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diaz\Desktop\DIGEPRES\Estados Financieros DIGEPRES\"/>
    </mc:Choice>
  </mc:AlternateContent>
  <bookViews>
    <workbookView xWindow="0" yWindow="0" windowWidth="28800" windowHeight="12435" activeTab="1"/>
  </bookViews>
  <sheets>
    <sheet name="BALANCE GENERAL Enero 2017" sheetId="1" r:id="rId1"/>
    <sheet name="ESTADO RESULTADO Enero 2017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4" i="2" l="1"/>
  <c r="C95" i="2" s="1"/>
  <c r="C10" i="2"/>
  <c r="C53" i="1"/>
  <c r="C42" i="1"/>
  <c r="C37" i="1"/>
  <c r="C44" i="1" s="1"/>
  <c r="C46" i="1" s="1"/>
  <c r="C55" i="1" s="1"/>
  <c r="C33" i="1"/>
  <c r="C32" i="1"/>
  <c r="C16" i="1"/>
  <c r="C57" i="1" l="1"/>
</calcChain>
</file>

<file path=xl/sharedStrings.xml><?xml version="1.0" encoding="utf-8"?>
<sst xmlns="http://schemas.openxmlformats.org/spreadsheetml/2006/main" count="135" uniqueCount="132">
  <si>
    <t xml:space="preserve">                                   MINISTERIO DE HACIENDA</t>
  </si>
  <si>
    <t xml:space="preserve">                                       DIRECCION GENERAL DE PRESUPUESTO</t>
  </si>
  <si>
    <t xml:space="preserve">                                   AL 31 DE ENERO 2017</t>
  </si>
  <si>
    <t xml:space="preserve">ACTIVOS </t>
  </si>
  <si>
    <t xml:space="preserve">ACTIVOS CORRIENTES </t>
  </si>
  <si>
    <t>CAJA CHICA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</si>
  <si>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</si>
  <si>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</si>
  <si>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</si>
  <si>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</si>
  <si>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BIENES EN USO</t>
  </si>
  <si>
    <t>MAQUINARIAS Y EQUIPO DE PRODUCCIÓN</t>
  </si>
  <si>
    <t>EQUIPO EDUCACIONAL CIENTÍFICO Y  RECREATIVO</t>
  </si>
  <si>
    <t>EQUIPO TRANSPORTE, TRACCIÓN Y ELEVACIÓN</t>
  </si>
  <si>
    <t>EQUIPO DE COMPUTACIÓN</t>
  </si>
  <si>
    <t>EQUIPO DE COMUNICACIÓN Y SEÑALAMIENTO</t>
  </si>
  <si>
    <t>EQUIPO Y MUEBLE PARA OFICINA</t>
  </si>
  <si>
    <t>HERRAMIENTAS Y REPUESTO MAYORES</t>
  </si>
  <si>
    <t>COMPRA MAQUINARIA  Y EQUIPO EN TRANSITO</t>
  </si>
  <si>
    <t>EQUIPO Y MOBILIARIO DE ALOJAMIENTO</t>
  </si>
  <si>
    <t>EDIFICACIONES</t>
  </si>
  <si>
    <t>EQUIPO DE SEGURIDAD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</si>
  <si>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</si>
  <si>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SUB TOTAL DE BIENES EN USO</t>
  </si>
  <si>
    <t>OBRAS DE ARTE Y ELEMENTOS COLECCIONABLES</t>
  </si>
  <si>
    <t>TOTAL DE BIENES EN USO</t>
  </si>
  <si>
    <t>BIENES INTANGIBLES</t>
  </si>
  <si>
    <t>PAQUETES  Y PROGRAMAS DE COMPUTACIÓN</t>
  </si>
  <si>
    <t>MENOS:  DEPRECIACIÓN DE BIENES INTANGIBLES</t>
  </si>
  <si>
    <t>TOTAL DE BIENES INTANGIBLES</t>
  </si>
  <si>
    <t xml:space="preserve">TOTAL ACTIVOS NO CORRIENTES </t>
  </si>
  <si>
    <t>TOTAL DE ACTIVOS CORRIENTES Y NO CORRIENTES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</si>
  <si>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</si>
  <si>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</si>
  <si>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</si>
  <si>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</si>
  <si>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</si>
  <si>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</si>
  <si>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 xml:space="preserve">                    MINISTERIO DE HACIENDA</t>
  </si>
  <si>
    <t xml:space="preserve">                  DIRECCION GENERAL DE PRESUPESTO</t>
  </si>
  <si>
    <t xml:space="preserve">           AL 31 DE ENERO 2017</t>
  </si>
  <si>
    <t xml:space="preserve">           (VALORES EN RD$)</t>
  </si>
  <si>
    <t>PRESUPUESTO APROBADO</t>
  </si>
  <si>
    <r>
      <rPr>
        <sz val="11"/>
        <color rgb="FFFF0000"/>
        <rFont val="Arial"/>
        <family val="2"/>
      </rPr>
      <t>MAS O MENOS</t>
    </r>
    <r>
      <rPr>
        <sz val="11"/>
        <color theme="1"/>
        <rFont val="Arial"/>
        <family val="2"/>
      </rPr>
      <t xml:space="preserve"> MODIFICACION PRESUPUESTARIA</t>
    </r>
  </si>
  <si>
    <r>
      <rPr>
        <sz val="11"/>
        <color rgb="FFFF0000"/>
        <rFont val="Arial"/>
        <family val="2"/>
      </rPr>
      <t>MENOS</t>
    </r>
    <r>
      <rPr>
        <sz val="11"/>
        <color theme="1"/>
        <rFont val="Arial"/>
        <family val="2"/>
      </rPr>
      <t xml:space="preserve"> PRESUPUESTO NO EJECUTADO</t>
    </r>
  </si>
  <si>
    <t>PRESUPUESTO EJECUTADO</t>
  </si>
  <si>
    <t>GASTOS</t>
  </si>
  <si>
    <t>SUELDOS FIJOS</t>
  </si>
  <si>
    <t>SUELDOS DE PERSONAL CONTRATADO Y/O IGUALADO</t>
  </si>
  <si>
    <t>SUELDOS FIJOS PERSONAL EN TRÁMITE DE PENSIONES</t>
  </si>
  <si>
    <t>SUELDO ANUAL No.13</t>
  </si>
  <si>
    <t>PRESTACIONES ECONOMICAS</t>
  </si>
  <si>
    <t>PROPORCION VACACIONES NO DISFRUTADAS</t>
  </si>
  <si>
    <t>PAGO DE VACACIONES</t>
  </si>
  <si>
    <t>COMPENSACION</t>
  </si>
  <si>
    <t>COMPENSACION SERVICIOS DE SEGURIDAD</t>
  </si>
  <si>
    <t>PAGO DE HORAS EXTRAORDINARIAS A PAGAR</t>
  </si>
  <si>
    <t>BONO POR DESEMPEñO A PAGAR</t>
  </si>
  <si>
    <t>BONO ESCOLAR</t>
  </si>
  <si>
    <t>GRATIFICACIONES POR ANIVERSARIO DE LA INSTITUCION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</si>
  <si>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</si>
  <si>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</si>
  <si>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</si>
  <si>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</si>
  <si>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SERVICIO TELEFÓNICO DE LARGA DISTANCIA</t>
  </si>
  <si>
    <t>TELÉFONOS LOCAL</t>
  </si>
  <si>
    <t>TELEFAX Y CORREO</t>
  </si>
  <si>
    <t>SERVICIO DE INTERNET Y TELEVISIÓN POR CABLE</t>
  </si>
  <si>
    <t>ENERGIA ELECTRICA</t>
  </si>
  <si>
    <t>AGUA</t>
  </si>
  <si>
    <t>PUBLICIDAD Y PROPAGANDA</t>
  </si>
  <si>
    <t>IMPRESIÓN Y ENCUADERNACIÓN</t>
  </si>
  <si>
    <t>VIATICOS DENTRO DEL PAIS</t>
  </si>
  <si>
    <t>VIATICOS FUERA DEL PAIS</t>
  </si>
  <si>
    <t>PASAJES</t>
  </si>
  <si>
    <t>PEAJE</t>
  </si>
  <si>
    <t>ALQUILERES DE EQUIPOS DE TRANSPORTE, TRACCION Y ELEVACION</t>
  </si>
  <si>
    <t>OTROS ALQUILERES</t>
  </si>
  <si>
    <t>SEGURO DE BIENES INMUEBLES E INFRAESTRUCTURA</t>
  </si>
  <si>
    <t>SEGURO DE BIENES MUEBLES</t>
  </si>
  <si>
    <t>CONTRATACIONES DE OBRAS MENORES</t>
  </si>
  <si>
    <t>MANTENIMIENTO Y REPARACION EQUIPOS DE OFICINA</t>
  </si>
  <si>
    <t>MANTENIMIENTO Y REPARACION EQUIPOS DE COMPUTO</t>
  </si>
  <si>
    <t>MANTENIMIENTO Y REPARACION EQUIPOS DE COMUNICACION</t>
  </si>
  <si>
    <t>MANTENIMIENTO Y REPARACION EQUIPOS DE TRANSPORTE</t>
  </si>
  <si>
    <t>COMISIONES Y GASTOS BANCARIOS</t>
  </si>
  <si>
    <t xml:space="preserve">SERVICIOS SANITARIOS MÉDICOS Y VETERINARIOS </t>
  </si>
  <si>
    <t>FUMIGACION, LAVANDERÍA, LIMPIEZA E HIGIENE</t>
  </si>
  <si>
    <t>INSTALACIONES ELECTRICAS</t>
  </si>
  <si>
    <t>SERVICIOS ESPECIALES DE MANTENIMIENTO Y REPARACION</t>
  </si>
  <si>
    <t>SERVICIOS DE PINTURA Y DERIVADOS FINES DE EMBELLECIMIENTO</t>
  </si>
  <si>
    <t>ORGANIZACION DE EVENTOS Y FESTIVIDADES</t>
  </si>
  <si>
    <t>SERVICIOS TÉCNICOS Y PROFESIONALES</t>
  </si>
  <si>
    <t>IMPUESTOS, DERECHOS Y TASAS</t>
  </si>
  <si>
    <t>OTROS GASTOS OPERATIVOS</t>
  </si>
  <si>
    <t>ALIMENTOS Y BEBIDAS PARA PERSONAS</t>
  </si>
  <si>
    <t>PRODUCTOS AGROFORESTALES  Y PECUARIOS</t>
  </si>
  <si>
    <t>HILADOS Y TELAS</t>
  </si>
  <si>
    <t>ACABADOS TEXTILES</t>
  </si>
  <si>
    <t>PRENDAS DE VESTIR</t>
  </si>
  <si>
    <t>PAPEL DE ESCRITORIO</t>
  </si>
  <si>
    <t>PRODUCTOS DE PAPEL Y CARTÓN</t>
  </si>
  <si>
    <t>PRODUCTOS DE ARTES GRÁFICAS</t>
  </si>
  <si>
    <t>ESPECIES TIMBRADOS Y VALORADAS</t>
  </si>
  <si>
    <t>LIBROS, REVISTAS Y PERIODICOS</t>
  </si>
  <si>
    <t>PRODUCTOS FARMACEUTICOS</t>
  </si>
  <si>
    <t>ARTICULOS DE CUERO</t>
  </si>
  <si>
    <t>LLANTAS Y NEUMATICOS</t>
  </si>
  <si>
    <t>ARTICULOS DE CAUCHO</t>
  </si>
  <si>
    <t>ARTICULOS DE PLASTICO</t>
  </si>
  <si>
    <t>PRODUCTOS DE VIDRIO, LOZA Y PORCELANA</t>
  </si>
  <si>
    <t>PRODUCTOS METALICOS Y SUS DERIVADOS</t>
  </si>
  <si>
    <t>MINERALES</t>
  </si>
  <si>
    <t>COMBUSTIBLES, LUBRICANTES Y PRODUCTOS QUIMICOS</t>
  </si>
  <si>
    <t>MATERIALES DE LIMPIEZA</t>
  </si>
  <si>
    <t>UTILES DE ESCRITORIO, OFICINA Y ENSEÑANZA</t>
  </si>
  <si>
    <t>UTILES DESTINADOS A ACTIVIDADES DEPORTIVAS Y RECREATIVAS</t>
  </si>
  <si>
    <t>UTILES DE COCINA Y COMEDOR</t>
  </si>
  <si>
    <t>PRODUCTOS ELÉCTRICOS Y AFINES</t>
  </si>
  <si>
    <t>PRODUCTOS Y UTILES VARIOS</t>
  </si>
  <si>
    <t>BONOS PARA UTILES DIVERSOS</t>
  </si>
  <si>
    <t>AYUDA Y DONACIONES A PERSONAS</t>
  </si>
  <si>
    <t>BECAS Y VIAJES DE ESTUDIO</t>
  </si>
  <si>
    <t>TRANSFERENCIAS CORRIENTES A INSTITUCIONES SIN FINES DE LUCRO</t>
  </si>
  <si>
    <t>TRANSFERENCIAS CORRIENTES AL SECTOR EXTERNO</t>
  </si>
  <si>
    <t>GASTO DEPRECIACION</t>
  </si>
  <si>
    <t>GASTOS DE ANTICIPOS FINANCIEROS POR CLASIFICAR</t>
  </si>
  <si>
    <t>TOTAL DE GASTOS</t>
  </si>
  <si>
    <t>RESULTADO DEL PERIODO</t>
  </si>
  <si>
    <t xml:space="preserve">              ESTADO DE RESULTADO*</t>
  </si>
  <si>
    <t>* Preliminar</t>
  </si>
  <si>
    <t xml:space="preserve">                                    BALANCE GENERAL*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</si>
</sst>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b/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4" fontId="7" fillId="0" borderId="0" xfId="0" applyNumberFormat="1" applyFont="1" applyAlignment="1">
      <alignment horizontal="right"/>
    </xf>
    <xf numFmtId="0" fontId="7" fillId="0" borderId="0" xfId="0" applyFont="1"/>
    <xf numFmtId="4" fontId="8" fillId="0" borderId="1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9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Border="1" applyAlignment="1">
      <alignment horizontal="left"/>
    </xf>
    <xf numFmtId="49" fontId="10" fillId="0" borderId="0" xfId="0" applyNumberFormat="1" applyFont="1" applyAlignment="1">
      <alignment horizontal="left"/>
    </xf>
    <xf numFmtId="39" fontId="7" fillId="0" borderId="0" xfId="0" applyNumberFormat="1" applyFont="1" applyAlignment="1">
      <alignment horizontal="right"/>
    </xf>
    <xf numFmtId="4" fontId="12" fillId="0" borderId="1" xfId="0" applyNumberFormat="1" applyFont="1" applyBorder="1" applyAlignment="1">
      <alignment horizontal="right"/>
    </xf>
    <xf numFmtId="4" fontId="0" fillId="0" borderId="0" xfId="0" applyNumberFormat="1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4" fontId="9" fillId="0" borderId="1" xfId="0" applyNumberFormat="1" applyFont="1" applyBorder="1" applyAlignment="1">
      <alignment horizontal="right"/>
    </xf>
    <xf numFmtId="49" fontId="13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" fontId="9" fillId="0" borderId="0" xfId="0" applyNumberFormat="1" applyFont="1" applyAlignment="1">
      <alignment horizontal="right"/>
    </xf>
    <xf numFmtId="4" fontId="7" fillId="0" borderId="1" xfId="0" applyNumberFormat="1" applyFont="1" applyBorder="1" applyAlignment="1">
      <alignment horizontal="right"/>
    </xf>
    <xf numFmtId="49" fontId="14" fillId="0" borderId="0" xfId="0" applyNumberFormat="1" applyFont="1" applyAlignment="1">
      <alignment horizontal="left"/>
    </xf>
    <xf numFmtId="49" fontId="15" fillId="0" borderId="0" xfId="0" applyNumberFormat="1" applyFont="1" applyAlignment="1">
      <alignment horizontal="left"/>
    </xf>
    <xf numFmtId="4" fontId="4" fillId="0" borderId="0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164" fontId="15" fillId="0" borderId="0" xfId="0" applyNumberFormat="1" applyFont="1" applyBorder="1" applyAlignment="1">
      <alignment horizontal="right"/>
    </xf>
    <xf numFmtId="49" fontId="16" fillId="0" borderId="0" xfId="0" applyNumberFormat="1" applyFont="1" applyAlignment="1">
      <alignment horizontal="left"/>
    </xf>
    <xf numFmtId="164" fontId="4" fillId="0" borderId="2" xfId="0" applyNumberFormat="1" applyFont="1" applyBorder="1" applyAlignment="1">
      <alignment horizontal="right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9" fillId="2" borderId="3" xfId="0" applyFont="1" applyFill="1" applyBorder="1" applyAlignment="1">
      <alignment horizontal="left"/>
    </xf>
    <xf numFmtId="164" fontId="19" fillId="2" borderId="3" xfId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left"/>
    </xf>
    <xf numFmtId="164" fontId="21" fillId="0" borderId="3" xfId="1" applyFont="1" applyBorder="1" applyAlignment="1">
      <alignment horizontal="center" vertical="center"/>
    </xf>
    <xf numFmtId="164" fontId="20" fillId="0" borderId="3" xfId="1" applyFont="1" applyBorder="1" applyAlignment="1">
      <alignment horizontal="center" vertical="center"/>
    </xf>
    <xf numFmtId="164" fontId="0" fillId="0" borderId="0" xfId="0" applyNumberFormat="1"/>
    <xf numFmtId="164" fontId="19" fillId="2" borderId="3" xfId="1" applyFont="1" applyFill="1" applyBorder="1"/>
    <xf numFmtId="164" fontId="0" fillId="0" borderId="0" xfId="1" applyFont="1"/>
    <xf numFmtId="0" fontId="20" fillId="0" borderId="3" xfId="0" applyFont="1" applyBorder="1"/>
    <xf numFmtId="0" fontId="19" fillId="2" borderId="3" xfId="0" applyFont="1" applyFill="1" applyBorder="1"/>
    <xf numFmtId="0" fontId="20" fillId="2" borderId="3" xfId="0" applyFont="1" applyFill="1" applyBorder="1"/>
    <xf numFmtId="0" fontId="20" fillId="0" borderId="3" xfId="0" applyFont="1" applyFill="1" applyBorder="1"/>
    <xf numFmtId="164" fontId="20" fillId="0" borderId="3" xfId="1" applyFont="1" applyFill="1" applyBorder="1"/>
    <xf numFmtId="0" fontId="20" fillId="3" borderId="3" xfId="0" applyFont="1" applyFill="1" applyBorder="1"/>
    <xf numFmtId="164" fontId="19" fillId="0" borderId="3" xfId="1" applyFont="1" applyFill="1" applyBorder="1"/>
    <xf numFmtId="164" fontId="0" fillId="0" borderId="0" xfId="0" applyNumberFormat="1" applyAlignment="1">
      <alignment horizontal="right"/>
    </xf>
    <xf numFmtId="0" fontId="4" fillId="0" borderId="0" xfId="0" applyFont="1" applyAlignment="1">
      <alignment horizontal="center"/>
    </xf>
    <xf numFmtId="164" fontId="2" fillId="0" borderId="0" xfId="1" applyFont="1" applyAlignment="1">
      <alignment horizontal="left"/>
    </xf>
    <xf numFmtId="0" fontId="17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179917</xdr:colOff>
      <xdr:row>1</xdr:row>
      <xdr:rowOff>113241</xdr:rowOff>
    </xdr:from>
    <xdr:to>
      <xdr:col>1</xdr:col>
      <xdr:colOff>1728435</xdr:colOff>
      <xdr:row>5</xdr:row>
      <xdr:rowOff>141838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342" y="303741"/>
          <a:ext cx="1548518" cy="933472"/>
        </a:xfrm>
        <a:prstGeom prst="rect">
          <a:avLst/>
        </a:prstGeom>
      </xdr:spPr>
    </xdr:pic>
    <xdr:clientData/>
  </xdr:twoCellAnchor>
  <xdr:twoCellAnchor editAs="oneCell">
    <xdr:from>
      <xdr:col>2</xdr:col>
      <xdr:colOff>373592</xdr:colOff>
      <xdr:row>1</xdr:row>
      <xdr:rowOff>63500</xdr:rowOff>
    </xdr:from>
    <xdr:to>
      <xdr:col>2</xdr:col>
      <xdr:colOff>1322916</xdr:colOff>
      <xdr:row>5</xdr:row>
      <xdr:rowOff>229649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64767" y="254000"/>
          <a:ext cx="949324" cy="10710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47625</xdr:rowOff>
    </xdr:from>
    <xdr:to>
      <xdr:col>2</xdr:col>
      <xdr:colOff>1257300</xdr:colOff>
      <xdr:row>6</xdr:row>
      <xdr:rowOff>87903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6350" y="47625"/>
          <a:ext cx="1047750" cy="1230903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1</xdr:col>
      <xdr:colOff>764040</xdr:colOff>
      <xdr:row>3</xdr:row>
      <xdr:rowOff>131508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510"/>
        <a:stretch/>
      </xdr:blipFill>
      <xdr:spPr>
        <a:xfrm>
          <a:off x="9525" y="0"/>
          <a:ext cx="1554615" cy="722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59"/>
  <sheetViews>
    <sheetView topLeftCell="A10" zoomScale="90" zoomScaleNormal="90" workbookViewId="0">
      <selection activeCell="B62" sqref="B62"/>
    </sheetView>
  </sheetViews>
  <sheetFormatPr baseColWidth="10" defaultRowHeight="15" x14ac:dyDescent="0.25"/>
  <cols>
    <col min="1" max="1" width="5.25" customWidth="1"/>
    <col min="2" max="2" width="78.625" customWidth="1"/>
    <col min="3" max="3" width="25.625" style="2" customWidth="1"/>
    <col min="4" max="4" width="12.75" bestFit="1" customWidth="1"/>
    <col min="5" max="5" width="17.125" customWidth="1"/>
  </cols>
  <sheetData>
    <row r="3" spans="2:3" ht="18.75" x14ac:dyDescent="0.3">
      <c r="B3" s="1" t="s">
        <v>0</v>
      </c>
    </row>
    <row r="4" spans="2:3" ht="18.75" x14ac:dyDescent="0.3">
      <c r="B4" s="1" t="s">
        <v>1</v>
      </c>
    </row>
    <row r="5" spans="2:3" ht="18.75" x14ac:dyDescent="0.3">
      <c r="B5" s="1" t="s">
        <v>131</v>
      </c>
    </row>
    <row r="6" spans="2:3" ht="18.75" x14ac:dyDescent="0.3">
      <c r="B6" s="1" t="s">
        <v>2</v>
      </c>
    </row>
    <row r="7" spans="2:3" ht="18.75" x14ac:dyDescent="0.3">
      <c r="B7" s="54"/>
      <c r="C7" s="54"/>
    </row>
    <row r="8" spans="2:3" ht="18.75" x14ac:dyDescent="0.3">
      <c r="B8" s="3"/>
      <c r="C8" s="4"/>
    </row>
    <row r="9" spans="2:3" ht="18.75" x14ac:dyDescent="0.3">
      <c r="B9" s="5" t="s">
        <v>3</v>
      </c>
      <c r="C9" s="6"/>
    </row>
    <row r="10" spans="2:3" ht="18.75" x14ac:dyDescent="0.3">
      <c r="B10" s="5" t="s">
        <v>4</v>
      </c>
      <c r="C10" s="6"/>
    </row>
    <row r="11" spans="2:3" ht="18.75" x14ac:dyDescent="0.3">
      <c r="B11" s="5"/>
      <c r="C11" s="6"/>
    </row>
    <row r="12" spans="2:3" ht="15.75" x14ac:dyDescent="0.25">
      <c r="B12" s="7" t="s">
        <v>5</v>
      </c>
      <c r="C12" s="8">
        <v>22697.200000000001</v>
      </c>
    </row>
    <row r="13" spans="2:3" x14ac:dyDescent="0.25">
      <c r="B13" s="9" t="s">
        <v>6</v>
      </c>
      <c r="C13" s="8">
        <v>41982.21</v>
      </c>
    </row>
    <row r="14" spans="2:3" x14ac:dyDescent="0.25">
      <c r="B14" s="9" t="s">
        <v>7</v>
      </c>
      <c r="C14" s="10">
        <v>2425808.83</v>
      </c>
    </row>
    <row r="15" spans="2:3" x14ac:dyDescent="0.25">
      <c r="B15" s="9"/>
      <c r="C15" s="8"/>
    </row>
    <row r="16" spans="2:3" ht="19.5" thickBot="1" x14ac:dyDescent="0.35">
      <c r="B16" s="5" t="s">
        <v>8</v>
      </c>
      <c r="C16" s="11">
        <f>C12+C13+C14</f>
        <v>2490488.2400000002</v>
      </c>
    </row>
    <row r="17" spans="2:5" ht="19.5" thickTop="1" x14ac:dyDescent="0.3">
      <c r="B17" s="12"/>
      <c r="C17" s="13"/>
    </row>
    <row r="18" spans="2:5" ht="18.75" x14ac:dyDescent="0.3">
      <c r="B18" s="5" t="s">
        <v>3</v>
      </c>
      <c r="C18" s="6"/>
    </row>
    <row r="19" spans="2:5" ht="18.75" x14ac:dyDescent="0.3">
      <c r="B19" s="5" t="s">
        <v>9</v>
      </c>
      <c r="C19" s="6"/>
    </row>
    <row r="20" spans="2:5" ht="15.75" x14ac:dyDescent="0.25">
      <c r="B20" s="14" t="s">
        <v>10</v>
      </c>
      <c r="C20" s="15"/>
    </row>
    <row r="21" spans="2:5" ht="15.75" x14ac:dyDescent="0.25">
      <c r="B21" s="16" t="s">
        <v>11</v>
      </c>
      <c r="C21" s="8">
        <v>5019144.09</v>
      </c>
    </row>
    <row r="22" spans="2:5" ht="15.75" x14ac:dyDescent="0.25">
      <c r="B22" s="7" t="s">
        <v>12</v>
      </c>
      <c r="C22" s="8">
        <v>277177.26</v>
      </c>
    </row>
    <row r="23" spans="2:5" ht="15.75" x14ac:dyDescent="0.25">
      <c r="B23" s="7" t="s">
        <v>13</v>
      </c>
      <c r="C23" s="8">
        <v>39596638.259999998</v>
      </c>
    </row>
    <row r="24" spans="2:5" ht="15.75" x14ac:dyDescent="0.25">
      <c r="B24" s="17" t="s">
        <v>14</v>
      </c>
      <c r="C24" s="8">
        <v>27334282.469999999</v>
      </c>
    </row>
    <row r="25" spans="2:5" ht="15.75" x14ac:dyDescent="0.25">
      <c r="B25" s="17" t="s">
        <v>15</v>
      </c>
      <c r="C25" s="8">
        <v>8111098.4900000002</v>
      </c>
    </row>
    <row r="26" spans="2:5" ht="15.75" x14ac:dyDescent="0.25">
      <c r="B26" s="17" t="s">
        <v>16</v>
      </c>
      <c r="C26" s="18">
        <v>40811364.68</v>
      </c>
    </row>
    <row r="27" spans="2:5" ht="15.75" x14ac:dyDescent="0.25">
      <c r="B27" s="17" t="s">
        <v>17</v>
      </c>
      <c r="C27" s="18">
        <v>69401</v>
      </c>
    </row>
    <row r="28" spans="2:5" ht="15.75" x14ac:dyDescent="0.25">
      <c r="B28" s="17" t="s">
        <v>18</v>
      </c>
      <c r="C28" s="18">
        <v>5657052.4800000004</v>
      </c>
    </row>
    <row r="29" spans="2:5" ht="15.75" x14ac:dyDescent="0.25">
      <c r="B29" s="17" t="s">
        <v>19</v>
      </c>
      <c r="C29" s="8">
        <v>20275</v>
      </c>
    </row>
    <row r="30" spans="2:5" ht="15.75" x14ac:dyDescent="0.25">
      <c r="B30" s="17" t="s">
        <v>20</v>
      </c>
      <c r="C30" s="8">
        <v>89943307.950000003</v>
      </c>
    </row>
    <row r="31" spans="2:5" ht="15.75" x14ac:dyDescent="0.25">
      <c r="B31" s="17" t="s">
        <v>21</v>
      </c>
      <c r="C31" s="8">
        <v>791686.78</v>
      </c>
    </row>
    <row r="32" spans="2:5" ht="15.75" x14ac:dyDescent="0.25">
      <c r="B32" s="17" t="s">
        <v>22</v>
      </c>
      <c r="C32" s="19">
        <f>60969410.9-C40</f>
        <v>60708607.75</v>
      </c>
      <c r="E32" s="20"/>
    </row>
    <row r="33" spans="2:3" ht="18.75" x14ac:dyDescent="0.3">
      <c r="B33" s="21" t="s">
        <v>23</v>
      </c>
      <c r="C33" s="13">
        <f>C21+C22+C23+C24+C25+C26+C27+C28+C29+C30+C31-C32</f>
        <v>156922820.71000001</v>
      </c>
    </row>
    <row r="34" spans="2:3" ht="18.75" x14ac:dyDescent="0.3">
      <c r="B34" s="22"/>
      <c r="C34" s="6"/>
    </row>
    <row r="35" spans="2:3" ht="15.75" x14ac:dyDescent="0.25">
      <c r="B35" s="17" t="s">
        <v>24</v>
      </c>
      <c r="C35" s="23">
        <v>2035277.96</v>
      </c>
    </row>
    <row r="36" spans="2:3" x14ac:dyDescent="0.25">
      <c r="B36" s="24"/>
      <c r="C36" s="15"/>
    </row>
    <row r="37" spans="2:3" ht="15.75" x14ac:dyDescent="0.25">
      <c r="B37" s="25" t="s">
        <v>25</v>
      </c>
      <c r="C37" s="26">
        <f>C33+C35</f>
        <v>158958098.67000002</v>
      </c>
    </row>
    <row r="38" spans="2:3" ht="15.75" x14ac:dyDescent="0.25">
      <c r="B38" s="25"/>
      <c r="C38" s="26"/>
    </row>
    <row r="39" spans="2:3" ht="15.75" x14ac:dyDescent="0.25">
      <c r="B39" s="25" t="s">
        <v>26</v>
      </c>
      <c r="C39" s="15"/>
    </row>
    <row r="40" spans="2:3" ht="15.75" x14ac:dyDescent="0.25">
      <c r="B40" s="17" t="s">
        <v>27</v>
      </c>
      <c r="C40" s="8">
        <v>260803.15</v>
      </c>
    </row>
    <row r="41" spans="2:3" ht="15.75" x14ac:dyDescent="0.25">
      <c r="B41" s="17" t="s">
        <v>28</v>
      </c>
      <c r="C41" s="27">
        <v>196727.83</v>
      </c>
    </row>
    <row r="42" spans="2:3" ht="15.75" x14ac:dyDescent="0.25">
      <c r="B42" s="25" t="s">
        <v>29</v>
      </c>
      <c r="C42" s="26">
        <f>C40-C41</f>
        <v>64075.320000000007</v>
      </c>
    </row>
    <row r="43" spans="2:3" ht="15.75" x14ac:dyDescent="0.25">
      <c r="B43" s="25"/>
      <c r="C43" s="26"/>
    </row>
    <row r="44" spans="2:3" ht="18.75" x14ac:dyDescent="0.3">
      <c r="B44" s="5" t="s">
        <v>30</v>
      </c>
      <c r="C44" s="13">
        <f>C37+C42</f>
        <v>159022173.99000001</v>
      </c>
    </row>
    <row r="45" spans="2:3" ht="18.75" x14ac:dyDescent="0.3">
      <c r="B45" s="28"/>
      <c r="C45" s="6"/>
    </row>
    <row r="46" spans="2:3" ht="19.5" thickBot="1" x14ac:dyDescent="0.35">
      <c r="B46" s="29" t="s">
        <v>31</v>
      </c>
      <c r="C46" s="11">
        <f>C16+C44</f>
        <v>161512662.23000002</v>
      </c>
    </row>
    <row r="47" spans="2:3" ht="19.5" thickTop="1" x14ac:dyDescent="0.3">
      <c r="B47" s="29"/>
      <c r="C47" s="30"/>
    </row>
    <row r="48" spans="2:3" ht="18.75" x14ac:dyDescent="0.3">
      <c r="B48" s="29" t="s">
        <v>32</v>
      </c>
      <c r="C48" s="31"/>
    </row>
    <row r="49" spans="2:3" ht="18.75" x14ac:dyDescent="0.3">
      <c r="B49" s="29"/>
      <c r="C49" s="6"/>
    </row>
    <row r="50" spans="2:3" ht="18.75" x14ac:dyDescent="0.3">
      <c r="B50" s="29" t="s">
        <v>33</v>
      </c>
      <c r="C50" s="6"/>
    </row>
    <row r="51" spans="2:3" ht="15.75" x14ac:dyDescent="0.25">
      <c r="B51" s="17" t="s">
        <v>34</v>
      </c>
      <c r="C51" s="8">
        <v>4238033.2399999993</v>
      </c>
    </row>
    <row r="52" spans="2:3" ht="15.75" x14ac:dyDescent="0.25">
      <c r="B52" s="17" t="s">
        <v>6</v>
      </c>
      <c r="C52" s="27">
        <v>41982.21</v>
      </c>
    </row>
    <row r="53" spans="2:3" ht="18.75" x14ac:dyDescent="0.3">
      <c r="B53" s="29" t="s">
        <v>35</v>
      </c>
      <c r="C53" s="32">
        <f>C51+C52</f>
        <v>4280015.4499999993</v>
      </c>
    </row>
    <row r="54" spans="2:3" x14ac:dyDescent="0.25">
      <c r="B54" s="33"/>
      <c r="C54" s="15"/>
    </row>
    <row r="55" spans="2:3" ht="15.75" x14ac:dyDescent="0.25">
      <c r="B55" s="17" t="s">
        <v>36</v>
      </c>
      <c r="C55" s="23">
        <f>+C46-C53</f>
        <v>157232646.78000003</v>
      </c>
    </row>
    <row r="56" spans="2:3" x14ac:dyDescent="0.25">
      <c r="B56" s="24"/>
      <c r="C56" s="15"/>
    </row>
    <row r="57" spans="2:3" ht="19.5" thickBot="1" x14ac:dyDescent="0.35">
      <c r="B57" s="29" t="s">
        <v>37</v>
      </c>
      <c r="C57" s="34">
        <f>+C53+C55</f>
        <v>161512662.23000002</v>
      </c>
    </row>
    <row r="58" spans="2:3" ht="19.5" thickTop="1" x14ac:dyDescent="0.3">
      <c r="B58" s="29"/>
      <c r="C58" s="8"/>
    </row>
    <row r="59" spans="2:3" x14ac:dyDescent="0.25">
      <c r="B59" s="56" t="s">
        <v>130</v>
      </c>
      <c r="C59" s="53"/>
    </row>
  </sheetData>
  <mergeCells count="1">
    <mergeCell ref="B7:C7"/>
  </mergeCells>
  <pageMargins left="0.25" right="0.25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98"/>
  <sheetViews>
    <sheetView tabSelected="1" workbookViewId="0">
      <selection activeCell="B103" sqref="B103"/>
    </sheetView>
  </sheetViews>
  <sheetFormatPr baseColWidth="10" defaultRowHeight="15" x14ac:dyDescent="0.25"/>
  <cols>
    <col min="1" max="1" width="12" customWidth="1"/>
    <col min="2" max="2" width="61.125" customWidth="1"/>
    <col min="3" max="3" width="20.25" customWidth="1"/>
    <col min="5" max="5" width="15.125" bestFit="1" customWidth="1"/>
    <col min="6" max="6" width="13.875" bestFit="1" customWidth="1"/>
  </cols>
  <sheetData>
    <row r="2" spans="2:6" ht="15.75" x14ac:dyDescent="0.25">
      <c r="B2" s="35" t="s">
        <v>38</v>
      </c>
      <c r="C2" s="36"/>
    </row>
    <row r="3" spans="2:6" ht="15.75" x14ac:dyDescent="0.25">
      <c r="B3" s="35" t="s">
        <v>39</v>
      </c>
      <c r="C3" s="36"/>
    </row>
    <row r="4" spans="2:6" ht="15.75" x14ac:dyDescent="0.25">
      <c r="B4" s="35" t="s">
        <v>129</v>
      </c>
      <c r="C4" s="35"/>
    </row>
    <row r="5" spans="2:6" ht="15.75" x14ac:dyDescent="0.25">
      <c r="B5" s="35" t="s">
        <v>40</v>
      </c>
      <c r="C5" s="36"/>
    </row>
    <row r="6" spans="2:6" ht="15.75" x14ac:dyDescent="0.25">
      <c r="B6" s="35" t="s">
        <v>41</v>
      </c>
      <c r="C6" s="36"/>
    </row>
    <row r="7" spans="2:6" x14ac:dyDescent="0.25">
      <c r="B7" s="37"/>
      <c r="C7" s="36"/>
    </row>
    <row r="8" spans="2:6" x14ac:dyDescent="0.25">
      <c r="B8" s="38" t="s">
        <v>42</v>
      </c>
      <c r="C8" s="39">
        <v>509223175</v>
      </c>
    </row>
    <row r="9" spans="2:6" x14ac:dyDescent="0.25">
      <c r="B9" s="40" t="s">
        <v>43</v>
      </c>
      <c r="C9" s="41">
        <v>0</v>
      </c>
    </row>
    <row r="10" spans="2:6" x14ac:dyDescent="0.25">
      <c r="B10" s="40" t="s">
        <v>44</v>
      </c>
      <c r="C10" s="42">
        <f>+C8-C11</f>
        <v>482674725.24000001</v>
      </c>
      <c r="E10" s="43"/>
      <c r="F10" s="43"/>
    </row>
    <row r="11" spans="2:6" x14ac:dyDescent="0.25">
      <c r="B11" s="38" t="s">
        <v>45</v>
      </c>
      <c r="C11" s="44">
        <v>26548449.760000002</v>
      </c>
      <c r="E11" s="45"/>
    </row>
    <row r="12" spans="2:6" ht="22.5" customHeight="1" x14ac:dyDescent="0.25">
      <c r="B12" s="40"/>
      <c r="C12" s="46"/>
    </row>
    <row r="13" spans="2:6" x14ac:dyDescent="0.25">
      <c r="B13" s="47" t="s">
        <v>46</v>
      </c>
      <c r="C13" s="48"/>
    </row>
    <row r="14" spans="2:6" x14ac:dyDescent="0.25">
      <c r="B14" s="49" t="s">
        <v>47</v>
      </c>
      <c r="C14" s="50">
        <v>15288391.5</v>
      </c>
    </row>
    <row r="15" spans="2:6" x14ac:dyDescent="0.25">
      <c r="B15" s="51" t="s">
        <v>48</v>
      </c>
      <c r="C15" s="50">
        <v>3743108.34</v>
      </c>
    </row>
    <row r="16" spans="2:6" x14ac:dyDescent="0.25">
      <c r="B16" s="51" t="s">
        <v>49</v>
      </c>
      <c r="C16" s="50">
        <v>485413</v>
      </c>
    </row>
    <row r="17" spans="2:3" x14ac:dyDescent="0.25">
      <c r="B17" s="51" t="s">
        <v>50</v>
      </c>
      <c r="C17" s="50">
        <v>0</v>
      </c>
    </row>
    <row r="18" spans="2:3" x14ac:dyDescent="0.25">
      <c r="B18" s="51" t="s">
        <v>51</v>
      </c>
      <c r="C18" s="50">
        <v>0</v>
      </c>
    </row>
    <row r="19" spans="2:3" x14ac:dyDescent="0.25">
      <c r="B19" s="51" t="s">
        <v>52</v>
      </c>
      <c r="C19" s="50">
        <v>0</v>
      </c>
    </row>
    <row r="20" spans="2:3" x14ac:dyDescent="0.25">
      <c r="B20" s="51" t="s">
        <v>53</v>
      </c>
      <c r="C20" s="50">
        <v>0</v>
      </c>
    </row>
    <row r="21" spans="2:3" x14ac:dyDescent="0.25">
      <c r="B21" s="51" t="s">
        <v>54</v>
      </c>
      <c r="C21" s="50"/>
    </row>
    <row r="22" spans="2:3" x14ac:dyDescent="0.25">
      <c r="B22" s="51" t="s">
        <v>55</v>
      </c>
      <c r="C22" s="50">
        <v>427543.34</v>
      </c>
    </row>
    <row r="23" spans="2:3" x14ac:dyDescent="0.25">
      <c r="B23" s="51" t="s">
        <v>56</v>
      </c>
      <c r="C23" s="50">
        <v>0</v>
      </c>
    </row>
    <row r="24" spans="2:3" x14ac:dyDescent="0.25">
      <c r="B24" s="51" t="s">
        <v>57</v>
      </c>
      <c r="C24" s="50">
        <v>0</v>
      </c>
    </row>
    <row r="25" spans="2:3" x14ac:dyDescent="0.25">
      <c r="B25" s="51" t="s">
        <v>58</v>
      </c>
      <c r="C25" s="50">
        <v>0</v>
      </c>
    </row>
    <row r="26" spans="2:3" x14ac:dyDescent="0.25">
      <c r="B26" s="51" t="s">
        <v>59</v>
      </c>
      <c r="C26" s="50">
        <v>0</v>
      </c>
    </row>
    <row r="27" spans="2:3" x14ac:dyDescent="0.25">
      <c r="B27" s="49" t="s">
        <v>60</v>
      </c>
      <c r="C27" s="50">
        <v>1240992.27</v>
      </c>
    </row>
    <row r="28" spans="2:3" x14ac:dyDescent="0.25">
      <c r="B28" s="49" t="s">
        <v>61</v>
      </c>
      <c r="C28" s="50">
        <v>1384877.21</v>
      </c>
    </row>
    <row r="29" spans="2:3" x14ac:dyDescent="0.25">
      <c r="B29" s="49" t="s">
        <v>62</v>
      </c>
      <c r="C29" s="50">
        <v>121590.19</v>
      </c>
    </row>
    <row r="30" spans="2:3" x14ac:dyDescent="0.25">
      <c r="B30" s="49" t="s">
        <v>63</v>
      </c>
      <c r="C30" s="50">
        <v>0</v>
      </c>
    </row>
    <row r="31" spans="2:3" x14ac:dyDescent="0.25">
      <c r="B31" s="49" t="s">
        <v>64</v>
      </c>
      <c r="C31" s="50">
        <v>0</v>
      </c>
    </row>
    <row r="32" spans="2:3" x14ac:dyDescent="0.25">
      <c r="B32" s="49" t="s">
        <v>65</v>
      </c>
      <c r="C32" s="50">
        <v>159194.57999999999</v>
      </c>
    </row>
    <row r="33" spans="2:3" x14ac:dyDescent="0.25">
      <c r="B33" s="49" t="s">
        <v>66</v>
      </c>
      <c r="C33" s="50">
        <v>0</v>
      </c>
    </row>
    <row r="34" spans="2:3" x14ac:dyDescent="0.25">
      <c r="B34" s="49" t="s">
        <v>67</v>
      </c>
      <c r="C34" s="50">
        <v>15594.16</v>
      </c>
    </row>
    <row r="35" spans="2:3" x14ac:dyDescent="0.25">
      <c r="B35" s="49" t="s">
        <v>68</v>
      </c>
      <c r="C35" s="50">
        <v>449206.68</v>
      </c>
    </row>
    <row r="36" spans="2:3" x14ac:dyDescent="0.25">
      <c r="B36" s="49" t="s">
        <v>69</v>
      </c>
      <c r="C36" s="50">
        <v>0</v>
      </c>
    </row>
    <row r="37" spans="2:3" hidden="1" x14ac:dyDescent="0.25">
      <c r="B37" s="49" t="s">
        <v>70</v>
      </c>
      <c r="C37" s="50">
        <v>0</v>
      </c>
    </row>
    <row r="38" spans="2:3" hidden="1" x14ac:dyDescent="0.25">
      <c r="B38" s="49" t="s">
        <v>71</v>
      </c>
      <c r="C38" s="50">
        <v>0</v>
      </c>
    </row>
    <row r="39" spans="2:3" hidden="1" x14ac:dyDescent="0.25">
      <c r="B39" s="49" t="s">
        <v>72</v>
      </c>
      <c r="C39" s="50">
        <v>0</v>
      </c>
    </row>
    <row r="40" spans="2:3" hidden="1" x14ac:dyDescent="0.25">
      <c r="B40" s="49" t="s">
        <v>73</v>
      </c>
      <c r="C40" s="50">
        <v>0</v>
      </c>
    </row>
    <row r="41" spans="2:3" hidden="1" x14ac:dyDescent="0.25">
      <c r="B41" s="49" t="s">
        <v>74</v>
      </c>
      <c r="C41" s="50">
        <v>0</v>
      </c>
    </row>
    <row r="42" spans="2:3" hidden="1" x14ac:dyDescent="0.25">
      <c r="B42" s="49" t="s">
        <v>75</v>
      </c>
      <c r="C42" s="50">
        <v>0</v>
      </c>
    </row>
    <row r="43" spans="2:3" hidden="1" x14ac:dyDescent="0.25">
      <c r="B43" s="49" t="s">
        <v>76</v>
      </c>
      <c r="C43" s="50">
        <v>0</v>
      </c>
    </row>
    <row r="44" spans="2:3" hidden="1" x14ac:dyDescent="0.25">
      <c r="B44" s="49" t="s">
        <v>77</v>
      </c>
      <c r="C44" s="50">
        <v>0</v>
      </c>
    </row>
    <row r="45" spans="2:3" hidden="1" x14ac:dyDescent="0.25">
      <c r="B45" s="49" t="s">
        <v>78</v>
      </c>
      <c r="C45" s="50">
        <v>0</v>
      </c>
    </row>
    <row r="46" spans="2:3" hidden="1" x14ac:dyDescent="0.25">
      <c r="B46" s="49" t="s">
        <v>79</v>
      </c>
      <c r="C46" s="50">
        <v>0</v>
      </c>
    </row>
    <row r="47" spans="2:3" hidden="1" x14ac:dyDescent="0.25">
      <c r="B47" s="49" t="s">
        <v>80</v>
      </c>
      <c r="C47" s="50">
        <v>0</v>
      </c>
    </row>
    <row r="48" spans="2:3" hidden="1" x14ac:dyDescent="0.25">
      <c r="B48" s="49" t="s">
        <v>81</v>
      </c>
      <c r="C48" s="50">
        <v>0</v>
      </c>
    </row>
    <row r="49" spans="2:3" hidden="1" x14ac:dyDescent="0.25">
      <c r="B49" s="49" t="s">
        <v>82</v>
      </c>
      <c r="C49" s="50">
        <v>0</v>
      </c>
    </row>
    <row r="50" spans="2:3" hidden="1" x14ac:dyDescent="0.25">
      <c r="B50" s="49" t="s">
        <v>83</v>
      </c>
      <c r="C50" s="50">
        <v>0</v>
      </c>
    </row>
    <row r="51" spans="2:3" hidden="1" x14ac:dyDescent="0.25">
      <c r="B51" s="49" t="s">
        <v>84</v>
      </c>
      <c r="C51" s="50">
        <v>0</v>
      </c>
    </row>
    <row r="52" spans="2:3" hidden="1" x14ac:dyDescent="0.25">
      <c r="B52" s="49" t="s">
        <v>85</v>
      </c>
      <c r="C52" s="50">
        <v>0</v>
      </c>
    </row>
    <row r="53" spans="2:3" hidden="1" x14ac:dyDescent="0.25">
      <c r="B53" s="49" t="s">
        <v>86</v>
      </c>
      <c r="C53" s="50">
        <v>0</v>
      </c>
    </row>
    <row r="54" spans="2:3" hidden="1" x14ac:dyDescent="0.25">
      <c r="B54" s="49" t="s">
        <v>87</v>
      </c>
      <c r="C54" s="50">
        <v>0</v>
      </c>
    </row>
    <row r="55" spans="2:3" hidden="1" x14ac:dyDescent="0.25">
      <c r="B55" s="49" t="s">
        <v>88</v>
      </c>
      <c r="C55" s="50">
        <v>0</v>
      </c>
    </row>
    <row r="56" spans="2:3" hidden="1" x14ac:dyDescent="0.25">
      <c r="B56" s="49" t="s">
        <v>89</v>
      </c>
      <c r="C56" s="50">
        <v>0</v>
      </c>
    </row>
    <row r="57" spans="2:3" hidden="1" x14ac:dyDescent="0.25">
      <c r="B57" s="49" t="s">
        <v>90</v>
      </c>
      <c r="C57" s="50">
        <v>0</v>
      </c>
    </row>
    <row r="58" spans="2:3" hidden="1" x14ac:dyDescent="0.25">
      <c r="B58" s="49" t="s">
        <v>91</v>
      </c>
      <c r="C58" s="50">
        <v>0</v>
      </c>
    </row>
    <row r="59" spans="2:3" hidden="1" x14ac:dyDescent="0.25">
      <c r="B59" s="49" t="s">
        <v>92</v>
      </c>
      <c r="C59" s="50">
        <v>0</v>
      </c>
    </row>
    <row r="60" spans="2:3" hidden="1" x14ac:dyDescent="0.25">
      <c r="B60" s="49" t="s">
        <v>93</v>
      </c>
      <c r="C60" s="50">
        <v>0</v>
      </c>
    </row>
    <row r="61" spans="2:3" hidden="1" x14ac:dyDescent="0.25">
      <c r="B61" s="49" t="s">
        <v>94</v>
      </c>
      <c r="C61" s="50">
        <v>0</v>
      </c>
    </row>
    <row r="62" spans="2:3" x14ac:dyDescent="0.25">
      <c r="B62" s="49" t="s">
        <v>95</v>
      </c>
      <c r="C62" s="50">
        <v>352538.49</v>
      </c>
    </row>
    <row r="63" spans="2:3" x14ac:dyDescent="0.25">
      <c r="B63" s="49" t="s">
        <v>96</v>
      </c>
      <c r="C63" s="50">
        <v>0</v>
      </c>
    </row>
    <row r="64" spans="2:3" hidden="1" x14ac:dyDescent="0.25">
      <c r="B64" s="49" t="s">
        <v>97</v>
      </c>
      <c r="C64" s="50">
        <v>0</v>
      </c>
    </row>
    <row r="65" spans="2:3" hidden="1" x14ac:dyDescent="0.25">
      <c r="B65" s="49" t="s">
        <v>98</v>
      </c>
      <c r="C65" s="50">
        <v>0</v>
      </c>
    </row>
    <row r="66" spans="2:3" hidden="1" x14ac:dyDescent="0.25">
      <c r="B66" s="49" t="s">
        <v>99</v>
      </c>
      <c r="C66" s="50">
        <v>0</v>
      </c>
    </row>
    <row r="67" spans="2:3" hidden="1" x14ac:dyDescent="0.25">
      <c r="B67" s="49" t="s">
        <v>100</v>
      </c>
      <c r="C67" s="50">
        <v>0</v>
      </c>
    </row>
    <row r="68" spans="2:3" hidden="1" x14ac:dyDescent="0.25">
      <c r="B68" s="49" t="s">
        <v>101</v>
      </c>
      <c r="C68" s="50">
        <v>0</v>
      </c>
    </row>
    <row r="69" spans="2:3" hidden="1" x14ac:dyDescent="0.25">
      <c r="B69" s="49" t="s">
        <v>102</v>
      </c>
      <c r="C69" s="50">
        <v>0</v>
      </c>
    </row>
    <row r="70" spans="2:3" hidden="1" x14ac:dyDescent="0.25">
      <c r="B70" s="49" t="s">
        <v>103</v>
      </c>
      <c r="C70" s="50">
        <v>0</v>
      </c>
    </row>
    <row r="71" spans="2:3" hidden="1" x14ac:dyDescent="0.25">
      <c r="B71" s="49" t="s">
        <v>104</v>
      </c>
      <c r="C71" s="50">
        <v>0</v>
      </c>
    </row>
    <row r="72" spans="2:3" hidden="1" x14ac:dyDescent="0.25">
      <c r="B72" s="49" t="s">
        <v>105</v>
      </c>
      <c r="C72" s="50"/>
    </row>
    <row r="73" spans="2:3" hidden="1" x14ac:dyDescent="0.25">
      <c r="B73" s="49" t="s">
        <v>106</v>
      </c>
      <c r="C73" s="50">
        <v>0</v>
      </c>
    </row>
    <row r="74" spans="2:3" hidden="1" x14ac:dyDescent="0.25">
      <c r="B74" s="49" t="s">
        <v>107</v>
      </c>
      <c r="C74" s="50">
        <v>0</v>
      </c>
    </row>
    <row r="75" spans="2:3" hidden="1" x14ac:dyDescent="0.25">
      <c r="B75" s="49" t="s">
        <v>108</v>
      </c>
      <c r="C75" s="50">
        <v>0</v>
      </c>
    </row>
    <row r="76" spans="2:3" hidden="1" x14ac:dyDescent="0.25">
      <c r="B76" s="49" t="s">
        <v>109</v>
      </c>
      <c r="C76" s="50">
        <v>0</v>
      </c>
    </row>
    <row r="77" spans="2:3" hidden="1" x14ac:dyDescent="0.25">
      <c r="B77" s="49" t="s">
        <v>110</v>
      </c>
      <c r="C77" s="50">
        <v>0</v>
      </c>
    </row>
    <row r="78" spans="2:3" x14ac:dyDescent="0.25">
      <c r="B78" s="49" t="s">
        <v>111</v>
      </c>
      <c r="C78" s="50">
        <v>0</v>
      </c>
    </row>
    <row r="79" spans="2:3" x14ac:dyDescent="0.25">
      <c r="B79" s="49" t="s">
        <v>112</v>
      </c>
      <c r="C79" s="50">
        <v>0</v>
      </c>
    </row>
    <row r="80" spans="2:3" x14ac:dyDescent="0.25">
      <c r="B80" s="49" t="s">
        <v>113</v>
      </c>
      <c r="C80" s="50">
        <v>680000</v>
      </c>
    </row>
    <row r="81" spans="2:7" x14ac:dyDescent="0.25">
      <c r="B81" s="49" t="s">
        <v>114</v>
      </c>
      <c r="C81" s="50">
        <v>0</v>
      </c>
    </row>
    <row r="82" spans="2:7" x14ac:dyDescent="0.25">
      <c r="B82" s="49" t="s">
        <v>115</v>
      </c>
      <c r="C82" s="50">
        <v>0</v>
      </c>
    </row>
    <row r="83" spans="2:7" x14ac:dyDescent="0.25">
      <c r="B83" s="49" t="s">
        <v>116</v>
      </c>
      <c r="C83" s="50">
        <v>0</v>
      </c>
    </row>
    <row r="84" spans="2:7" x14ac:dyDescent="0.25">
      <c r="B84" s="49" t="s">
        <v>117</v>
      </c>
      <c r="C84" s="50">
        <v>0</v>
      </c>
    </row>
    <row r="85" spans="2:7" x14ac:dyDescent="0.25">
      <c r="B85" s="49" t="s">
        <v>118</v>
      </c>
      <c r="C85" s="50">
        <v>0</v>
      </c>
    </row>
    <row r="86" spans="2:7" x14ac:dyDescent="0.25">
      <c r="B86" s="49" t="s">
        <v>119</v>
      </c>
      <c r="C86" s="50">
        <v>0</v>
      </c>
    </row>
    <row r="87" spans="2:7" x14ac:dyDescent="0.25">
      <c r="B87" s="49" t="s">
        <v>120</v>
      </c>
      <c r="C87" s="50"/>
    </row>
    <row r="88" spans="2:7" x14ac:dyDescent="0.25">
      <c r="B88" s="49" t="s">
        <v>121</v>
      </c>
      <c r="C88" s="50">
        <v>1000000</v>
      </c>
    </row>
    <row r="89" spans="2:7" x14ac:dyDescent="0.25">
      <c r="B89" s="49" t="s">
        <v>122</v>
      </c>
      <c r="C89" s="50">
        <v>0</v>
      </c>
    </row>
    <row r="90" spans="2:7" x14ac:dyDescent="0.25">
      <c r="B90" s="49" t="s">
        <v>123</v>
      </c>
      <c r="C90" s="50">
        <v>1200000</v>
      </c>
      <c r="E90" s="45"/>
      <c r="F90" s="45"/>
      <c r="G90" s="45"/>
    </row>
    <row r="91" spans="2:7" x14ac:dyDescent="0.25">
      <c r="B91" s="49" t="s">
        <v>124</v>
      </c>
      <c r="C91" s="50"/>
      <c r="E91" s="45"/>
      <c r="F91" s="45"/>
      <c r="G91" s="45"/>
    </row>
    <row r="92" spans="2:7" x14ac:dyDescent="0.25">
      <c r="B92" s="49" t="s">
        <v>125</v>
      </c>
      <c r="C92" s="50">
        <v>1085446</v>
      </c>
      <c r="E92" s="45"/>
      <c r="F92" s="45"/>
      <c r="G92" s="45"/>
    </row>
    <row r="93" spans="2:7" x14ac:dyDescent="0.25">
      <c r="B93" s="49" t="s">
        <v>126</v>
      </c>
      <c r="C93" s="50"/>
      <c r="E93" s="45"/>
      <c r="F93" s="45"/>
      <c r="G93" s="45"/>
    </row>
    <row r="94" spans="2:7" x14ac:dyDescent="0.25">
      <c r="B94" s="49" t="s">
        <v>127</v>
      </c>
      <c r="C94" s="52">
        <f>SUM(C14:C93)</f>
        <v>27633895.759999998</v>
      </c>
      <c r="E94" s="45"/>
      <c r="F94" s="45"/>
      <c r="G94" s="45"/>
    </row>
    <row r="95" spans="2:7" x14ac:dyDescent="0.25">
      <c r="B95" s="49" t="s">
        <v>128</v>
      </c>
      <c r="C95" s="52">
        <f>C11-C94</f>
        <v>-1085445.9999999963</v>
      </c>
      <c r="E95" s="45"/>
      <c r="F95" s="45"/>
      <c r="G95" s="45"/>
    </row>
    <row r="96" spans="2:7" x14ac:dyDescent="0.25">
      <c r="E96" s="45"/>
      <c r="F96" s="45"/>
      <c r="G96" s="45"/>
    </row>
    <row r="97" spans="2:7" x14ac:dyDescent="0.25">
      <c r="B97" s="55" t="s">
        <v>130</v>
      </c>
      <c r="E97" s="45"/>
      <c r="F97" s="45"/>
      <c r="G97" s="45"/>
    </row>
    <row r="98" spans="2:7" x14ac:dyDescent="0.25">
      <c r="C98" s="43"/>
    </row>
  </sheetData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GENERAL Enero 2017</vt:lpstr>
      <vt:lpstr>ESTADO RESULTADO Enero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Cesar A. Diaz G.</cp:lastModifiedBy>
  <dcterms:created xsi:type="dcterms:W3CDTF">2017-03-13T13:26:10Z</dcterms:created>
  <dcterms:modified xsi:type="dcterms:W3CDTF">2017-03-17T13:30:07Z</dcterms:modified>
</cp:coreProperties>
</file>