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negro\Desktop\Jeannie Monegro\Mayo 2017\"/>
    </mc:Choice>
  </mc:AlternateContent>
  <bookViews>
    <workbookView xWindow="0" yWindow="0" windowWidth="28800" windowHeight="10635" firstSheet="8" activeTab="14"/>
  </bookViews>
  <sheets>
    <sheet name="cxp ene-2015" sheetId="1" state="hidden" r:id="rId1"/>
    <sheet name="cxp-2015" sheetId="2" state="hidden" r:id="rId2"/>
    <sheet name="AGOSTO 2015" sheetId="5" state="hidden" r:id="rId3"/>
    <sheet name="AGOSTO 2015-2" sheetId="6" state="hidden" r:id="rId4"/>
    <sheet name="SEPTIEMBRE 2015" sheetId="7" state="hidden" r:id="rId5"/>
    <sheet name="OCTUBRE 2015" sheetId="8" state="hidden" r:id="rId6"/>
    <sheet name="NOVIEMBRE 2015" sheetId="9" state="hidden" r:id="rId7"/>
    <sheet name="DICIEMBRE-2015" sheetId="10" state="hidden" r:id="rId8"/>
    <sheet name="ENERO 2016" sheetId="11" r:id="rId9"/>
    <sheet name="ENERO 2017" sheetId="12" r:id="rId10"/>
    <sheet name="FEBRERO 2017" sheetId="13" r:id="rId11"/>
    <sheet name="MARZO 2017" sheetId="14" r:id="rId12"/>
    <sheet name="CXP 03 2017" sheetId="15" r:id="rId13"/>
    <sheet name="CXP 04 2017" sheetId="16" r:id="rId14"/>
    <sheet name="CXP 05 2017" sheetId="17" r:id="rId15"/>
    <sheet name="ABRIL-2015" sheetId="3" state="hidden" r:id="rId16"/>
    <sheet name="MAYO-2015" sheetId="4" state="hidden" r:id="rId17"/>
  </sheets>
  <calcPr calcId="152511"/>
</workbook>
</file>

<file path=xl/calcChain.xml><?xml version="1.0" encoding="utf-8"?>
<calcChain xmlns="http://schemas.openxmlformats.org/spreadsheetml/2006/main">
  <c r="I30" i="17" l="1"/>
  <c r="I49" i="16" l="1"/>
  <c r="F56" i="15" l="1"/>
  <c r="I54" i="15" l="1"/>
  <c r="L51" i="15"/>
  <c r="I35" i="14" l="1"/>
  <c r="I32" i="14"/>
  <c r="L32" i="14" s="1"/>
  <c r="L15" i="14"/>
  <c r="I39" i="13" l="1"/>
  <c r="I38" i="13"/>
  <c r="I37" i="13"/>
  <c r="I36" i="13"/>
  <c r="I35" i="13"/>
  <c r="I32" i="13"/>
  <c r="L32" i="13" s="1"/>
  <c r="L15" i="13"/>
  <c r="J59" i="12" l="1"/>
  <c r="F59" i="12"/>
  <c r="I59" i="12"/>
  <c r="K37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1" i="12"/>
  <c r="I42" i="12"/>
  <c r="I58" i="12"/>
  <c r="I40" i="12"/>
  <c r="I39" i="12"/>
  <c r="I36" i="12"/>
  <c r="I35" i="12"/>
  <c r="I34" i="12"/>
  <c r="I32" i="12"/>
  <c r="L15" i="12"/>
  <c r="I37" i="12" l="1"/>
  <c r="L32" i="12"/>
  <c r="J49" i="11"/>
  <c r="I49" i="11"/>
  <c r="L49" i="11"/>
  <c r="I50" i="11"/>
  <c r="F49" i="11"/>
  <c r="I48" i="11"/>
  <c r="I47" i="11"/>
  <c r="I46" i="11"/>
  <c r="I45" i="11"/>
  <c r="I44" i="11"/>
  <c r="I43" i="11"/>
  <c r="I40" i="11"/>
  <c r="I39" i="11"/>
  <c r="I38" i="11"/>
  <c r="I37" i="11"/>
  <c r="I36" i="11"/>
  <c r="I35" i="11"/>
  <c r="I34" i="11"/>
  <c r="I32" i="11"/>
  <c r="L32" i="11" s="1"/>
  <c r="L15" i="11"/>
  <c r="I41" i="11" l="1"/>
  <c r="L41" i="11" s="1"/>
  <c r="I51" i="10"/>
  <c r="I50" i="10"/>
  <c r="I49" i="10" l="1"/>
  <c r="I48" i="10"/>
  <c r="I47" i="10"/>
  <c r="I46" i="10"/>
  <c r="I45" i="10"/>
  <c r="I44" i="10" l="1"/>
  <c r="I43" i="10"/>
  <c r="I42" i="10"/>
  <c r="I41" i="10"/>
  <c r="I40" i="10"/>
  <c r="I39" i="10"/>
  <c r="I38" i="10"/>
  <c r="I37" i="10"/>
  <c r="I36" i="10"/>
  <c r="I35" i="10"/>
  <c r="K54" i="10" s="1"/>
  <c r="I34" i="10"/>
  <c r="I32" i="10"/>
  <c r="L15" i="10"/>
  <c r="I53" i="10" l="1"/>
  <c r="L53" i="10"/>
  <c r="J54" i="10"/>
  <c r="I54" i="10"/>
  <c r="L32" i="10"/>
  <c r="L54" i="10" s="1"/>
  <c r="L46" i="9"/>
  <c r="K46" i="9"/>
  <c r="J46" i="9"/>
  <c r="I46" i="9"/>
  <c r="I36" i="9"/>
  <c r="I44" i="9"/>
  <c r="I43" i="9"/>
  <c r="I42" i="9"/>
  <c r="I41" i="9"/>
  <c r="I40" i="9"/>
  <c r="I39" i="9"/>
  <c r="I38" i="9"/>
  <c r="I37" i="9"/>
  <c r="I35" i="9"/>
  <c r="I34" i="9"/>
  <c r="I32" i="9"/>
  <c r="L32" i="9" s="1"/>
  <c r="L15" i="9"/>
  <c r="K48" i="9" l="1"/>
  <c r="J48" i="9"/>
  <c r="L48" i="9"/>
  <c r="I48" i="9"/>
  <c r="L15" i="8"/>
  <c r="I34" i="8"/>
  <c r="K54" i="8" s="1"/>
  <c r="K56" i="8" s="1"/>
  <c r="I49" i="8"/>
  <c r="I53" i="8"/>
  <c r="I52" i="8"/>
  <c r="I51" i="8"/>
  <c r="I50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L54" i="8" s="1"/>
  <c r="I35" i="8"/>
  <c r="J54" i="8" s="1"/>
  <c r="J56" i="8" s="1"/>
  <c r="I32" i="8"/>
  <c r="L32" i="8" s="1"/>
  <c r="L56" i="8" l="1"/>
  <c r="I54" i="8"/>
  <c r="I56" i="8" s="1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4" i="7"/>
  <c r="I53" i="7" s="1"/>
  <c r="I35" i="7"/>
  <c r="I32" i="7"/>
  <c r="I55" i="7" s="1"/>
  <c r="I32" i="6" l="1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28" i="5"/>
  <c r="K37" i="4" l="1"/>
  <c r="I28" i="3" l="1"/>
  <c r="I33" i="1" l="1"/>
</calcChain>
</file>

<file path=xl/sharedStrings.xml><?xml version="1.0" encoding="utf-8"?>
<sst xmlns="http://schemas.openxmlformats.org/spreadsheetml/2006/main" count="3481" uniqueCount="494">
  <si>
    <t xml:space="preserve">CONTRALORIA GENERAL DE LA REPUBLICA </t>
  </si>
  <si>
    <t>DIRECCION DE UNIDADES DE AUDITORIA INTERNA</t>
  </si>
  <si>
    <t>INVENTARIO DE FACTURAS PENDIENTES DE PAGO</t>
  </si>
  <si>
    <t>DETALLE DE FACTURAS POR PAGAR, POR INSTITUCION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</si>
  <si>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</si>
  <si>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</si>
  <si>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</si>
  <si>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</si>
  <si>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</si>
  <si>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</si>
  <si>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</si>
  <si>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</si>
  <si>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</si>
  <si>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</si>
  <si>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                    DIGEPRES</t>
  </si>
  <si>
    <t xml:space="preserve">    A  CREDITO</t>
  </si>
  <si>
    <t>FECHA:   28 FEBRERO 2015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</si>
  <si>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</si>
  <si>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</si>
  <si>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</si>
  <si>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</si>
  <si>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</si>
  <si>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</si>
  <si>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</si>
  <si>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</si>
  <si>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</si>
  <si>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</si>
  <si>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</si>
  <si>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</si>
  <si>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</si>
  <si>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</si>
  <si>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</si>
  <si>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</si>
  <si>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</si>
  <si>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</si>
  <si>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 xml:space="preserve">  </t>
  </si>
  <si>
    <t>IMPRESOS SERV.LOPEZ</t>
  </si>
  <si>
    <t>COMPRA TARGETAS, DISCO DURO Y CARGADOR</t>
  </si>
  <si>
    <t>COMPRA RESMA DE PAPEL, IMPRESOS Y ABBY MEGA</t>
  </si>
  <si>
    <t>COMPRA POWER SUPPLY 700</t>
  </si>
  <si>
    <t>COMPRA DE BATERIA 12 VOLTIO</t>
  </si>
  <si>
    <t>POWER PLACE DOMINICANA</t>
  </si>
  <si>
    <t>TORNILLOS Y SERVICIOS IND.</t>
  </si>
  <si>
    <t>COMPRAS DE ARTICULOS ELECTRICOS</t>
  </si>
  <si>
    <t>FALTAN LOS IMPUESTOS</t>
  </si>
  <si>
    <t>JOBS &amp; PEOPLE</t>
  </si>
  <si>
    <t>SERVICIOS DE EVALUACION</t>
  </si>
  <si>
    <t>TECNI AIRE DAVID</t>
  </si>
  <si>
    <t>REPARACION DE VEHICULO  PLACA H-1040811</t>
  </si>
  <si>
    <t>CENTRO  CUESTA NAC.</t>
  </si>
  <si>
    <t>ARTICULOS VARIADOS COMESTIBLE</t>
  </si>
  <si>
    <t>ESPERANDO MODIFICACION EN CUENTA</t>
  </si>
  <si>
    <t>CONTRATACION ORQ. PARA ALMUERZO</t>
  </si>
  <si>
    <t>ESBOZO</t>
  </si>
  <si>
    <t xml:space="preserve"> </t>
  </si>
  <si>
    <t>PLATINO AUTO PAINT</t>
  </si>
  <si>
    <t>PAGO DE UN DEDUCIBLE CHOQUE VEHICULO</t>
  </si>
  <si>
    <t>PROVEEDOR NO ENVIA PAGO DE IMPUESTOS</t>
  </si>
  <si>
    <t>_____________________________________</t>
  </si>
  <si>
    <t xml:space="preserve">       Encargada de la UAI</t>
  </si>
  <si>
    <t>_________________________________________________</t>
  </si>
  <si>
    <t xml:space="preserve">                     Director Administrativo Financiero</t>
  </si>
  <si>
    <t xml:space="preserve">  __________________________________________</t>
  </si>
  <si>
    <t>Ministro(a) o Administrador(a) de la Institucion</t>
  </si>
  <si>
    <t>______________________________________</t>
  </si>
  <si>
    <t xml:space="preserve">            Encargada (o) de la UAI</t>
  </si>
  <si>
    <t>________________________________________________</t>
  </si>
  <si>
    <t xml:space="preserve">                Director Administrativo y Financiero</t>
  </si>
  <si>
    <t>____________________________________________</t>
  </si>
  <si>
    <t>Ministro (a) o Administrador (a) de la Institucion</t>
  </si>
  <si>
    <t>FECHA:   30 DE ABRIL 2015</t>
  </si>
  <si>
    <t>0-30</t>
  </si>
  <si>
    <t>30-60</t>
  </si>
  <si>
    <t>60-Mas</t>
  </si>
  <si>
    <t>FECHA:   31 DE MAYO 2015</t>
  </si>
  <si>
    <t>DIPRES  DISLA SRL</t>
  </si>
  <si>
    <t xml:space="preserve">COMPRA DE EXTINTORES </t>
  </si>
  <si>
    <t xml:space="preserve">NO TIENE CUOTA </t>
  </si>
  <si>
    <t>SUGOPECA</t>
  </si>
  <si>
    <t>COMPRA DE ARTICULOS VARIOS</t>
  </si>
  <si>
    <t>MODIFICACION CUENTA</t>
  </si>
  <si>
    <t>REPARACION DE VEHICULO</t>
  </si>
  <si>
    <t>1-015918</t>
  </si>
  <si>
    <t>TALLERES J&amp;M</t>
  </si>
  <si>
    <t>1-015917</t>
  </si>
  <si>
    <t>1-015916</t>
  </si>
  <si>
    <t>1-015920</t>
  </si>
  <si>
    <t>1-015919</t>
  </si>
  <si>
    <t>FGB-000003</t>
  </si>
  <si>
    <t>MOLINA AUTO CENTER</t>
  </si>
  <si>
    <t>13,586.00</t>
  </si>
  <si>
    <t>45,360.00</t>
  </si>
  <si>
    <t>124,431.00</t>
  </si>
  <si>
    <t>6,750.00</t>
  </si>
  <si>
    <t>17,110.00</t>
  </si>
  <si>
    <t>14,515.20</t>
  </si>
  <si>
    <t>3,417.60</t>
  </si>
  <si>
    <t>2,809.60</t>
  </si>
  <si>
    <t>6,982.40</t>
  </si>
  <si>
    <t>24,729.60</t>
  </si>
  <si>
    <t>24,284.40</t>
  </si>
  <si>
    <t>55,312.50</t>
  </si>
  <si>
    <t>5,841.00</t>
  </si>
  <si>
    <t>25,312.42</t>
  </si>
  <si>
    <t>134,638.00</t>
  </si>
  <si>
    <t>85,656.20</t>
  </si>
  <si>
    <t>24,992.40</t>
  </si>
  <si>
    <t>150,196.30</t>
  </si>
  <si>
    <t>17,281.10</t>
  </si>
  <si>
    <t>7,847.00</t>
  </si>
  <si>
    <t>19,481.80</t>
  </si>
  <si>
    <t>9,853.00</t>
  </si>
  <si>
    <t>3,417,60</t>
  </si>
  <si>
    <t>19,481,80</t>
  </si>
  <si>
    <t>820,387.52</t>
  </si>
  <si>
    <t>8,670.00</t>
  </si>
  <si>
    <t>x</t>
  </si>
  <si>
    <t>FECHA:   31 AGOSTO 2015</t>
  </si>
  <si>
    <t>FECHA:   31 AGOSTO  2015</t>
  </si>
  <si>
    <t>X</t>
  </si>
  <si>
    <t>`</t>
  </si>
  <si>
    <t>FECHA:   31 DE AGOSTO 2015</t>
  </si>
  <si>
    <t>AGUA CRISTAL</t>
  </si>
  <si>
    <t>AGUA</t>
  </si>
  <si>
    <t>25/03/2015</t>
  </si>
  <si>
    <t>FALTA FACTURA GENERAL</t>
  </si>
  <si>
    <t>LIMPIEXPRESS, SRL</t>
  </si>
  <si>
    <t>LAVADO Y RESTAURACION</t>
  </si>
  <si>
    <t>20/07/2015</t>
  </si>
  <si>
    <t>EVALUACIONES</t>
  </si>
  <si>
    <t>21/07/2015</t>
  </si>
  <si>
    <t>40-35231</t>
  </si>
  <si>
    <t>EDITORA  HOY</t>
  </si>
  <si>
    <t xml:space="preserve">PUBLICACIONES </t>
  </si>
  <si>
    <t>TURINTER</t>
  </si>
  <si>
    <t>TRANSPORTE</t>
  </si>
  <si>
    <t>ALAMESA</t>
  </si>
  <si>
    <t>ALMUERZO</t>
  </si>
  <si>
    <t>19/08/2015</t>
  </si>
  <si>
    <t>ROSA MARIA DURAN</t>
  </si>
  <si>
    <t>PROD. DE LIMPIEZA</t>
  </si>
  <si>
    <t>FALTA IMPUESTO</t>
  </si>
  <si>
    <t>CAFETERIA ORTIZ</t>
  </si>
  <si>
    <t>18/08/2015</t>
  </si>
  <si>
    <t>REPARACION</t>
  </si>
  <si>
    <t>21/08/2015</t>
  </si>
  <si>
    <t>LOGOMOTION</t>
  </si>
  <si>
    <t>BANDERA</t>
  </si>
  <si>
    <t>DECOLOGY</t>
  </si>
  <si>
    <t>PROD.ELECTRICO</t>
  </si>
  <si>
    <t>DIPRES DISLA</t>
  </si>
  <si>
    <t>EXTINTOR</t>
  </si>
  <si>
    <t>1-016067</t>
  </si>
  <si>
    <t>TALLERES J&amp; M</t>
  </si>
  <si>
    <t>1-016068</t>
  </si>
  <si>
    <t>1-016070</t>
  </si>
  <si>
    <t>DE ORDEN K</t>
  </si>
  <si>
    <t>PICADERA</t>
  </si>
  <si>
    <t>FA1-00002998</t>
  </si>
  <si>
    <t>PRINTERIA</t>
  </si>
  <si>
    <t>RESMA DE PAPEL</t>
  </si>
  <si>
    <t>ORTIZ</t>
  </si>
  <si>
    <t xml:space="preserve">MANTENIMIENTO Y REPARACION </t>
  </si>
  <si>
    <t>1-016135</t>
  </si>
  <si>
    <t>1-016134</t>
  </si>
  <si>
    <t>1-016132</t>
  </si>
  <si>
    <t>1-016133</t>
  </si>
  <si>
    <t>MERCANTIL</t>
  </si>
  <si>
    <t>TONER</t>
  </si>
  <si>
    <t>28/08/2015</t>
  </si>
  <si>
    <t>ERIK GAS</t>
  </si>
  <si>
    <t>LUBRICANTE</t>
  </si>
  <si>
    <t>18/09/2015</t>
  </si>
  <si>
    <t>COMERCIAL SANTANA</t>
  </si>
  <si>
    <t>BATERIAS Y GOMAS</t>
  </si>
  <si>
    <t xml:space="preserve">TORNILLO Y SERVICIOS </t>
  </si>
  <si>
    <t>PRODUCTOS VARIOS</t>
  </si>
  <si>
    <t>16/09/2015</t>
  </si>
  <si>
    <t>QUIROZ</t>
  </si>
  <si>
    <t>O&amp;C</t>
  </si>
  <si>
    <t>ENMARCADO</t>
  </si>
  <si>
    <t>TOMAS GOMEZ CHECO</t>
  </si>
  <si>
    <t>ART. METALES</t>
  </si>
  <si>
    <t>17/09/2015</t>
  </si>
  <si>
    <t xml:space="preserve"> MOLINA AUTO CENTER </t>
  </si>
  <si>
    <t>15/09/2015</t>
  </si>
  <si>
    <t>NO TIENE CUOTA</t>
  </si>
  <si>
    <t>FECHA:   30 DE SEPTIEMBRE 2015</t>
  </si>
  <si>
    <t>SUPERMERCADO NACIONAL</t>
  </si>
  <si>
    <t>ARTICULOS COMESTIBLES</t>
  </si>
  <si>
    <t>23/09/2015</t>
  </si>
  <si>
    <t>BATERIAS</t>
  </si>
  <si>
    <t>17/10/2015</t>
  </si>
  <si>
    <t>MERCANTIL DE OFICINAS</t>
  </si>
  <si>
    <t xml:space="preserve">CUADERNO ECO 200 PG </t>
  </si>
  <si>
    <t xml:space="preserve">ANGIE PORCELLA </t>
  </si>
  <si>
    <t>SERVICIOS DE CATERING</t>
  </si>
  <si>
    <t>26/10/2015</t>
  </si>
  <si>
    <t>METROTEC</t>
  </si>
  <si>
    <t>TARJETAS DE CONTROL DE ACCESO</t>
  </si>
  <si>
    <t>23/10/2015</t>
  </si>
  <si>
    <t>MANTENIMIENTO DE VEHICULO</t>
  </si>
  <si>
    <t>22/10/2015</t>
  </si>
  <si>
    <t>13/10/2015</t>
  </si>
  <si>
    <t>DESMONTE DE POLEA, CAMBIO DE MOTOR</t>
  </si>
  <si>
    <t>IMPRESION EN LONA</t>
  </si>
  <si>
    <t>CELIA GISELE ABREU ARIAS</t>
  </si>
  <si>
    <t>CORONA FLORAL</t>
  </si>
  <si>
    <t>BOCINA DE SEGURIDAD</t>
  </si>
  <si>
    <t>27/10/2015</t>
  </si>
  <si>
    <t>LAVADORA D PRESION</t>
  </si>
  <si>
    <t>30/10/2015</t>
  </si>
  <si>
    <t>RESMA DE PAPEL,CAJA DE ESPIRALES</t>
  </si>
  <si>
    <t>THANY TOURS</t>
  </si>
  <si>
    <t xml:space="preserve">EMISION DE BOLETOS AEREOS </t>
  </si>
  <si>
    <t>21/10/2015</t>
  </si>
  <si>
    <t>SERVICIOS DE BOCADILLOS</t>
  </si>
  <si>
    <t>28/09/2015</t>
  </si>
  <si>
    <t>C3919767</t>
  </si>
  <si>
    <t>COLUMBIA UNIVERSITY</t>
  </si>
  <si>
    <t xml:space="preserve">MASTER EN FINANZAS </t>
  </si>
  <si>
    <t>19/10/2015</t>
  </si>
  <si>
    <t xml:space="preserve">LOGOMARCA, S.A </t>
  </si>
  <si>
    <t>BOLIGRAFOS METALICOS</t>
  </si>
  <si>
    <t>24/07/2015</t>
  </si>
  <si>
    <t>ALMUERZOS</t>
  </si>
  <si>
    <t>NO TIENE CUOTA (USD$ 17,000.00)</t>
  </si>
  <si>
    <t>FECHA:   31 DE OCTUBRE 2015</t>
  </si>
  <si>
    <t>TOTAL CUENTAS POR PAGAR</t>
  </si>
  <si>
    <t>ING. &amp; ARQUITECTOS</t>
  </si>
  <si>
    <t>COMPRA DE ZAFACONES Y SECADORES</t>
  </si>
  <si>
    <t>TRICOM</t>
  </si>
  <si>
    <t>SERV. CABLE E INTERNET</t>
  </si>
  <si>
    <t>TALLERES J &amp; M</t>
  </si>
  <si>
    <t xml:space="preserve">REPARACION VEHICULOS </t>
  </si>
  <si>
    <t>23/11/2015</t>
  </si>
  <si>
    <t>17/11/2015</t>
  </si>
  <si>
    <t>SUMINISTROS DE LIMPIEZA</t>
  </si>
  <si>
    <t xml:space="preserve">TORNILLOS Y SERV. </t>
  </si>
  <si>
    <t>ACC. DE METAL</t>
  </si>
  <si>
    <t>24/11/2015</t>
  </si>
  <si>
    <t>LA VITROLA</t>
  </si>
  <si>
    <t>COMPRA DE BOLETAS</t>
  </si>
  <si>
    <t>19/11/2015</t>
  </si>
  <si>
    <t>CCN</t>
  </si>
  <si>
    <t>ARTI. COMESTIBLES</t>
  </si>
  <si>
    <t>PERFILES  CO,PETENCIAS</t>
  </si>
  <si>
    <t>PART, SEG CONDRESO</t>
  </si>
  <si>
    <t>30/05/215</t>
  </si>
  <si>
    <t>PINTURA DE VEHICULO</t>
  </si>
  <si>
    <t>MERCANTIL DE OFICINA</t>
  </si>
  <si>
    <t>COMPRA DE SUMINISTRO DE OFICINA</t>
  </si>
  <si>
    <t>DELTA COMERCIAL</t>
  </si>
  <si>
    <t>SERVICIO DE REPARACIN DE VEHICULOS</t>
  </si>
  <si>
    <t>18/11/2015</t>
  </si>
  <si>
    <t>FECHA:   30 DE NOVIEMBRE 2015</t>
  </si>
  <si>
    <t>FECHA:   31 DE DICIEMBRE 2015</t>
  </si>
  <si>
    <t>PERFILES Y COMPETENCIAS</t>
  </si>
  <si>
    <t>PARTICIPACION EN CONGRESO</t>
  </si>
  <si>
    <t>30/05/2015</t>
  </si>
  <si>
    <t>INCONVENIENTE EN LA CUENTA</t>
  </si>
  <si>
    <t>GINECOLOGIA Y OBSTETRICIA</t>
  </si>
  <si>
    <t>INTERNAMIENTO</t>
  </si>
  <si>
    <t>COMIDA</t>
  </si>
  <si>
    <t>22/11/2015</t>
  </si>
  <si>
    <t>SERVICES TRAVEL</t>
  </si>
  <si>
    <t>PASAJE</t>
  </si>
  <si>
    <t>METROTEC SRL</t>
  </si>
  <si>
    <t xml:space="preserve">PORTA CARNET </t>
  </si>
  <si>
    <t>16/12/2015</t>
  </si>
  <si>
    <t>PBS</t>
  </si>
  <si>
    <t>FUSSER ASY</t>
  </si>
  <si>
    <t>21/12/2015</t>
  </si>
  <si>
    <t>GOBERNACION</t>
  </si>
  <si>
    <t>MANTENIMIENTO</t>
  </si>
  <si>
    <t>22/12/2015</t>
  </si>
  <si>
    <t>TORNILLOS Y SERVICIOS</t>
  </si>
  <si>
    <t>MANTENEDOR DE CARGA</t>
  </si>
  <si>
    <t>15/12/2015</t>
  </si>
  <si>
    <t>17/12/2015</t>
  </si>
  <si>
    <t>RECREA</t>
  </si>
  <si>
    <t>DULCES</t>
  </si>
  <si>
    <t>BEBIDAS</t>
  </si>
  <si>
    <t>BONOS</t>
  </si>
  <si>
    <t>14/12/2015</t>
  </si>
  <si>
    <t>IMPRESION</t>
  </si>
  <si>
    <t>LOGOMARCA</t>
  </si>
  <si>
    <t>SELLO AUTOTINTADO</t>
  </si>
  <si>
    <t>FECHA:   31 DE ENERO 2016</t>
  </si>
  <si>
    <t>XEROX</t>
  </si>
  <si>
    <t>27/01/2016</t>
  </si>
  <si>
    <t>ESCA</t>
  </si>
  <si>
    <t>ARTICULOS PARA VEHICULOS</t>
  </si>
  <si>
    <t>LAVADO Y MANTENIMIENTO</t>
  </si>
  <si>
    <t>EDITORA EL NUEVO DIARIO</t>
  </si>
  <si>
    <t>EJEMPLRES</t>
  </si>
  <si>
    <t>LISTIN DIARIO</t>
  </si>
  <si>
    <t>RENOVACION Y PERIODICO</t>
  </si>
  <si>
    <t>A010010011500000623</t>
  </si>
  <si>
    <t>METROTEC, S,R,L</t>
  </si>
  <si>
    <t>PORTA CARNET TIPO YO-YO´S</t>
  </si>
  <si>
    <t>ADHESIVOS DECORATIVOS PARA CARNET</t>
  </si>
  <si>
    <t>A010010011500000625</t>
  </si>
  <si>
    <t>A020020011500003912</t>
  </si>
  <si>
    <t>CENTRO CUESTA NACIONAL</t>
  </si>
  <si>
    <t>A030030011500007354</t>
  </si>
  <si>
    <t>A020010011500134617</t>
  </si>
  <si>
    <t>C.A.A.S.D</t>
  </si>
  <si>
    <t>SUMINISTRO DE AGUA</t>
  </si>
  <si>
    <t>A010070071500001273</t>
  </si>
  <si>
    <t>EDITORA NUEVO DIARIO</t>
  </si>
  <si>
    <t xml:space="preserve">                   DIGEPRES</t>
  </si>
  <si>
    <t>A020010011500010997</t>
  </si>
  <si>
    <t>A020010011500011028</t>
  </si>
  <si>
    <t>A020010011500011049</t>
  </si>
  <si>
    <t>A020010011500011045</t>
  </si>
  <si>
    <t>A020010011500011047</t>
  </si>
  <si>
    <t>A020010011500011088</t>
  </si>
  <si>
    <t>A020010011500011094</t>
  </si>
  <si>
    <t>A020010011500011095</t>
  </si>
  <si>
    <t>A020011011500011100</t>
  </si>
  <si>
    <t>A020010011500011099</t>
  </si>
  <si>
    <t>A020010011500011098</t>
  </si>
  <si>
    <t>A010010011500002839</t>
  </si>
  <si>
    <t>TALLERES  J &amp; M, S,R,L</t>
  </si>
  <si>
    <t>REPARACIONES</t>
  </si>
  <si>
    <t>A010010011500002840</t>
  </si>
  <si>
    <t>A010010011500002838</t>
  </si>
  <si>
    <t>A010010011500002842</t>
  </si>
  <si>
    <t>A010010011500002841</t>
  </si>
  <si>
    <t xml:space="preserve">                       DIGEPRES</t>
  </si>
  <si>
    <t>A010010011500003258</t>
  </si>
  <si>
    <t xml:space="preserve">            X</t>
  </si>
  <si>
    <t xml:space="preserve">           X</t>
  </si>
  <si>
    <t>638,774.76</t>
  </si>
  <si>
    <t xml:space="preserve">  CUENTAS POR PAGAR</t>
  </si>
  <si>
    <t>FECHA:   31 DE ENERO 2017</t>
  </si>
  <si>
    <t xml:space="preserve">  TOTAL RD$</t>
  </si>
  <si>
    <t>FECHA:   28 DE FEBRERO 2017</t>
  </si>
  <si>
    <t>A010010011500001534</t>
  </si>
  <si>
    <t>ALMUERZO DE EMPLEADOS</t>
  </si>
  <si>
    <t>A010010011500000710</t>
  </si>
  <si>
    <t>COMPRAS MUEBLES DE OFICINA</t>
  </si>
  <si>
    <t>VICTOR ELPIDIO LOPEZ</t>
  </si>
  <si>
    <t>REGALIA PASCUAL ¨ASUNCION SOLER ¨</t>
  </si>
  <si>
    <t xml:space="preserve"> F. HUELLAS DE ESPERANZA</t>
  </si>
  <si>
    <t xml:space="preserve"> AYUDA</t>
  </si>
  <si>
    <t>FECHA:   31 DE MARZO 2017</t>
  </si>
  <si>
    <t>ESTA EMPRESA DESAPARECIO</t>
  </si>
  <si>
    <t>DIRECCION GENERAL DE PRESUPUESTOS</t>
  </si>
  <si>
    <t>AGUA PLANETA AZUL</t>
  </si>
  <si>
    <t>COMPRA DE BOTELLONES DE AGUA</t>
  </si>
  <si>
    <t>TALLER J &amp; M</t>
  </si>
  <si>
    <t>IND. BANILEJAS</t>
  </si>
  <si>
    <t>JOSE W. MONTERO R.</t>
  </si>
  <si>
    <t>LIMPIEXPRESS</t>
  </si>
  <si>
    <t>BRADHELL IMPORT.</t>
  </si>
  <si>
    <t>TORNILLO Y SERV. IND.</t>
  </si>
  <si>
    <t>GRUPO ALBAH SUPLIDORA INST.</t>
  </si>
  <si>
    <t>ARZ. DE SANTO DOG.</t>
  </si>
  <si>
    <t>COMPRAS DE BOLETAS</t>
  </si>
  <si>
    <t>JOB &amp; PEOPLE</t>
  </si>
  <si>
    <t>COMPRAS DE SILLONES</t>
  </si>
  <si>
    <t>MANTENIMIENTO DE VEHICULOS</t>
  </si>
  <si>
    <t>COMPRAS DE AZUCAR</t>
  </si>
  <si>
    <t>EVALUACIONES A PERSONAL</t>
  </si>
  <si>
    <t>CUOTAS DE CABLE</t>
  </si>
  <si>
    <t>COMPRAS ARTICULOS FERRETERO</t>
  </si>
  <si>
    <t>SERVICIOS DE LIMPIEZA</t>
  </si>
  <si>
    <t>REPARACION DE VEHICULOS</t>
  </si>
  <si>
    <t>REPARACION DE RADIO Y PROGRAMACION ELECTRONICA</t>
  </si>
  <si>
    <t>COMPRAS DE CAFÉ</t>
  </si>
  <si>
    <t>COMPRA MATERIAL DE OFICINA</t>
  </si>
  <si>
    <t>COMPRA MATERIALES DE LIMPIEZA</t>
  </si>
  <si>
    <t>COMPRAS DE ARTICULOS COMESTIBLE</t>
  </si>
  <si>
    <t>COMPRA PAPEL TIMBRADO</t>
  </si>
  <si>
    <t>EN PROCESO DE PAGO</t>
  </si>
  <si>
    <t>DEVUELTO( CAMBIAR OBJETAL )</t>
  </si>
  <si>
    <t>DEVUELTO ( CAMBIO DE FORMATO )</t>
  </si>
  <si>
    <t>A060060061500004981</t>
  </si>
  <si>
    <t>A060060061500004969</t>
  </si>
  <si>
    <t>A060060061500004952</t>
  </si>
  <si>
    <t>A060060061500004933</t>
  </si>
  <si>
    <t xml:space="preserve"> A060060061500004917</t>
  </si>
  <si>
    <t>A060060061500005037</t>
  </si>
  <si>
    <t>A060060061500005022</t>
  </si>
  <si>
    <t>A060060061500005003</t>
  </si>
  <si>
    <t>A010010011500079328</t>
  </si>
  <si>
    <t>A020020021500024234</t>
  </si>
  <si>
    <t>A010010011500000723</t>
  </si>
  <si>
    <t>A010010011500000724</t>
  </si>
  <si>
    <t>A010010011500002863</t>
  </si>
  <si>
    <t>A030030011500004086</t>
  </si>
  <si>
    <t>P010010011502712311</t>
  </si>
  <si>
    <t>A010010011500000021</t>
  </si>
  <si>
    <t>A010010011500000217</t>
  </si>
  <si>
    <t>A010010011500000109</t>
  </si>
  <si>
    <t>A010010011500000718</t>
  </si>
  <si>
    <t>A110020021500043904</t>
  </si>
  <si>
    <t>A110020021500043966</t>
  </si>
  <si>
    <t>A070010051500003585</t>
  </si>
  <si>
    <t>A010010011500000032</t>
  </si>
  <si>
    <t>A020010011500011193</t>
  </si>
  <si>
    <t>A020010011500011192</t>
  </si>
  <si>
    <t>A020011011500011197</t>
  </si>
  <si>
    <t>A020010011500011199</t>
  </si>
  <si>
    <t>A020011011500011206</t>
  </si>
  <si>
    <t>A0200110115000211207</t>
  </si>
  <si>
    <t>A020010011500011209</t>
  </si>
  <si>
    <t>A020010011500011237</t>
  </si>
  <si>
    <t>A020010011500011246</t>
  </si>
  <si>
    <t>A020010011500011248</t>
  </si>
  <si>
    <t>A020010011500011280</t>
  </si>
  <si>
    <t>A010010011500000017</t>
  </si>
  <si>
    <t>FECHA:   30 DE ABRIL 2017</t>
  </si>
  <si>
    <t>A010010011500000165</t>
  </si>
  <si>
    <t>GOBERNACION EDIF.JP DUARTE</t>
  </si>
  <si>
    <t>MANTENIMIENTO DEL EDIFICIO</t>
  </si>
  <si>
    <t>A010010011500001597</t>
  </si>
  <si>
    <t>ANGIE PORCELLA CATERING</t>
  </si>
  <si>
    <t>A010010011500001600</t>
  </si>
  <si>
    <t xml:space="preserve">COMPRAS DE  REFRIGERIO   </t>
  </si>
  <si>
    <t>COMPRAS DE REFRIGERIO</t>
  </si>
  <si>
    <t>A010010011500079460</t>
  </si>
  <si>
    <t>A010010011500079541</t>
  </si>
  <si>
    <t>A010010011500079653</t>
  </si>
  <si>
    <t>A060060061500005054</t>
  </si>
  <si>
    <t>A060060061500005072</t>
  </si>
  <si>
    <t>A060060061500005091</t>
  </si>
  <si>
    <t>A060060061500005106</t>
  </si>
  <si>
    <t>A060060061500005121</t>
  </si>
  <si>
    <t>A060060061500005140</t>
  </si>
  <si>
    <t>A060060061500005150</t>
  </si>
  <si>
    <t>A060060061500005164</t>
  </si>
  <si>
    <t>A060060061500005180</t>
  </si>
  <si>
    <t>A060060061500005210</t>
  </si>
  <si>
    <t>A060060061500005212</t>
  </si>
  <si>
    <t>A010010011500001601</t>
  </si>
  <si>
    <t>A110020021500044042</t>
  </si>
  <si>
    <t>A010010011500000729</t>
  </si>
  <si>
    <t>MANTENIMIENTO DE OFICINA</t>
  </si>
  <si>
    <t>A010010011500003613</t>
  </si>
  <si>
    <t>COMPU-OFFICE DOM.</t>
  </si>
  <si>
    <t>COMPRAS DE THONERS</t>
  </si>
  <si>
    <t>A010010011500000015</t>
  </si>
  <si>
    <t>CONST. MASBERT</t>
  </si>
  <si>
    <t>REPARACION DE OFICINA</t>
  </si>
  <si>
    <t>A010010011500000016</t>
  </si>
  <si>
    <t>A070010021500007715</t>
  </si>
  <si>
    <t>PAGO DE AGUA</t>
  </si>
  <si>
    <t>CAASD</t>
  </si>
  <si>
    <t>A020010011500138352</t>
  </si>
  <si>
    <t>A010010011500001603</t>
  </si>
  <si>
    <t>A010010011500001604</t>
  </si>
  <si>
    <t>A070010051500003604</t>
  </si>
  <si>
    <t>A010010011500001602</t>
  </si>
  <si>
    <t>A020020021500024566</t>
  </si>
  <si>
    <t>FECHA:   31 DE MAYO 2017</t>
  </si>
  <si>
    <t>A020010021500000369</t>
  </si>
  <si>
    <t>GRUPO ASTRO SRL</t>
  </si>
  <si>
    <t>TARGETAS DE PRESENTACION Y PAPEL TIMBRADO</t>
  </si>
  <si>
    <t>A010010011500000698</t>
  </si>
  <si>
    <t xml:space="preserve">ESP. EN CARROCERIA  J G </t>
  </si>
  <si>
    <t>ROTULACION DE MINIBUS</t>
  </si>
  <si>
    <t>MANT. Y REPARACON DE OFICINA</t>
  </si>
  <si>
    <t>A010010011500000018</t>
  </si>
  <si>
    <t>A010010011500018836</t>
  </si>
  <si>
    <t>ERICK GAS 2000 SRL</t>
  </si>
  <si>
    <t>COMPRAS DE COMBUSTIBLE</t>
  </si>
  <si>
    <t>CELIA GISELE ABREU</t>
  </si>
  <si>
    <t>COMPRAS DE FLORES</t>
  </si>
  <si>
    <t>A010010011500002875</t>
  </si>
  <si>
    <t>MANTENIMIENTO  DE VEHICULOS</t>
  </si>
  <si>
    <t>A020020021500024756</t>
  </si>
  <si>
    <t>A010010011500000739</t>
  </si>
  <si>
    <t>ARTICULOS MEDICOS Y SEGURIDA</t>
  </si>
  <si>
    <t>A070010051500003731</t>
  </si>
  <si>
    <t>SERV. DE CABLE E INTERNET</t>
  </si>
  <si>
    <t>A010010011500000546</t>
  </si>
  <si>
    <t>INTRAS</t>
  </si>
  <si>
    <t>CAPACITACION</t>
  </si>
  <si>
    <t>A010010011500003308</t>
  </si>
  <si>
    <t>REP. Y MANTENIMIENTO VEHICULOS</t>
  </si>
  <si>
    <t>A020010021500000381</t>
  </si>
  <si>
    <t>SERVICIOS DE IMPRESIÓN</t>
  </si>
  <si>
    <t>ARTICULOS PROMOCIONALES</t>
  </si>
  <si>
    <t>BORDA 2 SRL</t>
  </si>
  <si>
    <t>A010010011500000185</t>
  </si>
  <si>
    <t>A020020011500004104</t>
  </si>
  <si>
    <t>DIGEPRES</t>
  </si>
  <si>
    <t>CUENTAS POR PAGAR</t>
  </si>
  <si>
    <t xml:space="preserve">    MINISTERIO DE HACIENDA</t>
  </si>
  <si>
    <t xml:space="preserve">  DIRECCION GENERAL DE PRESUPESTO</t>
  </si>
  <si>
    <t>AL 31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</si>
</sst>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43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 wrapText="1"/>
    </xf>
    <xf numFmtId="43" fontId="3" fillId="0" borderId="0" xfId="0" applyNumberFormat="1" applyFont="1" applyBorder="1" applyAlignment="1">
      <alignment horizontal="center" wrapText="1"/>
    </xf>
    <xf numFmtId="43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horizontal="center" wrapText="1"/>
    </xf>
    <xf numFmtId="43" fontId="2" fillId="0" borderId="0" xfId="1" applyFont="1" applyFill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43" fontId="3" fillId="2" borderId="1" xfId="0" applyNumberFormat="1" applyFont="1" applyFill="1" applyBorder="1" applyAlignment="1">
      <alignment horizontal="right" wrapText="1"/>
    </xf>
    <xf numFmtId="14" fontId="2" fillId="0" borderId="0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4" xfId="0" applyBorder="1"/>
    <xf numFmtId="0" fontId="3" fillId="2" borderId="2" xfId="0" applyFont="1" applyFill="1" applyBorder="1" applyAlignment="1">
      <alignment horizontal="center" vertical="center" wrapText="1"/>
    </xf>
    <xf numFmtId="43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0" fontId="5" fillId="0" borderId="0" xfId="0" applyFont="1" applyFill="1" applyAlignment="1">
      <alignment horizontal="left" wrapText="1"/>
    </xf>
    <xf numFmtId="14" fontId="0" fillId="0" borderId="2" xfId="0" applyNumberFormat="1" applyBorder="1"/>
    <xf numFmtId="0" fontId="0" fillId="0" borderId="2" xfId="0" applyBorder="1" applyAlignment="1">
      <alignment horizontal="right"/>
    </xf>
    <xf numFmtId="165" fontId="0" fillId="0" borderId="4" xfId="1" applyNumberFormat="1" applyFont="1" applyBorder="1"/>
    <xf numFmtId="43" fontId="0" fillId="0" borderId="4" xfId="1" applyFont="1" applyBorder="1"/>
    <xf numFmtId="43" fontId="6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43" fontId="5" fillId="0" borderId="2" xfId="1" applyFont="1" applyBorder="1"/>
    <xf numFmtId="14" fontId="5" fillId="0" borderId="2" xfId="0" applyNumberFormat="1" applyFont="1" applyBorder="1"/>
    <xf numFmtId="0" fontId="5" fillId="0" borderId="4" xfId="0" applyFont="1" applyBorder="1"/>
    <xf numFmtId="0" fontId="5" fillId="0" borderId="0" xfId="0" applyFont="1"/>
    <xf numFmtId="0" fontId="5" fillId="0" borderId="2" xfId="0" applyFont="1" applyBorder="1" applyAlignment="1">
      <alignment horizontal="right"/>
    </xf>
    <xf numFmtId="165" fontId="5" fillId="0" borderId="4" xfId="1" applyNumberFormat="1" applyFont="1" applyBorder="1"/>
    <xf numFmtId="43" fontId="7" fillId="0" borderId="2" xfId="0" applyNumberFormat="1" applyFont="1" applyBorder="1"/>
    <xf numFmtId="0" fontId="8" fillId="0" borderId="0" xfId="0" applyFont="1"/>
    <xf numFmtId="43" fontId="5" fillId="0" borderId="4" xfId="1" applyFont="1" applyBorder="1"/>
    <xf numFmtId="43" fontId="7" fillId="0" borderId="4" xfId="0" applyNumberFormat="1" applyFont="1" applyBorder="1"/>
    <xf numFmtId="164" fontId="0" fillId="0" borderId="0" xfId="0" applyNumberFormat="1"/>
    <xf numFmtId="0" fontId="0" fillId="0" borderId="0" xfId="0" applyNumberFormat="1"/>
    <xf numFmtId="0" fontId="5" fillId="0" borderId="2" xfId="0" applyFont="1" applyBorder="1" applyAlignment="1">
      <alignment horizontal="left"/>
    </xf>
    <xf numFmtId="0" fontId="5" fillId="0" borderId="2" xfId="1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0" xfId="0" applyNumberFormat="1"/>
    <xf numFmtId="43" fontId="5" fillId="0" borderId="4" xfId="1" applyFont="1" applyBorder="1" applyAlignment="1">
      <alignment horizontal="center"/>
    </xf>
    <xf numFmtId="43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43" fontId="7" fillId="0" borderId="4" xfId="1" applyFont="1" applyBorder="1" applyAlignment="1">
      <alignment horizontal="center"/>
    </xf>
    <xf numFmtId="43" fontId="7" fillId="0" borderId="4" xfId="1" applyFont="1" applyBorder="1"/>
    <xf numFmtId="0" fontId="5" fillId="0" borderId="0" xfId="0" applyFont="1" applyBorder="1"/>
    <xf numFmtId="0" fontId="5" fillId="0" borderId="0" xfId="0" applyFont="1" applyFill="1" applyBorder="1"/>
    <xf numFmtId="43" fontId="9" fillId="0" borderId="0" xfId="0" applyNumberFormat="1" applyFont="1" applyAlignment="1">
      <alignment horizontal="center" wrapText="1"/>
    </xf>
    <xf numFmtId="43" fontId="7" fillId="0" borderId="2" xfId="1" applyFont="1" applyBorder="1"/>
    <xf numFmtId="43" fontId="7" fillId="0" borderId="0" xfId="0" applyNumberFormat="1" applyFont="1" applyBorder="1" applyAlignment="1">
      <alignment horizontal="center" wrapText="1"/>
    </xf>
    <xf numFmtId="3" fontId="5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0</xdr:row>
      <xdr:rowOff>85725</xdr:rowOff>
    </xdr:from>
    <xdr:to>
      <xdr:col>12</xdr:col>
      <xdr:colOff>1676400</xdr:colOff>
      <xdr:row>8</xdr:row>
      <xdr:rowOff>127770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85725"/>
          <a:ext cx="1314450" cy="165177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1209675</xdr:colOff>
      <xdr:row>5</xdr:row>
      <xdr:rowOff>192751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114300" y="0"/>
          <a:ext cx="2562225" cy="1221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5"/>
  <sheetViews>
    <sheetView workbookViewId="0">
      <selection activeCell="A4" sqref="A4"/>
    </sheetView>
  </sheetViews>
  <sheetFormatPr baseColWidth="10" defaultRowHeight="15" x14ac:dyDescent="0.25"/>
  <cols>
    <col min="1" max="1" width="3.140625" customWidth="1"/>
    <col min="2" max="2" width="38" customWidth="1"/>
    <col min="3" max="3" width="14.85546875" customWidth="1"/>
    <col min="4" max="4" width="25.85546875" customWidth="1"/>
    <col min="5" max="5" width="50" customWidth="1"/>
    <col min="6" max="6" width="15.85546875" customWidth="1"/>
    <col min="7" max="7" width="19.5703125" customWidth="1"/>
    <col min="8" max="8" width="20.28515625" customWidth="1"/>
    <col min="9" max="9" width="19.5703125" customWidth="1"/>
    <col min="10" max="10" width="42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16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5.75" thickBot="1" x14ac:dyDescent="0.3">
      <c r="A14" s="36">
        <v>1</v>
      </c>
      <c r="B14" s="24" t="s">
        <v>14</v>
      </c>
      <c r="C14" s="24">
        <v>23786</v>
      </c>
      <c r="D14" s="24" t="s">
        <v>17</v>
      </c>
      <c r="E14" s="24" t="s">
        <v>18</v>
      </c>
      <c r="F14" s="37">
        <v>13586</v>
      </c>
      <c r="G14" s="24" t="s">
        <v>15</v>
      </c>
      <c r="H14" s="39">
        <v>41086</v>
      </c>
      <c r="I14" s="37">
        <v>13586</v>
      </c>
      <c r="J14" s="25" t="s">
        <v>19</v>
      </c>
    </row>
    <row r="15" spans="1:10" ht="15.75" thickBot="1" x14ac:dyDescent="0.3">
      <c r="A15" s="24">
        <v>1</v>
      </c>
      <c r="B15" s="24" t="s">
        <v>14</v>
      </c>
      <c r="C15" s="24">
        <v>16876</v>
      </c>
      <c r="D15" s="24" t="s">
        <v>20</v>
      </c>
      <c r="E15" s="24" t="s">
        <v>21</v>
      </c>
      <c r="F15" s="37">
        <v>45360</v>
      </c>
      <c r="G15" s="24" t="s">
        <v>22</v>
      </c>
      <c r="H15" s="39">
        <v>41346</v>
      </c>
      <c r="I15" s="37">
        <v>45360</v>
      </c>
      <c r="J15" s="25" t="s">
        <v>23</v>
      </c>
    </row>
    <row r="16" spans="1:10" ht="15.75" thickBot="1" x14ac:dyDescent="0.3">
      <c r="A16" s="24">
        <v>1</v>
      </c>
      <c r="B16" s="24" t="s">
        <v>14</v>
      </c>
      <c r="C16" s="40" t="s">
        <v>24</v>
      </c>
      <c r="D16" s="24" t="s">
        <v>25</v>
      </c>
      <c r="E16" s="24" t="s">
        <v>26</v>
      </c>
      <c r="F16" s="37">
        <v>124431</v>
      </c>
      <c r="G16" s="24" t="s">
        <v>22</v>
      </c>
      <c r="H16" s="39">
        <v>41345</v>
      </c>
      <c r="I16" s="37">
        <v>124431</v>
      </c>
      <c r="J16" s="41" t="s">
        <v>27</v>
      </c>
    </row>
    <row r="17" spans="1:10" ht="15.75" thickBot="1" x14ac:dyDescent="0.3">
      <c r="A17" s="24">
        <v>1</v>
      </c>
      <c r="B17" s="24" t="s">
        <v>14</v>
      </c>
      <c r="C17" s="24">
        <v>541</v>
      </c>
      <c r="D17" s="24" t="s">
        <v>28</v>
      </c>
      <c r="E17" s="24" t="s">
        <v>29</v>
      </c>
      <c r="F17" s="37">
        <v>6750</v>
      </c>
      <c r="G17" s="24" t="s">
        <v>22</v>
      </c>
      <c r="H17" s="39">
        <v>41404</v>
      </c>
      <c r="I17" s="37">
        <v>6750</v>
      </c>
      <c r="J17" s="25" t="s">
        <v>23</v>
      </c>
    </row>
    <row r="18" spans="1:10" ht="15.75" thickBot="1" x14ac:dyDescent="0.3">
      <c r="A18" s="24">
        <v>1</v>
      </c>
      <c r="B18" s="24" t="s">
        <v>14</v>
      </c>
      <c r="C18" s="24">
        <v>206</v>
      </c>
      <c r="D18" s="24" t="s">
        <v>30</v>
      </c>
      <c r="E18" s="24" t="s">
        <v>31</v>
      </c>
      <c r="F18" s="37">
        <v>17110</v>
      </c>
      <c r="G18" s="24" t="s">
        <v>22</v>
      </c>
      <c r="H18" s="39">
        <v>41459</v>
      </c>
      <c r="I18" s="37">
        <v>17110</v>
      </c>
      <c r="J18" s="25" t="s">
        <v>32</v>
      </c>
    </row>
    <row r="19" spans="1:10" ht="15.75" thickBot="1" x14ac:dyDescent="0.3">
      <c r="A19" s="24">
        <v>1</v>
      </c>
      <c r="B19" s="24" t="s">
        <v>14</v>
      </c>
      <c r="C19" s="24">
        <v>14334</v>
      </c>
      <c r="D19" s="24" t="s">
        <v>33</v>
      </c>
      <c r="E19" s="24" t="s">
        <v>34</v>
      </c>
      <c r="F19" s="37">
        <v>14515.2</v>
      </c>
      <c r="G19" s="24" t="s">
        <v>22</v>
      </c>
      <c r="H19" s="39">
        <v>41509</v>
      </c>
      <c r="I19" s="37">
        <v>14515.2</v>
      </c>
      <c r="J19" s="25" t="s">
        <v>32</v>
      </c>
    </row>
    <row r="20" spans="1:10" ht="15.75" thickBot="1" x14ac:dyDescent="0.3">
      <c r="A20" s="24">
        <v>1</v>
      </c>
      <c r="B20" s="24" t="s">
        <v>14</v>
      </c>
      <c r="C20" s="24">
        <v>14419</v>
      </c>
      <c r="D20" s="24" t="s">
        <v>33</v>
      </c>
      <c r="E20" s="24" t="s">
        <v>34</v>
      </c>
      <c r="F20" s="37">
        <v>3417.6</v>
      </c>
      <c r="G20" s="24" t="s">
        <v>22</v>
      </c>
      <c r="H20" s="39">
        <v>41512</v>
      </c>
      <c r="I20" s="37">
        <v>3417.6</v>
      </c>
      <c r="J20" s="25" t="s">
        <v>32</v>
      </c>
    </row>
    <row r="21" spans="1:10" ht="15.75" thickBot="1" x14ac:dyDescent="0.3">
      <c r="A21" s="24">
        <v>1</v>
      </c>
      <c r="B21" s="24" t="s">
        <v>14</v>
      </c>
      <c r="C21" s="24">
        <v>14595</v>
      </c>
      <c r="D21" s="24" t="s">
        <v>33</v>
      </c>
      <c r="E21" s="24" t="s">
        <v>34</v>
      </c>
      <c r="F21" s="37">
        <v>2809.6</v>
      </c>
      <c r="G21" s="24" t="s">
        <v>22</v>
      </c>
      <c r="H21" s="39">
        <v>41519</v>
      </c>
      <c r="I21" s="37">
        <v>2809.6</v>
      </c>
      <c r="J21" s="25" t="s">
        <v>32</v>
      </c>
    </row>
    <row r="22" spans="1:10" ht="15.75" thickBot="1" x14ac:dyDescent="0.3">
      <c r="A22" s="24">
        <v>1</v>
      </c>
      <c r="B22" s="24" t="s">
        <v>14</v>
      </c>
      <c r="C22" s="24">
        <v>16271</v>
      </c>
      <c r="D22" s="24" t="s">
        <v>33</v>
      </c>
      <c r="E22" s="24" t="s">
        <v>34</v>
      </c>
      <c r="F22" s="37">
        <v>6982.4</v>
      </c>
      <c r="G22" s="24" t="s">
        <v>15</v>
      </c>
      <c r="H22" s="39">
        <v>41579</v>
      </c>
      <c r="I22" s="37">
        <v>6982.4</v>
      </c>
      <c r="J22" s="25" t="s">
        <v>32</v>
      </c>
    </row>
    <row r="23" spans="1:10" ht="15.75" thickBot="1" x14ac:dyDescent="0.3">
      <c r="A23" s="24">
        <v>1</v>
      </c>
      <c r="B23" s="24" t="s">
        <v>14</v>
      </c>
      <c r="C23" s="24">
        <v>15410</v>
      </c>
      <c r="D23" s="24" t="s">
        <v>33</v>
      </c>
      <c r="E23" s="24" t="s">
        <v>34</v>
      </c>
      <c r="F23" s="37">
        <v>24729.599999999999</v>
      </c>
      <c r="G23" s="24" t="s">
        <v>15</v>
      </c>
      <c r="H23" s="39">
        <v>41546</v>
      </c>
      <c r="I23" s="37">
        <v>24729.599999999999</v>
      </c>
      <c r="J23" s="25" t="s">
        <v>32</v>
      </c>
    </row>
    <row r="24" spans="1:10" ht="15.75" thickBot="1" x14ac:dyDescent="0.3">
      <c r="A24" s="24">
        <v>1</v>
      </c>
      <c r="B24" s="24" t="s">
        <v>14</v>
      </c>
      <c r="C24" s="24">
        <v>18573</v>
      </c>
      <c r="D24" s="24" t="s">
        <v>36</v>
      </c>
      <c r="E24" s="24" t="s">
        <v>37</v>
      </c>
      <c r="F24" s="37">
        <v>24284.400000000001</v>
      </c>
      <c r="G24" s="24" t="s">
        <v>15</v>
      </c>
      <c r="H24" s="39">
        <v>41900</v>
      </c>
      <c r="I24" s="37">
        <v>24284.400000000001</v>
      </c>
      <c r="J24" s="25" t="s">
        <v>23</v>
      </c>
    </row>
    <row r="25" spans="1:10" ht="15.75" thickBot="1" x14ac:dyDescent="0.3">
      <c r="A25" s="24">
        <v>1</v>
      </c>
      <c r="B25" s="24" t="s">
        <v>14</v>
      </c>
      <c r="C25" s="24">
        <v>18661</v>
      </c>
      <c r="D25" s="24" t="s">
        <v>36</v>
      </c>
      <c r="E25" s="24" t="s">
        <v>38</v>
      </c>
      <c r="F25" s="37">
        <v>55312.5</v>
      </c>
      <c r="G25" s="24" t="s">
        <v>15</v>
      </c>
      <c r="H25" s="39">
        <v>41941</v>
      </c>
      <c r="I25" s="37">
        <v>55312.5</v>
      </c>
      <c r="J25" s="25" t="s">
        <v>23</v>
      </c>
    </row>
    <row r="26" spans="1:10" ht="15.75" thickBot="1" x14ac:dyDescent="0.3">
      <c r="A26" s="24">
        <v>1</v>
      </c>
      <c r="B26" s="24" t="s">
        <v>14</v>
      </c>
      <c r="C26" s="24">
        <v>18709</v>
      </c>
      <c r="D26" s="24" t="s">
        <v>36</v>
      </c>
      <c r="E26" s="24" t="s">
        <v>39</v>
      </c>
      <c r="F26" s="37">
        <v>5841</v>
      </c>
      <c r="G26" s="24" t="s">
        <v>15</v>
      </c>
      <c r="H26" s="39">
        <v>41967</v>
      </c>
      <c r="I26" s="37">
        <v>5841</v>
      </c>
      <c r="J26" s="25" t="s">
        <v>23</v>
      </c>
    </row>
    <row r="27" spans="1:10" ht="15.75" thickBot="1" x14ac:dyDescent="0.3">
      <c r="A27" s="24">
        <v>1</v>
      </c>
      <c r="B27" s="24" t="s">
        <v>14</v>
      </c>
      <c r="C27" s="24">
        <v>9019</v>
      </c>
      <c r="D27" s="24" t="s">
        <v>41</v>
      </c>
      <c r="E27" s="24" t="s">
        <v>40</v>
      </c>
      <c r="F27" s="37">
        <v>25312.42</v>
      </c>
      <c r="G27" s="24" t="s">
        <v>15</v>
      </c>
      <c r="H27" s="39">
        <v>41927</v>
      </c>
      <c r="I27" s="37">
        <v>25312.42</v>
      </c>
      <c r="J27" s="25" t="s">
        <v>32</v>
      </c>
    </row>
    <row r="28" spans="1:10" ht="15.75" thickBot="1" x14ac:dyDescent="0.3">
      <c r="A28" s="24">
        <v>1</v>
      </c>
      <c r="B28" s="24" t="s">
        <v>14</v>
      </c>
      <c r="C28" s="24">
        <v>382</v>
      </c>
      <c r="D28" s="24" t="s">
        <v>42</v>
      </c>
      <c r="E28" s="24" t="s">
        <v>43</v>
      </c>
      <c r="F28" s="37">
        <v>9905</v>
      </c>
      <c r="G28" s="24" t="s">
        <v>15</v>
      </c>
      <c r="H28" s="39">
        <v>41990</v>
      </c>
      <c r="I28" s="37">
        <v>9905</v>
      </c>
      <c r="J28" s="25" t="s">
        <v>44</v>
      </c>
    </row>
    <row r="29" spans="1:10" ht="15.75" thickBot="1" x14ac:dyDescent="0.3">
      <c r="A29" s="24">
        <v>1</v>
      </c>
      <c r="B29" s="24" t="s">
        <v>14</v>
      </c>
      <c r="C29" s="24">
        <v>14</v>
      </c>
      <c r="D29" s="24" t="s">
        <v>45</v>
      </c>
      <c r="E29" s="24" t="s">
        <v>46</v>
      </c>
      <c r="F29" s="37">
        <v>30090</v>
      </c>
      <c r="G29" s="24" t="s">
        <v>15</v>
      </c>
      <c r="H29" s="39">
        <v>41990</v>
      </c>
      <c r="I29" s="37">
        <v>30090</v>
      </c>
      <c r="J29" s="42" t="s">
        <v>44</v>
      </c>
    </row>
    <row r="30" spans="1:10" ht="15.75" thickBot="1" x14ac:dyDescent="0.3">
      <c r="A30" s="24">
        <v>1</v>
      </c>
      <c r="B30" s="24" t="s">
        <v>14</v>
      </c>
      <c r="C30" s="24">
        <v>1611</v>
      </c>
      <c r="D30" s="24" t="s">
        <v>47</v>
      </c>
      <c r="E30" s="24" t="s">
        <v>48</v>
      </c>
      <c r="F30" s="37">
        <v>2360</v>
      </c>
      <c r="G30" s="24" t="s">
        <v>15</v>
      </c>
      <c r="H30" s="39">
        <v>41991</v>
      </c>
      <c r="I30" s="37">
        <v>2360</v>
      </c>
      <c r="J30" s="25" t="s">
        <v>44</v>
      </c>
    </row>
    <row r="31" spans="1:10" ht="15.75" thickBot="1" x14ac:dyDescent="0.3">
      <c r="A31" s="24">
        <v>1</v>
      </c>
      <c r="B31" s="24" t="s">
        <v>14</v>
      </c>
      <c r="C31" s="24">
        <v>6131</v>
      </c>
      <c r="D31" s="24" t="s">
        <v>49</v>
      </c>
      <c r="E31" s="24" t="s">
        <v>50</v>
      </c>
      <c r="F31" s="37">
        <v>9545</v>
      </c>
      <c r="G31" s="24" t="s">
        <v>15</v>
      </c>
      <c r="H31" s="39">
        <v>41990</v>
      </c>
      <c r="I31" s="37">
        <v>9545</v>
      </c>
      <c r="J31" s="25" t="s">
        <v>51</v>
      </c>
    </row>
    <row r="32" spans="1:10" ht="15.75" thickBot="1" x14ac:dyDescent="0.3">
      <c r="A32" s="24">
        <v>1</v>
      </c>
      <c r="B32" s="24" t="s">
        <v>14</v>
      </c>
      <c r="C32" s="24">
        <v>1651</v>
      </c>
      <c r="D32" s="24" t="s">
        <v>53</v>
      </c>
      <c r="E32" s="24" t="s">
        <v>52</v>
      </c>
      <c r="F32" s="37">
        <v>76700</v>
      </c>
      <c r="G32" s="24" t="s">
        <v>15</v>
      </c>
      <c r="H32" s="39">
        <v>41992</v>
      </c>
      <c r="I32" s="37">
        <v>76700</v>
      </c>
      <c r="J32" s="25" t="s">
        <v>51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/>
      <c r="I33" s="43">
        <f>SUM(I14:I32)</f>
        <v>499041.72000000003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35" spans="1:10" ht="15.75" thickBot="1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5"/>
    </row>
    <row r="36" spans="1:10" ht="15.75" thickBot="1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5"/>
    </row>
    <row r="37" spans="1:10" ht="15.75" thickBo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5"/>
    </row>
    <row r="38" spans="1:10" ht="15.75" thickBo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5"/>
    </row>
    <row r="39" spans="1:10" ht="15.75" thickBo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5"/>
    </row>
    <row r="40" spans="1:10" ht="15.75" thickBo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5"/>
    </row>
    <row r="41" spans="1:10" ht="15.75" thickBo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5"/>
    </row>
    <row r="42" spans="1:10" ht="15.75" thickBo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5"/>
    </row>
    <row r="43" spans="1:10" ht="15.75" thickBo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5"/>
    </row>
    <row r="44" spans="1:10" ht="15.75" thickBo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5"/>
    </row>
    <row r="45" spans="1:10" ht="15.75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5"/>
    </row>
    <row r="46" spans="1:10" ht="15.75" thickBo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5"/>
    </row>
    <row r="47" spans="1:10" ht="15.75" thickBot="1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5"/>
    </row>
    <row r="48" spans="1:10" ht="15.75" thickBo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5"/>
    </row>
    <row r="49" spans="1:10" ht="15.75" thickBot="1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5"/>
    </row>
    <row r="50" spans="1:10" ht="15.75" thickBot="1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5"/>
    </row>
    <row r="51" spans="1:10" ht="15.75" thickBot="1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5"/>
    </row>
    <row r="52" spans="1:10" ht="15.75" thickBot="1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5"/>
    </row>
    <row r="53" spans="1:10" ht="15.75" thickBot="1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5"/>
    </row>
    <row r="54" spans="1:10" ht="15.75" thickBot="1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5"/>
    </row>
    <row r="55" spans="1:10" ht="15.75" thickBot="1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5"/>
    </row>
  </sheetData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9"/>
  <sheetViews>
    <sheetView workbookViewId="0">
      <selection activeCell="C7" sqref="C7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21.42578125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5.7109375" customWidth="1"/>
    <col min="10" max="10" width="14.5703125" customWidth="1"/>
    <col min="11" max="11" width="14.7109375" customWidth="1"/>
    <col min="12" max="12" width="14.285156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8.75" x14ac:dyDescent="0.3">
      <c r="A9" s="1"/>
      <c r="B9" s="38" t="s">
        <v>336</v>
      </c>
      <c r="C9" s="14"/>
      <c r="D9" s="15"/>
      <c r="E9" s="85" t="s">
        <v>335</v>
      </c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21.75" customHeight="1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7.25" customHeight="1" thickBot="1" x14ac:dyDescent="0.3">
      <c r="A34" s="45">
        <v>1</v>
      </c>
      <c r="B34" s="45" t="s">
        <v>14</v>
      </c>
      <c r="C34" s="44" t="s">
        <v>298</v>
      </c>
      <c r="D34" s="45" t="s">
        <v>299</v>
      </c>
      <c r="E34" s="45" t="s">
        <v>300</v>
      </c>
      <c r="F34" s="61">
        <v>56640</v>
      </c>
      <c r="G34" s="45" t="s">
        <v>15</v>
      </c>
      <c r="H34" s="63">
        <v>42720</v>
      </c>
      <c r="I34" s="47">
        <f>+F34</f>
        <v>56640</v>
      </c>
      <c r="J34" s="69"/>
      <c r="K34" s="55" t="s">
        <v>332</v>
      </c>
      <c r="L34" s="69" t="s">
        <v>54</v>
      </c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 t="s">
        <v>302</v>
      </c>
      <c r="D35" s="45" t="s">
        <v>299</v>
      </c>
      <c r="E35" s="45" t="s">
        <v>301</v>
      </c>
      <c r="F35" s="61">
        <v>17700</v>
      </c>
      <c r="G35" s="45" t="s">
        <v>15</v>
      </c>
      <c r="H35" s="63">
        <v>42731</v>
      </c>
      <c r="I35" s="47">
        <f t="shared" ref="I35:I36" si="0">+F35</f>
        <v>17700</v>
      </c>
      <c r="J35" s="69"/>
      <c r="K35" s="69" t="s">
        <v>119</v>
      </c>
      <c r="L35" s="69" t="s">
        <v>54</v>
      </c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 t="s">
        <v>303</v>
      </c>
      <c r="D36" s="45" t="s">
        <v>304</v>
      </c>
      <c r="E36" s="45" t="s">
        <v>283</v>
      </c>
      <c r="F36" s="61">
        <v>97000</v>
      </c>
      <c r="G36" s="45" t="s">
        <v>15</v>
      </c>
      <c r="H36" s="63">
        <v>42732</v>
      </c>
      <c r="I36" s="47">
        <f t="shared" si="0"/>
        <v>97000</v>
      </c>
      <c r="J36" s="69"/>
      <c r="K36" s="69" t="s">
        <v>119</v>
      </c>
      <c r="L36" s="69" t="s">
        <v>54</v>
      </c>
      <c r="M36" s="49" t="s">
        <v>186</v>
      </c>
      <c r="N36" s="50"/>
    </row>
    <row r="37" spans="1:14" ht="16.5" thickBot="1" x14ac:dyDescent="0.3">
      <c r="A37" s="45"/>
      <c r="B37" s="45"/>
      <c r="C37" s="44"/>
      <c r="D37" s="45"/>
      <c r="E37" s="45"/>
      <c r="F37" s="61"/>
      <c r="G37" s="45"/>
      <c r="H37" s="63"/>
      <c r="I37" s="72">
        <f>+I34+I35+I36</f>
        <v>171340</v>
      </c>
      <c r="J37" s="69"/>
      <c r="K37" s="81">
        <f>+I37</f>
        <v>171340</v>
      </c>
      <c r="L37" s="81">
        <v>0</v>
      </c>
      <c r="M37" s="49"/>
      <c r="N37" s="50"/>
    </row>
    <row r="38" spans="1:14" ht="21.75" customHeight="1" thickBot="1" x14ac:dyDescent="0.3">
      <c r="A38" s="44"/>
      <c r="B38" s="74" t="s">
        <v>116</v>
      </c>
      <c r="C38" s="74" t="s">
        <v>116</v>
      </c>
      <c r="D38" s="74" t="s">
        <v>116</v>
      </c>
      <c r="E38" s="75" t="s">
        <v>116</v>
      </c>
      <c r="F38" s="74" t="s">
        <v>116</v>
      </c>
      <c r="G38" s="76" t="s">
        <v>116</v>
      </c>
      <c r="H38" s="75" t="s">
        <v>116</v>
      </c>
      <c r="I38" s="77" t="s">
        <v>116</v>
      </c>
      <c r="J38" s="78"/>
      <c r="K38" s="78"/>
      <c r="L38" s="78"/>
      <c r="M38" s="79" t="s">
        <v>116</v>
      </c>
      <c r="N38" s="50"/>
    </row>
    <row r="39" spans="1:14" ht="16.5" thickBot="1" x14ac:dyDescent="0.3">
      <c r="A39" s="45">
        <v>1</v>
      </c>
      <c r="B39" s="45" t="s">
        <v>14</v>
      </c>
      <c r="C39" s="59" t="s">
        <v>305</v>
      </c>
      <c r="D39" s="45" t="s">
        <v>296</v>
      </c>
      <c r="E39" s="45" t="s">
        <v>297</v>
      </c>
      <c r="F39" s="61">
        <v>20700</v>
      </c>
      <c r="G39" s="45" t="s">
        <v>15</v>
      </c>
      <c r="H39" s="63">
        <v>42739</v>
      </c>
      <c r="I39" s="61">
        <f>+F39</f>
        <v>20700</v>
      </c>
      <c r="J39" s="55" t="s">
        <v>333</v>
      </c>
      <c r="K39" s="55"/>
      <c r="L39" s="56" t="s">
        <v>54</v>
      </c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59" t="s">
        <v>306</v>
      </c>
      <c r="D40" s="45" t="s">
        <v>307</v>
      </c>
      <c r="E40" s="45" t="s">
        <v>308</v>
      </c>
      <c r="F40" s="61">
        <v>5628</v>
      </c>
      <c r="G40" s="45" t="s">
        <v>15</v>
      </c>
      <c r="H40" s="63">
        <v>42751</v>
      </c>
      <c r="I40" s="61">
        <f t="shared" ref="I40:I58" si="1">+F40</f>
        <v>5628</v>
      </c>
      <c r="J40" s="69" t="s">
        <v>119</v>
      </c>
      <c r="K40" s="55"/>
      <c r="L40" s="56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59" t="s">
        <v>309</v>
      </c>
      <c r="D41" s="45" t="s">
        <v>310</v>
      </c>
      <c r="E41" s="45" t="s">
        <v>297</v>
      </c>
      <c r="F41" s="61">
        <v>4382</v>
      </c>
      <c r="G41" s="45" t="s">
        <v>15</v>
      </c>
      <c r="H41" s="63">
        <v>42736</v>
      </c>
      <c r="I41" s="61">
        <f>+F41</f>
        <v>4382</v>
      </c>
      <c r="J41" s="69" t="s">
        <v>119</v>
      </c>
      <c r="K41" s="55"/>
      <c r="L41" s="56"/>
      <c r="M41" s="49" t="s">
        <v>186</v>
      </c>
      <c r="N41" s="50"/>
    </row>
    <row r="42" spans="1:14" ht="16.5" thickBot="1" x14ac:dyDescent="0.3">
      <c r="A42" s="83">
        <v>1</v>
      </c>
      <c r="B42" s="45" t="s">
        <v>14</v>
      </c>
      <c r="C42" s="59" t="s">
        <v>312</v>
      </c>
      <c r="D42" s="45" t="s">
        <v>181</v>
      </c>
      <c r="E42" s="45" t="s">
        <v>293</v>
      </c>
      <c r="F42" s="61">
        <v>299.99</v>
      </c>
      <c r="G42" s="45" t="s">
        <v>22</v>
      </c>
      <c r="H42" s="63">
        <v>42755</v>
      </c>
      <c r="I42" s="61">
        <f t="shared" si="1"/>
        <v>299.99</v>
      </c>
      <c r="J42" s="69" t="s">
        <v>119</v>
      </c>
      <c r="K42" s="55"/>
      <c r="L42" s="56"/>
      <c r="M42" s="49" t="s">
        <v>186</v>
      </c>
      <c r="N42" s="50"/>
    </row>
    <row r="43" spans="1:14" ht="16.5" thickBot="1" x14ac:dyDescent="0.3">
      <c r="A43" s="83">
        <v>1</v>
      </c>
      <c r="B43" s="45" t="s">
        <v>14</v>
      </c>
      <c r="C43" s="59" t="s">
        <v>313</v>
      </c>
      <c r="D43" s="45" t="s">
        <v>181</v>
      </c>
      <c r="E43" s="45" t="s">
        <v>293</v>
      </c>
      <c r="F43" s="61">
        <v>1199.99</v>
      </c>
      <c r="G43" s="45" t="s">
        <v>22</v>
      </c>
      <c r="H43" s="63">
        <v>42755</v>
      </c>
      <c r="I43" s="61">
        <f t="shared" si="1"/>
        <v>1199.99</v>
      </c>
      <c r="J43" s="69" t="s">
        <v>119</v>
      </c>
      <c r="K43" s="55"/>
      <c r="L43" s="56"/>
      <c r="M43" s="49" t="s">
        <v>186</v>
      </c>
      <c r="N43" s="50"/>
    </row>
    <row r="44" spans="1:14" ht="16.5" thickBot="1" x14ac:dyDescent="0.3">
      <c r="A44" s="83">
        <v>1</v>
      </c>
      <c r="B44" s="45" t="s">
        <v>311</v>
      </c>
      <c r="C44" s="59" t="s">
        <v>314</v>
      </c>
      <c r="D44" s="45" t="s">
        <v>181</v>
      </c>
      <c r="E44" s="45" t="s">
        <v>293</v>
      </c>
      <c r="F44" s="61">
        <v>1199.99</v>
      </c>
      <c r="G44" s="45" t="s">
        <v>22</v>
      </c>
      <c r="H44" s="63">
        <v>42755</v>
      </c>
      <c r="I44" s="61">
        <f t="shared" si="1"/>
        <v>1199.99</v>
      </c>
      <c r="J44" s="69" t="s">
        <v>119</v>
      </c>
      <c r="K44" s="55"/>
      <c r="L44" s="56"/>
      <c r="M44" s="49" t="s">
        <v>186</v>
      </c>
      <c r="N44" s="50"/>
    </row>
    <row r="45" spans="1:14" ht="16.5" thickBot="1" x14ac:dyDescent="0.3">
      <c r="A45" s="83">
        <v>1</v>
      </c>
      <c r="B45" s="45" t="s">
        <v>311</v>
      </c>
      <c r="C45" s="59" t="s">
        <v>315</v>
      </c>
      <c r="D45" s="45" t="s">
        <v>181</v>
      </c>
      <c r="E45" s="45" t="s">
        <v>293</v>
      </c>
      <c r="F45" s="61">
        <v>299.99</v>
      </c>
      <c r="G45" s="45" t="s">
        <v>22</v>
      </c>
      <c r="H45" s="63">
        <v>42755</v>
      </c>
      <c r="I45" s="61">
        <f t="shared" si="1"/>
        <v>299.99</v>
      </c>
      <c r="J45" s="69" t="s">
        <v>119</v>
      </c>
      <c r="K45" s="55"/>
      <c r="L45" s="56"/>
      <c r="M45" s="49" t="s">
        <v>186</v>
      </c>
      <c r="N45" s="50"/>
    </row>
    <row r="46" spans="1:14" ht="16.5" thickBot="1" x14ac:dyDescent="0.3">
      <c r="A46" s="83">
        <v>1</v>
      </c>
      <c r="B46" s="45" t="s">
        <v>311</v>
      </c>
      <c r="C46" s="59" t="s">
        <v>316</v>
      </c>
      <c r="D46" s="45" t="s">
        <v>181</v>
      </c>
      <c r="E46" s="45" t="s">
        <v>293</v>
      </c>
      <c r="F46" s="61">
        <v>350</v>
      </c>
      <c r="G46" s="45" t="s">
        <v>22</v>
      </c>
      <c r="H46" s="63">
        <v>42755</v>
      </c>
      <c r="I46" s="61">
        <f t="shared" si="1"/>
        <v>350</v>
      </c>
      <c r="J46" s="69" t="s">
        <v>119</v>
      </c>
      <c r="K46" s="55"/>
      <c r="L46" s="56"/>
      <c r="M46" s="49" t="s">
        <v>186</v>
      </c>
      <c r="N46" s="50"/>
    </row>
    <row r="47" spans="1:14" ht="16.5" thickBot="1" x14ac:dyDescent="0.3">
      <c r="A47" s="84">
        <v>1</v>
      </c>
      <c r="B47" s="45" t="s">
        <v>311</v>
      </c>
      <c r="C47" s="59" t="s">
        <v>317</v>
      </c>
      <c r="D47" s="45" t="s">
        <v>181</v>
      </c>
      <c r="E47" s="45" t="s">
        <v>293</v>
      </c>
      <c r="F47" s="61">
        <v>4500</v>
      </c>
      <c r="G47" s="45" t="s">
        <v>22</v>
      </c>
      <c r="H47" s="63">
        <v>42755</v>
      </c>
      <c r="I47" s="61">
        <f t="shared" si="1"/>
        <v>4500</v>
      </c>
      <c r="J47" s="69" t="s">
        <v>119</v>
      </c>
      <c r="K47" s="55"/>
      <c r="L47" s="56"/>
      <c r="M47" s="49" t="s">
        <v>186</v>
      </c>
      <c r="N47" s="50"/>
    </row>
    <row r="48" spans="1:14" ht="16.5" thickBot="1" x14ac:dyDescent="0.3">
      <c r="A48" s="83">
        <v>1</v>
      </c>
      <c r="B48" s="45" t="s">
        <v>311</v>
      </c>
      <c r="C48" s="59" t="s">
        <v>318</v>
      </c>
      <c r="D48" s="45" t="s">
        <v>181</v>
      </c>
      <c r="E48" s="45" t="s">
        <v>293</v>
      </c>
      <c r="F48" s="61">
        <v>1365</v>
      </c>
      <c r="G48" s="45" t="s">
        <v>22</v>
      </c>
      <c r="H48" s="63">
        <v>42755</v>
      </c>
      <c r="I48" s="61">
        <f t="shared" si="1"/>
        <v>1365</v>
      </c>
      <c r="J48" s="69" t="s">
        <v>119</v>
      </c>
      <c r="K48" s="55"/>
      <c r="L48" s="56"/>
      <c r="M48" s="49" t="s">
        <v>186</v>
      </c>
      <c r="N48" s="50"/>
    </row>
    <row r="49" spans="1:14" ht="16.5" thickBot="1" x14ac:dyDescent="0.3">
      <c r="A49" s="83">
        <v>1</v>
      </c>
      <c r="B49" s="45" t="s">
        <v>311</v>
      </c>
      <c r="C49" s="59" t="s">
        <v>319</v>
      </c>
      <c r="D49" s="45" t="s">
        <v>181</v>
      </c>
      <c r="E49" s="45" t="s">
        <v>293</v>
      </c>
      <c r="F49" s="61">
        <v>299.99</v>
      </c>
      <c r="G49" s="45" t="s">
        <v>22</v>
      </c>
      <c r="H49" s="63">
        <v>42755</v>
      </c>
      <c r="I49" s="61">
        <f t="shared" si="1"/>
        <v>299.99</v>
      </c>
      <c r="J49" s="69" t="s">
        <v>119</v>
      </c>
      <c r="K49" s="55"/>
      <c r="L49" s="56"/>
      <c r="M49" s="49" t="s">
        <v>186</v>
      </c>
      <c r="N49" s="50"/>
    </row>
    <row r="50" spans="1:14" ht="16.5" thickBot="1" x14ac:dyDescent="0.3">
      <c r="A50" s="83">
        <v>1</v>
      </c>
      <c r="B50" s="45" t="s">
        <v>311</v>
      </c>
      <c r="C50" s="59" t="s">
        <v>320</v>
      </c>
      <c r="D50" s="45" t="s">
        <v>181</v>
      </c>
      <c r="E50" s="45" t="s">
        <v>293</v>
      </c>
      <c r="F50" s="61">
        <v>1199.99</v>
      </c>
      <c r="G50" s="45" t="s">
        <v>22</v>
      </c>
      <c r="H50" s="63">
        <v>42755</v>
      </c>
      <c r="I50" s="61">
        <f t="shared" si="1"/>
        <v>1199.99</v>
      </c>
      <c r="J50" s="69" t="s">
        <v>119</v>
      </c>
      <c r="K50" s="55"/>
      <c r="L50" s="56"/>
      <c r="M50" s="49" t="s">
        <v>186</v>
      </c>
      <c r="N50" s="50"/>
    </row>
    <row r="51" spans="1:14" ht="16.5" thickBot="1" x14ac:dyDescent="0.3">
      <c r="A51" s="84">
        <v>1</v>
      </c>
      <c r="B51" s="45" t="s">
        <v>311</v>
      </c>
      <c r="C51" s="59" t="s">
        <v>321</v>
      </c>
      <c r="D51" s="45" t="s">
        <v>181</v>
      </c>
      <c r="E51" s="45" t="s">
        <v>293</v>
      </c>
      <c r="F51" s="61">
        <v>1199.99</v>
      </c>
      <c r="G51" s="45" t="s">
        <v>22</v>
      </c>
      <c r="H51" s="63">
        <v>42755</v>
      </c>
      <c r="I51" s="61">
        <f t="shared" si="1"/>
        <v>1199.99</v>
      </c>
      <c r="J51" s="69" t="s">
        <v>119</v>
      </c>
      <c r="K51" s="55"/>
      <c r="L51" s="56"/>
      <c r="M51" s="49" t="s">
        <v>186</v>
      </c>
      <c r="N51" s="50"/>
    </row>
    <row r="52" spans="1:14" ht="16.5" thickBot="1" x14ac:dyDescent="0.3">
      <c r="A52" s="84">
        <v>1</v>
      </c>
      <c r="B52" s="45" t="s">
        <v>311</v>
      </c>
      <c r="C52" s="59" t="s">
        <v>322</v>
      </c>
      <c r="D52" s="45" t="s">
        <v>181</v>
      </c>
      <c r="E52" s="45" t="s">
        <v>293</v>
      </c>
      <c r="F52" s="61">
        <v>350</v>
      </c>
      <c r="G52" s="45" t="s">
        <v>22</v>
      </c>
      <c r="H52" s="63">
        <v>42755</v>
      </c>
      <c r="I52" s="61">
        <f t="shared" si="1"/>
        <v>350</v>
      </c>
      <c r="J52" s="69" t="s">
        <v>119</v>
      </c>
      <c r="K52" s="55"/>
      <c r="L52" s="56"/>
      <c r="M52" s="49" t="s">
        <v>186</v>
      </c>
      <c r="N52" s="50"/>
    </row>
    <row r="53" spans="1:14" ht="16.5" thickBot="1" x14ac:dyDescent="0.3">
      <c r="A53" s="84">
        <v>1</v>
      </c>
      <c r="B53" s="45" t="s">
        <v>311</v>
      </c>
      <c r="C53" s="59" t="s">
        <v>323</v>
      </c>
      <c r="D53" s="45" t="s">
        <v>324</v>
      </c>
      <c r="E53" s="45" t="s">
        <v>325</v>
      </c>
      <c r="F53" s="61">
        <v>8850</v>
      </c>
      <c r="G53" s="45" t="s">
        <v>22</v>
      </c>
      <c r="H53" s="63">
        <v>42760</v>
      </c>
      <c r="I53" s="61">
        <f t="shared" si="1"/>
        <v>8850</v>
      </c>
      <c r="J53" s="69" t="s">
        <v>119</v>
      </c>
      <c r="K53" s="55"/>
      <c r="L53" s="56"/>
      <c r="M53" s="49" t="s">
        <v>186</v>
      </c>
      <c r="N53" s="50"/>
    </row>
    <row r="54" spans="1:14" ht="16.5" thickBot="1" x14ac:dyDescent="0.3">
      <c r="A54" s="84">
        <v>1</v>
      </c>
      <c r="B54" s="45" t="s">
        <v>311</v>
      </c>
      <c r="C54" s="59" t="s">
        <v>326</v>
      </c>
      <c r="D54" s="45" t="s">
        <v>324</v>
      </c>
      <c r="E54" s="45" t="s">
        <v>325</v>
      </c>
      <c r="F54" s="61">
        <v>5522.4</v>
      </c>
      <c r="G54" s="45" t="s">
        <v>22</v>
      </c>
      <c r="H54" s="63">
        <v>42760</v>
      </c>
      <c r="I54" s="61">
        <f t="shared" si="1"/>
        <v>5522.4</v>
      </c>
      <c r="J54" s="69" t="s">
        <v>119</v>
      </c>
      <c r="K54" s="55"/>
      <c r="L54" s="56"/>
      <c r="M54" s="49" t="s">
        <v>186</v>
      </c>
      <c r="N54" s="50"/>
    </row>
    <row r="55" spans="1:14" ht="16.5" thickBot="1" x14ac:dyDescent="0.3">
      <c r="A55" s="84">
        <v>1</v>
      </c>
      <c r="B55" s="45" t="s">
        <v>311</v>
      </c>
      <c r="C55" s="59" t="s">
        <v>328</v>
      </c>
      <c r="D55" s="45" t="s">
        <v>324</v>
      </c>
      <c r="E55" s="45" t="s">
        <v>325</v>
      </c>
      <c r="F55" s="61">
        <v>5097.6000000000004</v>
      </c>
      <c r="G55" s="45" t="s">
        <v>22</v>
      </c>
      <c r="H55" s="63">
        <v>42760</v>
      </c>
      <c r="I55" s="61">
        <f t="shared" si="1"/>
        <v>5097.6000000000004</v>
      </c>
      <c r="J55" s="69" t="s">
        <v>119</v>
      </c>
      <c r="K55" s="55"/>
      <c r="L55" s="56"/>
      <c r="M55" s="49" t="s">
        <v>186</v>
      </c>
      <c r="N55" s="50"/>
    </row>
    <row r="56" spans="1:14" ht="16.5" thickBot="1" x14ac:dyDescent="0.3">
      <c r="A56" s="84" t="s">
        <v>330</v>
      </c>
      <c r="B56" s="45" t="s">
        <v>311</v>
      </c>
      <c r="C56" s="59" t="s">
        <v>327</v>
      </c>
      <c r="D56" s="45" t="s">
        <v>324</v>
      </c>
      <c r="E56" s="45" t="s">
        <v>325</v>
      </c>
      <c r="F56" s="61">
        <v>14602.74</v>
      </c>
      <c r="G56" s="45" t="s">
        <v>22</v>
      </c>
      <c r="H56" s="63">
        <v>42760</v>
      </c>
      <c r="I56" s="61">
        <f t="shared" si="1"/>
        <v>14602.74</v>
      </c>
      <c r="J56" s="69" t="s">
        <v>119</v>
      </c>
      <c r="K56" s="55"/>
      <c r="L56" s="56"/>
      <c r="M56" s="49" t="s">
        <v>186</v>
      </c>
      <c r="N56" s="50"/>
    </row>
    <row r="57" spans="1:14" ht="16.5" thickBot="1" x14ac:dyDescent="0.3">
      <c r="A57" s="84">
        <v>1</v>
      </c>
      <c r="B57" s="45" t="s">
        <v>311</v>
      </c>
      <c r="C57" s="59" t="s">
        <v>329</v>
      </c>
      <c r="D57" s="45" t="s">
        <v>324</v>
      </c>
      <c r="E57" s="45" t="s">
        <v>325</v>
      </c>
      <c r="F57" s="61">
        <v>3605.37</v>
      </c>
      <c r="G57" s="45" t="s">
        <v>22</v>
      </c>
      <c r="H57" s="63">
        <v>42760</v>
      </c>
      <c r="I57" s="61">
        <f t="shared" si="1"/>
        <v>3605.37</v>
      </c>
      <c r="J57" s="69" t="s">
        <v>119</v>
      </c>
      <c r="K57" s="55"/>
      <c r="L57" s="56"/>
      <c r="M57" s="49" t="s">
        <v>186</v>
      </c>
      <c r="N57" s="50"/>
    </row>
    <row r="58" spans="1:14" ht="16.5" thickBot="1" x14ac:dyDescent="0.3">
      <c r="A58" s="45">
        <v>1</v>
      </c>
      <c r="B58" s="45" t="s">
        <v>14</v>
      </c>
      <c r="C58" s="59" t="s">
        <v>331</v>
      </c>
      <c r="D58" s="45" t="s">
        <v>173</v>
      </c>
      <c r="E58" s="45" t="s">
        <v>40</v>
      </c>
      <c r="F58" s="61">
        <v>7670</v>
      </c>
      <c r="G58" s="45" t="s">
        <v>15</v>
      </c>
      <c r="H58" s="63">
        <v>42761</v>
      </c>
      <c r="I58" s="61">
        <f t="shared" si="1"/>
        <v>7670</v>
      </c>
      <c r="J58" s="69" t="s">
        <v>119</v>
      </c>
      <c r="K58" s="55"/>
      <c r="L58" s="56"/>
      <c r="M58" s="49" t="s">
        <v>186</v>
      </c>
      <c r="N58" s="50"/>
    </row>
    <row r="59" spans="1:14" ht="16.5" thickBot="1" x14ac:dyDescent="0.3">
      <c r="A59" s="45">
        <v>1</v>
      </c>
      <c r="B59" s="45"/>
      <c r="C59" s="59"/>
      <c r="D59" s="45"/>
      <c r="E59" s="45"/>
      <c r="F59" s="72">
        <f>+F39+F40+F41+F58+F42+F43+F44+F45+F46+F47+F48+F49+F50+F51+F52+F53+F54+F55+F56+F57</f>
        <v>88323.04</v>
      </c>
      <c r="G59" s="45"/>
      <c r="H59" s="63"/>
      <c r="I59" s="72">
        <f>+I39+I40+I41+I58+I42+I43+I44+I45+I46+I47+I48+I49+I50+I51+I52+I53+I54+I55+I56+I57</f>
        <v>88323.04</v>
      </c>
      <c r="J59" s="82">
        <f>+I40+I41+I58+I39+I42+I43+I44+I45+I46+I47+I48+I49+I50+I51+I52+I53+I54+I55+I56+I57</f>
        <v>88323.04</v>
      </c>
      <c r="K59" s="82">
        <v>171340</v>
      </c>
      <c r="L59" s="56">
        <v>379111.72</v>
      </c>
      <c r="M59" s="49"/>
      <c r="N59" s="50"/>
    </row>
    <row r="60" spans="1:14" ht="16.5" thickBot="1" x14ac:dyDescent="0.3">
      <c r="A60" s="45">
        <v>1</v>
      </c>
      <c r="B60" s="78" t="s">
        <v>228</v>
      </c>
      <c r="C60" s="45"/>
      <c r="D60" s="45"/>
      <c r="E60" s="45"/>
      <c r="F60" s="53"/>
      <c r="G60" s="45"/>
      <c r="H60" s="79" t="s">
        <v>337</v>
      </c>
      <c r="I60" s="81" t="s">
        <v>334</v>
      </c>
      <c r="J60" s="81"/>
      <c r="K60" s="56"/>
      <c r="L60" s="82"/>
      <c r="M60" s="49"/>
      <c r="N60" s="50"/>
    </row>
    <row r="61" spans="1:14" ht="15.75" x14ac:dyDescent="0.25">
      <c r="A61" s="83"/>
      <c r="F61" s="58"/>
      <c r="L61" s="68"/>
    </row>
    <row r="62" spans="1:14" ht="15.75" x14ac:dyDescent="0.25">
      <c r="A62" s="83"/>
      <c r="F62" s="58"/>
      <c r="I62" s="68"/>
      <c r="J62" s="68"/>
      <c r="L62" s="68"/>
    </row>
    <row r="63" spans="1:14" ht="15.75" x14ac:dyDescent="0.25">
      <c r="A63" s="83"/>
      <c r="B63" t="s">
        <v>64</v>
      </c>
      <c r="E63" t="s">
        <v>66</v>
      </c>
      <c r="J63" s="68"/>
      <c r="K63" s="68"/>
      <c r="M63" t="s">
        <v>68</v>
      </c>
    </row>
    <row r="64" spans="1:14" ht="15.75" x14ac:dyDescent="0.25">
      <c r="A64" s="83"/>
      <c r="B64" s="54" t="s">
        <v>65</v>
      </c>
      <c r="E64" t="s">
        <v>67</v>
      </c>
      <c r="I64" s="68"/>
      <c r="J64" s="68"/>
      <c r="M64" s="54" t="s">
        <v>69</v>
      </c>
    </row>
    <row r="65" spans="1:11" ht="15.75" x14ac:dyDescent="0.25">
      <c r="A65" s="83"/>
      <c r="I65" s="68"/>
      <c r="J65" s="68"/>
    </row>
    <row r="66" spans="1:11" x14ac:dyDescent="0.25">
      <c r="I66" s="68"/>
      <c r="J66" s="68"/>
    </row>
    <row r="69" spans="1:11" x14ac:dyDescent="0.25">
      <c r="K69" s="68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0"/>
  <sheetViews>
    <sheetView topLeftCell="E16" workbookViewId="0">
      <selection activeCell="N19" sqref="N19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21.42578125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5.7109375" customWidth="1"/>
    <col min="10" max="10" width="14.5703125" customWidth="1"/>
    <col min="11" max="11" width="14.7109375" customWidth="1"/>
    <col min="12" max="12" width="14.285156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8.75" x14ac:dyDescent="0.3">
      <c r="A9" s="1"/>
      <c r="B9" s="38" t="s">
        <v>338</v>
      </c>
      <c r="C9" s="14"/>
      <c r="D9" s="15"/>
      <c r="E9" s="85" t="s">
        <v>335</v>
      </c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21.75" customHeight="1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21.75" customHeight="1" thickBot="1" x14ac:dyDescent="0.3">
      <c r="A34" s="44"/>
      <c r="B34" s="74" t="s">
        <v>116</v>
      </c>
      <c r="C34" s="74" t="s">
        <v>116</v>
      </c>
      <c r="D34" s="74" t="s">
        <v>116</v>
      </c>
      <c r="E34" s="75" t="s">
        <v>116</v>
      </c>
      <c r="F34" s="74" t="s">
        <v>116</v>
      </c>
      <c r="G34" s="76" t="s">
        <v>116</v>
      </c>
      <c r="H34" s="75" t="s">
        <v>116</v>
      </c>
      <c r="I34" s="77" t="s">
        <v>116</v>
      </c>
      <c r="J34" s="78"/>
      <c r="K34" s="78"/>
      <c r="L34" s="78"/>
      <c r="M34" s="79" t="s">
        <v>116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339</v>
      </c>
      <c r="D35" s="45" t="s">
        <v>136</v>
      </c>
      <c r="E35" s="45" t="s">
        <v>340</v>
      </c>
      <c r="F35" s="61">
        <v>92596.96</v>
      </c>
      <c r="G35" s="45" t="s">
        <v>15</v>
      </c>
      <c r="H35" s="63">
        <v>42737</v>
      </c>
      <c r="I35" s="61">
        <f>+F35</f>
        <v>92596.96</v>
      </c>
      <c r="J35" s="55" t="s">
        <v>333</v>
      </c>
      <c r="K35" s="55"/>
      <c r="L35" s="56" t="s">
        <v>54</v>
      </c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59" t="s">
        <v>341</v>
      </c>
      <c r="D36" s="45" t="s">
        <v>250</v>
      </c>
      <c r="E36" s="45" t="s">
        <v>342</v>
      </c>
      <c r="F36" s="61">
        <v>657241.12</v>
      </c>
      <c r="G36" s="45" t="s">
        <v>15</v>
      </c>
      <c r="H36" s="63">
        <v>42786</v>
      </c>
      <c r="I36" s="61">
        <f t="shared" ref="I36:I39" si="0">+F36</f>
        <v>657241.12</v>
      </c>
      <c r="J36" s="69" t="s">
        <v>119</v>
      </c>
      <c r="K36" s="55"/>
      <c r="L36" s="56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59" t="s">
        <v>54</v>
      </c>
      <c r="D37" s="45" t="s">
        <v>343</v>
      </c>
      <c r="E37" s="45" t="s">
        <v>344</v>
      </c>
      <c r="F37" s="61">
        <v>126500</v>
      </c>
      <c r="G37" s="45" t="s">
        <v>15</v>
      </c>
      <c r="H37" s="63">
        <v>42787</v>
      </c>
      <c r="I37" s="61">
        <f>+F37</f>
        <v>126500</v>
      </c>
      <c r="J37" s="69" t="s">
        <v>119</v>
      </c>
      <c r="K37" s="55"/>
      <c r="L37" s="56"/>
      <c r="M37" s="49" t="s">
        <v>186</v>
      </c>
      <c r="N37" s="50"/>
    </row>
    <row r="38" spans="1:14" ht="21" customHeight="1" thickBot="1" x14ac:dyDescent="0.3">
      <c r="A38" s="83">
        <v>1</v>
      </c>
      <c r="B38" s="45" t="s">
        <v>14</v>
      </c>
      <c r="C38" s="59" t="s">
        <v>54</v>
      </c>
      <c r="D38" s="45" t="s">
        <v>345</v>
      </c>
      <c r="E38" s="45" t="s">
        <v>346</v>
      </c>
      <c r="F38" s="61">
        <v>500000</v>
      </c>
      <c r="G38" s="45" t="s">
        <v>22</v>
      </c>
      <c r="H38" s="63">
        <v>42786</v>
      </c>
      <c r="I38" s="61">
        <f t="shared" si="0"/>
        <v>500000</v>
      </c>
      <c r="J38" s="69" t="s">
        <v>119</v>
      </c>
      <c r="K38" s="55"/>
      <c r="L38" s="56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59" t="s">
        <v>54</v>
      </c>
      <c r="D39" s="45" t="s">
        <v>54</v>
      </c>
      <c r="E39" s="45" t="s">
        <v>54</v>
      </c>
      <c r="F39" s="61" t="s">
        <v>54</v>
      </c>
      <c r="G39" s="45" t="s">
        <v>54</v>
      </c>
      <c r="H39" s="63" t="s">
        <v>54</v>
      </c>
      <c r="I39" s="61" t="str">
        <f t="shared" si="0"/>
        <v xml:space="preserve"> </v>
      </c>
      <c r="J39" s="69" t="s">
        <v>119</v>
      </c>
      <c r="K39" s="55"/>
      <c r="L39" s="56"/>
      <c r="M39" s="49" t="s">
        <v>186</v>
      </c>
      <c r="N39" s="50"/>
    </row>
    <row r="40" spans="1:14" ht="16.5" thickBot="1" x14ac:dyDescent="0.3">
      <c r="A40" s="45">
        <v>1</v>
      </c>
      <c r="B40" s="45"/>
      <c r="C40" s="59"/>
      <c r="D40" s="45"/>
      <c r="E40" s="45"/>
      <c r="F40" s="72">
        <v>1376338.08</v>
      </c>
      <c r="G40" s="45"/>
      <c r="H40" s="63"/>
      <c r="I40" s="72">
        <v>1376338.08</v>
      </c>
      <c r="J40" s="82">
        <v>1376338.08</v>
      </c>
      <c r="K40" s="82" t="s">
        <v>54</v>
      </c>
      <c r="L40" s="56">
        <v>379111.72</v>
      </c>
      <c r="M40" s="49"/>
      <c r="N40" s="50"/>
    </row>
    <row r="41" spans="1:14" ht="16.5" thickBot="1" x14ac:dyDescent="0.3">
      <c r="A41" s="45">
        <v>1</v>
      </c>
      <c r="B41" s="78" t="s">
        <v>228</v>
      </c>
      <c r="C41" s="45"/>
      <c r="D41" s="45"/>
      <c r="E41" s="45"/>
      <c r="F41" s="86"/>
      <c r="G41" s="45"/>
      <c r="H41" s="79" t="s">
        <v>337</v>
      </c>
      <c r="I41" s="81">
        <v>1755449.8</v>
      </c>
      <c r="J41" s="81"/>
      <c r="K41" s="56"/>
      <c r="L41" s="82"/>
      <c r="M41" s="49"/>
      <c r="N41" s="50"/>
    </row>
    <row r="42" spans="1:14" ht="15.75" x14ac:dyDescent="0.25">
      <c r="A42" s="83"/>
      <c r="F42" s="58"/>
      <c r="L42" s="68"/>
    </row>
    <row r="43" spans="1:14" ht="15.75" x14ac:dyDescent="0.25">
      <c r="A43" s="83"/>
      <c r="F43" s="58"/>
      <c r="I43" s="68"/>
      <c r="J43" s="68"/>
      <c r="L43" s="68"/>
    </row>
    <row r="44" spans="1:14" ht="15.75" x14ac:dyDescent="0.25">
      <c r="A44" s="83"/>
      <c r="B44" t="s">
        <v>64</v>
      </c>
      <c r="E44" t="s">
        <v>66</v>
      </c>
      <c r="J44" s="68"/>
      <c r="K44" s="68"/>
      <c r="M44" t="s">
        <v>68</v>
      </c>
    </row>
    <row r="45" spans="1:14" ht="15.75" x14ac:dyDescent="0.25">
      <c r="A45" s="83"/>
      <c r="B45" s="54" t="s">
        <v>65</v>
      </c>
      <c r="E45" t="s">
        <v>67</v>
      </c>
      <c r="I45" s="68"/>
      <c r="J45" s="68"/>
      <c r="M45" s="54" t="s">
        <v>69</v>
      </c>
    </row>
    <row r="46" spans="1:14" ht="15.75" x14ac:dyDescent="0.25">
      <c r="A46" s="83"/>
      <c r="I46" s="68"/>
      <c r="J46" s="68"/>
    </row>
    <row r="47" spans="1:14" x14ac:dyDescent="0.25">
      <c r="I47" s="68"/>
      <c r="J47" s="68"/>
    </row>
    <row r="50" spans="11:11" x14ac:dyDescent="0.25">
      <c r="K50" s="68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workbookViewId="0">
      <selection activeCell="C5" sqref="C5"/>
    </sheetView>
  </sheetViews>
  <sheetFormatPr baseColWidth="10" defaultRowHeight="15" x14ac:dyDescent="0.25"/>
  <cols>
    <col min="1" max="1" width="3" customWidth="1"/>
    <col min="2" max="2" width="30.42578125" customWidth="1"/>
    <col min="3" max="3" width="21.42578125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5.7109375" customWidth="1"/>
    <col min="10" max="10" width="14.5703125" customWidth="1"/>
    <col min="11" max="11" width="14.7109375" customWidth="1"/>
    <col min="12" max="12" width="14.285156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8.75" x14ac:dyDescent="0.3">
      <c r="A9" s="1"/>
      <c r="B9" s="38" t="s">
        <v>347</v>
      </c>
      <c r="C9" s="14"/>
      <c r="D9" s="15"/>
      <c r="E9" s="85" t="s">
        <v>335</v>
      </c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348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348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348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348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348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21.75" customHeight="1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21.75" customHeight="1" thickBot="1" x14ac:dyDescent="0.3">
      <c r="A34" s="44"/>
      <c r="B34" s="74" t="s">
        <v>116</v>
      </c>
      <c r="C34" s="74" t="s">
        <v>116</v>
      </c>
      <c r="D34" s="74" t="s">
        <v>116</v>
      </c>
      <c r="E34" s="75" t="s">
        <v>116</v>
      </c>
      <c r="F34" s="74" t="s">
        <v>116</v>
      </c>
      <c r="G34" s="76" t="s">
        <v>116</v>
      </c>
      <c r="H34" s="75" t="s">
        <v>116</v>
      </c>
      <c r="I34" s="77" t="s">
        <v>116</v>
      </c>
      <c r="J34" s="78"/>
      <c r="K34" s="78"/>
      <c r="L34" s="78"/>
      <c r="M34" s="79" t="s">
        <v>116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54</v>
      </c>
      <c r="D35" s="45" t="s">
        <v>54</v>
      </c>
      <c r="E35" s="45" t="s">
        <v>54</v>
      </c>
      <c r="F35" s="61" t="s">
        <v>54</v>
      </c>
      <c r="G35" s="45" t="s">
        <v>54</v>
      </c>
      <c r="H35" s="63" t="s">
        <v>54</v>
      </c>
      <c r="I35" s="61" t="str">
        <f t="shared" ref="I35" si="0">+F35</f>
        <v xml:space="preserve"> </v>
      </c>
      <c r="J35" s="69" t="s">
        <v>119</v>
      </c>
      <c r="K35" s="55"/>
      <c r="L35" s="56"/>
      <c r="M35" s="49" t="s">
        <v>186</v>
      </c>
      <c r="N35" s="50"/>
    </row>
    <row r="36" spans="1:14" ht="16.5" thickBot="1" x14ac:dyDescent="0.3">
      <c r="A36" s="45">
        <v>1</v>
      </c>
      <c r="B36" s="45"/>
      <c r="C36" s="59"/>
      <c r="D36" s="45"/>
      <c r="E36" s="45"/>
      <c r="F36" s="72">
        <v>379111.72</v>
      </c>
      <c r="G36" s="45"/>
      <c r="H36" s="63"/>
      <c r="I36" s="72">
        <v>379111.72</v>
      </c>
      <c r="J36" s="82">
        <v>0</v>
      </c>
      <c r="K36" s="82" t="s">
        <v>54</v>
      </c>
      <c r="L36" s="56">
        <v>379111.72</v>
      </c>
      <c r="M36" s="49"/>
      <c r="N36" s="50"/>
    </row>
    <row r="37" spans="1:14" ht="16.5" thickBot="1" x14ac:dyDescent="0.3">
      <c r="A37" s="45">
        <v>1</v>
      </c>
      <c r="B37" s="78" t="s">
        <v>228</v>
      </c>
      <c r="C37" s="45"/>
      <c r="D37" s="45"/>
      <c r="E37" s="45"/>
      <c r="F37" s="86"/>
      <c r="G37" s="45"/>
      <c r="H37" s="79" t="s">
        <v>337</v>
      </c>
      <c r="I37" s="81">
        <v>379111.72</v>
      </c>
      <c r="J37" s="81"/>
      <c r="K37" s="56"/>
      <c r="L37" s="82"/>
      <c r="M37" s="49"/>
      <c r="N37" s="50"/>
    </row>
    <row r="38" spans="1:14" ht="15.75" x14ac:dyDescent="0.25">
      <c r="A38" s="83"/>
      <c r="F38" s="58"/>
      <c r="L38" s="68"/>
    </row>
    <row r="39" spans="1:14" ht="15.75" x14ac:dyDescent="0.25">
      <c r="A39" s="83"/>
      <c r="F39" s="58"/>
      <c r="I39" s="68"/>
      <c r="J39" s="68"/>
      <c r="L39" s="68"/>
    </row>
    <row r="40" spans="1:14" ht="15.75" x14ac:dyDescent="0.25">
      <c r="A40" s="83"/>
      <c r="B40" t="s">
        <v>64</v>
      </c>
      <c r="E40" t="s">
        <v>66</v>
      </c>
      <c r="J40" s="68"/>
      <c r="K40" s="68"/>
      <c r="M40" t="s">
        <v>68</v>
      </c>
    </row>
    <row r="41" spans="1:14" ht="15.75" x14ac:dyDescent="0.25">
      <c r="A41" s="83"/>
      <c r="B41" s="54" t="s">
        <v>65</v>
      </c>
      <c r="E41" t="s">
        <v>67</v>
      </c>
      <c r="I41" s="68"/>
      <c r="J41" s="68"/>
      <c r="M41" s="54" t="s">
        <v>69</v>
      </c>
    </row>
    <row r="42" spans="1:14" ht="15.75" x14ac:dyDescent="0.25">
      <c r="A42" s="83"/>
      <c r="I42" s="68"/>
      <c r="J42" s="68"/>
    </row>
    <row r="43" spans="1:14" x14ac:dyDescent="0.25">
      <c r="I43" s="68"/>
      <c r="J43" s="68"/>
    </row>
    <row r="46" spans="1:14" x14ac:dyDescent="0.25">
      <c r="K46" s="6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5"/>
  <sheetViews>
    <sheetView workbookViewId="0">
      <selection activeCell="B3" sqref="B3"/>
    </sheetView>
  </sheetViews>
  <sheetFormatPr baseColWidth="10" defaultRowHeight="15" x14ac:dyDescent="0.25"/>
  <cols>
    <col min="1" max="1" width="3" customWidth="1"/>
    <col min="2" max="2" width="30.42578125" customWidth="1"/>
    <col min="3" max="3" width="21.42578125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5.7109375" customWidth="1"/>
    <col min="10" max="10" width="14.42578125" customWidth="1"/>
    <col min="11" max="12" width="14.28515625" hidden="1" customWidth="1"/>
    <col min="13" max="13" width="44.7109375" customWidth="1"/>
  </cols>
  <sheetData>
    <row r="5" spans="1:13" x14ac:dyDescent="0.25">
      <c r="A5" s="1"/>
      <c r="B5" s="34"/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15.75" x14ac:dyDescent="0.25">
      <c r="A6" s="1"/>
      <c r="B6" s="35" t="s">
        <v>54</v>
      </c>
      <c r="C6" s="9"/>
      <c r="D6" s="4"/>
      <c r="E6" s="87" t="s">
        <v>349</v>
      </c>
      <c r="F6" s="6"/>
      <c r="G6" s="11"/>
      <c r="H6" s="12"/>
      <c r="I6" s="13"/>
      <c r="J6" s="13"/>
      <c r="K6" s="13"/>
      <c r="L6" s="13"/>
      <c r="M6" s="1"/>
    </row>
    <row r="7" spans="1:13" x14ac:dyDescent="0.25">
      <c r="A7" s="1"/>
      <c r="B7" s="35" t="s">
        <v>54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8.75" x14ac:dyDescent="0.3">
      <c r="A9" s="1"/>
      <c r="B9" s="38" t="s">
        <v>347</v>
      </c>
      <c r="C9" s="14"/>
      <c r="D9" s="15"/>
      <c r="E9" s="85" t="s">
        <v>335</v>
      </c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 t="s">
        <v>388</v>
      </c>
      <c r="D15" s="45" t="s">
        <v>252</v>
      </c>
      <c r="E15" s="45" t="s">
        <v>363</v>
      </c>
      <c r="F15" s="61">
        <v>17425.669999999998</v>
      </c>
      <c r="G15" s="44" t="s">
        <v>15</v>
      </c>
      <c r="H15" s="63">
        <v>42808</v>
      </c>
      <c r="I15" s="61">
        <v>17425.669999999998</v>
      </c>
      <c r="J15" s="45"/>
      <c r="K15" s="45"/>
      <c r="L15" s="80" t="s">
        <v>54</v>
      </c>
      <c r="M15" s="49" t="s">
        <v>376</v>
      </c>
    </row>
    <row r="16" spans="1:13" ht="16.5" thickBot="1" x14ac:dyDescent="0.3">
      <c r="A16" s="44">
        <v>1</v>
      </c>
      <c r="B16" s="45" t="s">
        <v>14</v>
      </c>
      <c r="C16" s="44" t="s">
        <v>389</v>
      </c>
      <c r="D16" s="45" t="s">
        <v>250</v>
      </c>
      <c r="E16" s="45" t="s">
        <v>372</v>
      </c>
      <c r="F16" s="47">
        <v>78023.960000000006</v>
      </c>
      <c r="G16" s="45" t="s">
        <v>15</v>
      </c>
      <c r="H16" s="48">
        <v>42809</v>
      </c>
      <c r="I16" s="47">
        <v>78023.960000000006</v>
      </c>
      <c r="J16" s="55"/>
      <c r="K16" s="55"/>
      <c r="L16" s="69" t="s">
        <v>54</v>
      </c>
      <c r="M16" s="49" t="s">
        <v>376</v>
      </c>
    </row>
    <row r="17" spans="1:14" ht="16.5" thickBot="1" x14ac:dyDescent="0.3">
      <c r="A17" s="44"/>
      <c r="B17" s="45" t="s">
        <v>14</v>
      </c>
      <c r="C17" s="44" t="s">
        <v>390</v>
      </c>
      <c r="D17" s="45" t="s">
        <v>250</v>
      </c>
      <c r="E17" s="45" t="s">
        <v>373</v>
      </c>
      <c r="F17" s="47">
        <v>222260.08</v>
      </c>
      <c r="G17" s="45" t="s">
        <v>22</v>
      </c>
      <c r="H17" s="48">
        <v>42811</v>
      </c>
      <c r="I17" s="47">
        <v>222260.08</v>
      </c>
      <c r="J17" s="55"/>
      <c r="K17" s="55"/>
      <c r="L17" s="69"/>
      <c r="M17" s="49" t="s">
        <v>376</v>
      </c>
    </row>
    <row r="18" spans="1:14" ht="16.5" thickBot="1" x14ac:dyDescent="0.3">
      <c r="A18" s="45">
        <v>1</v>
      </c>
      <c r="B18" s="45" t="s">
        <v>14</v>
      </c>
      <c r="C18" s="44" t="s">
        <v>383</v>
      </c>
      <c r="D18" s="45" t="s">
        <v>350</v>
      </c>
      <c r="E18" s="45" t="s">
        <v>351</v>
      </c>
      <c r="F18" s="47">
        <v>1290</v>
      </c>
      <c r="G18" s="45" t="s">
        <v>22</v>
      </c>
      <c r="H18" s="48">
        <v>42772</v>
      </c>
      <c r="I18" s="47">
        <v>1290</v>
      </c>
      <c r="J18" s="55"/>
      <c r="K18" s="55"/>
      <c r="L18" s="69" t="s">
        <v>54</v>
      </c>
      <c r="M18" s="49" t="s">
        <v>376</v>
      </c>
      <c r="N18" s="50"/>
    </row>
    <row r="19" spans="1:14" ht="16.5" thickBot="1" x14ac:dyDescent="0.3">
      <c r="A19" s="45">
        <v>1</v>
      </c>
      <c r="B19" s="45" t="s">
        <v>14</v>
      </c>
      <c r="C19" s="44" t="s">
        <v>382</v>
      </c>
      <c r="D19" s="45" t="s">
        <v>350</v>
      </c>
      <c r="E19" s="45" t="s">
        <v>351</v>
      </c>
      <c r="F19" s="47">
        <v>1333</v>
      </c>
      <c r="G19" s="45" t="s">
        <v>22</v>
      </c>
      <c r="H19" s="48">
        <v>42774</v>
      </c>
      <c r="I19" s="47">
        <v>1333</v>
      </c>
      <c r="J19" s="55"/>
      <c r="K19" s="55"/>
      <c r="L19" s="69" t="s">
        <v>54</v>
      </c>
      <c r="M19" s="49" t="s">
        <v>376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381</v>
      </c>
      <c r="D20" s="45" t="s">
        <v>350</v>
      </c>
      <c r="E20" s="45" t="s">
        <v>351</v>
      </c>
      <c r="F20" s="47">
        <v>860</v>
      </c>
      <c r="G20" s="45" t="s">
        <v>22</v>
      </c>
      <c r="H20" s="48">
        <v>42776</v>
      </c>
      <c r="I20" s="47">
        <v>860</v>
      </c>
      <c r="J20" s="55"/>
      <c r="K20" s="55"/>
      <c r="L20" s="69" t="s">
        <v>54</v>
      </c>
      <c r="M20" s="49" t="s">
        <v>376</v>
      </c>
      <c r="N20" s="50"/>
    </row>
    <row r="21" spans="1:14" ht="16.5" thickBot="1" x14ac:dyDescent="0.3">
      <c r="A21" s="45">
        <v>1</v>
      </c>
      <c r="B21" s="45" t="s">
        <v>14</v>
      </c>
      <c r="C21" s="44" t="s">
        <v>380</v>
      </c>
      <c r="D21" s="45" t="s">
        <v>350</v>
      </c>
      <c r="E21" s="45" t="s">
        <v>351</v>
      </c>
      <c r="F21" s="47">
        <v>645</v>
      </c>
      <c r="G21" s="45" t="s">
        <v>22</v>
      </c>
      <c r="H21" s="48">
        <v>42780</v>
      </c>
      <c r="I21" s="47">
        <v>645</v>
      </c>
      <c r="J21" s="55"/>
      <c r="K21" s="55"/>
      <c r="L21" s="69" t="s">
        <v>54</v>
      </c>
      <c r="M21" s="49" t="s">
        <v>376</v>
      </c>
      <c r="N21" s="50"/>
    </row>
    <row r="22" spans="1:14" ht="16.5" thickBot="1" x14ac:dyDescent="0.3">
      <c r="A22" s="45">
        <v>1</v>
      </c>
      <c r="B22" s="45" t="s">
        <v>14</v>
      </c>
      <c r="C22" s="44" t="s">
        <v>387</v>
      </c>
      <c r="D22" s="45" t="s">
        <v>350</v>
      </c>
      <c r="E22" s="45" t="s">
        <v>351</v>
      </c>
      <c r="F22" s="47">
        <v>7500</v>
      </c>
      <c r="G22" s="45" t="s">
        <v>22</v>
      </c>
      <c r="H22" s="48">
        <v>42780</v>
      </c>
      <c r="I22" s="47">
        <v>7500</v>
      </c>
      <c r="J22" s="55"/>
      <c r="K22" s="55"/>
      <c r="L22" s="69" t="s">
        <v>54</v>
      </c>
      <c r="M22" s="49" t="s">
        <v>376</v>
      </c>
      <c r="N22" s="50"/>
    </row>
    <row r="23" spans="1:14" ht="16.5" thickBot="1" x14ac:dyDescent="0.3">
      <c r="A23" s="45">
        <v>1</v>
      </c>
      <c r="B23" s="45" t="s">
        <v>14</v>
      </c>
      <c r="C23" s="44" t="s">
        <v>379</v>
      </c>
      <c r="D23" s="45" t="s">
        <v>350</v>
      </c>
      <c r="E23" s="45" t="s">
        <v>351</v>
      </c>
      <c r="F23" s="47">
        <v>1032</v>
      </c>
      <c r="G23" s="45" t="s">
        <v>22</v>
      </c>
      <c r="H23" s="48">
        <v>42782</v>
      </c>
      <c r="I23" s="47">
        <v>1032</v>
      </c>
      <c r="J23" s="55"/>
      <c r="K23" s="55"/>
      <c r="L23" s="69" t="s">
        <v>54</v>
      </c>
      <c r="M23" s="49" t="s">
        <v>376</v>
      </c>
      <c r="N23" s="50"/>
    </row>
    <row r="24" spans="1:14" ht="16.5" thickBot="1" x14ac:dyDescent="0.3">
      <c r="A24" s="45">
        <v>1</v>
      </c>
      <c r="B24" s="45" t="s">
        <v>14</v>
      </c>
      <c r="C24" s="44" t="s">
        <v>386</v>
      </c>
      <c r="D24" s="45" t="s">
        <v>350</v>
      </c>
      <c r="E24" s="45" t="s">
        <v>351</v>
      </c>
      <c r="F24" s="47">
        <v>946</v>
      </c>
      <c r="G24" s="45" t="s">
        <v>22</v>
      </c>
      <c r="H24" s="48">
        <v>42786</v>
      </c>
      <c r="I24" s="47">
        <v>946</v>
      </c>
      <c r="J24" s="55"/>
      <c r="K24" s="55"/>
      <c r="L24" s="69" t="s">
        <v>54</v>
      </c>
      <c r="M24" s="49" t="s">
        <v>376</v>
      </c>
      <c r="N24" s="50"/>
    </row>
    <row r="25" spans="1:14" ht="16.5" thickBot="1" x14ac:dyDescent="0.3">
      <c r="A25" s="45">
        <v>1</v>
      </c>
      <c r="B25" s="45" t="s">
        <v>14</v>
      </c>
      <c r="C25" s="44" t="s">
        <v>385</v>
      </c>
      <c r="D25" s="45" t="s">
        <v>350</v>
      </c>
      <c r="E25" s="45" t="s">
        <v>351</v>
      </c>
      <c r="F25" s="47">
        <v>860</v>
      </c>
      <c r="G25" s="45" t="s">
        <v>15</v>
      </c>
      <c r="H25" s="48">
        <v>42788</v>
      </c>
      <c r="I25" s="47">
        <v>860</v>
      </c>
      <c r="J25" s="55"/>
      <c r="K25" s="55"/>
      <c r="L25" s="69" t="s">
        <v>54</v>
      </c>
      <c r="M25" s="49" t="s">
        <v>376</v>
      </c>
      <c r="N25" s="50"/>
    </row>
    <row r="26" spans="1:14" ht="16.5" thickBot="1" x14ac:dyDescent="0.3">
      <c r="A26" s="45">
        <v>1</v>
      </c>
      <c r="B26" s="45" t="s">
        <v>14</v>
      </c>
      <c r="C26" s="44" t="s">
        <v>384</v>
      </c>
      <c r="D26" s="45" t="s">
        <v>350</v>
      </c>
      <c r="E26" s="45" t="s">
        <v>351</v>
      </c>
      <c r="F26" s="47">
        <v>817</v>
      </c>
      <c r="G26" s="45" t="s">
        <v>15</v>
      </c>
      <c r="H26" s="48">
        <v>42790</v>
      </c>
      <c r="I26" s="47">
        <v>817</v>
      </c>
      <c r="J26" s="55"/>
      <c r="K26" s="55"/>
      <c r="L26" s="69" t="s">
        <v>54</v>
      </c>
      <c r="M26" s="49" t="s">
        <v>376</v>
      </c>
      <c r="N26" s="50"/>
    </row>
    <row r="27" spans="1:14" ht="16.5" thickBot="1" x14ac:dyDescent="0.3">
      <c r="A27" s="45">
        <v>1</v>
      </c>
      <c r="B27" s="45" t="s">
        <v>14</v>
      </c>
      <c r="C27" s="44" t="s">
        <v>391</v>
      </c>
      <c r="D27" s="45" t="s">
        <v>352</v>
      </c>
      <c r="E27" s="45" t="s">
        <v>369</v>
      </c>
      <c r="F27" s="47">
        <v>26738.799999999999</v>
      </c>
      <c r="G27" s="45" t="s">
        <v>15</v>
      </c>
      <c r="H27" s="48">
        <v>42810</v>
      </c>
      <c r="I27" s="47">
        <v>26738.799999999999</v>
      </c>
      <c r="J27" s="55"/>
      <c r="K27" s="55"/>
      <c r="L27" s="69" t="s">
        <v>54</v>
      </c>
      <c r="M27" s="49" t="s">
        <v>376</v>
      </c>
      <c r="N27" s="50"/>
    </row>
    <row r="28" spans="1:14" ht="16.5" thickBot="1" x14ac:dyDescent="0.3">
      <c r="A28" s="45">
        <v>1</v>
      </c>
      <c r="B28" s="45" t="s">
        <v>14</v>
      </c>
      <c r="C28" s="44" t="s">
        <v>392</v>
      </c>
      <c r="D28" s="45" t="s">
        <v>353</v>
      </c>
      <c r="E28" s="45" t="s">
        <v>371</v>
      </c>
      <c r="F28" s="47">
        <v>22799.57</v>
      </c>
      <c r="G28" s="45" t="s">
        <v>15</v>
      </c>
      <c r="H28" s="48">
        <v>42812</v>
      </c>
      <c r="I28" s="47">
        <v>22799.57</v>
      </c>
      <c r="J28" s="55" t="s">
        <v>54</v>
      </c>
      <c r="K28" s="55"/>
      <c r="L28" s="69" t="s">
        <v>54</v>
      </c>
      <c r="M28" s="49" t="s">
        <v>376</v>
      </c>
      <c r="N28" s="50"/>
    </row>
    <row r="29" spans="1:14" ht="16.5" thickBot="1" x14ac:dyDescent="0.3">
      <c r="A29" s="45">
        <v>1</v>
      </c>
      <c r="B29" s="45" t="s">
        <v>14</v>
      </c>
      <c r="C29" s="44" t="s">
        <v>393</v>
      </c>
      <c r="D29" s="45" t="s">
        <v>354</v>
      </c>
      <c r="E29" s="45" t="s">
        <v>375</v>
      </c>
      <c r="F29" s="47">
        <v>63366</v>
      </c>
      <c r="G29" s="45" t="s">
        <v>15</v>
      </c>
      <c r="H29" s="48">
        <v>42814</v>
      </c>
      <c r="I29" s="47">
        <v>63366</v>
      </c>
      <c r="J29" s="55"/>
      <c r="K29" s="55"/>
      <c r="L29" s="69" t="s">
        <v>54</v>
      </c>
      <c r="M29" s="49" t="s">
        <v>376</v>
      </c>
      <c r="N29" s="50"/>
    </row>
    <row r="30" spans="1:14" ht="16.5" thickBot="1" x14ac:dyDescent="0.3">
      <c r="A30" s="45">
        <v>1</v>
      </c>
      <c r="B30" s="45" t="s">
        <v>14</v>
      </c>
      <c r="C30" s="44" t="s">
        <v>394</v>
      </c>
      <c r="D30" s="45" t="s">
        <v>355</v>
      </c>
      <c r="E30" s="45" t="s">
        <v>368</v>
      </c>
      <c r="F30" s="47">
        <v>52864</v>
      </c>
      <c r="G30" s="45" t="s">
        <v>15</v>
      </c>
      <c r="H30" s="48">
        <v>42816</v>
      </c>
      <c r="I30" s="47">
        <v>52864</v>
      </c>
      <c r="J30" s="55"/>
      <c r="K30" s="55"/>
      <c r="L30" s="69" t="s">
        <v>54</v>
      </c>
      <c r="M30" s="49" t="s">
        <v>376</v>
      </c>
      <c r="N30" s="50"/>
    </row>
    <row r="31" spans="1:14" ht="16.5" thickBot="1" x14ac:dyDescent="0.3">
      <c r="A31" s="45"/>
      <c r="B31" s="45" t="s">
        <v>14</v>
      </c>
      <c r="C31" s="44" t="s">
        <v>395</v>
      </c>
      <c r="D31" s="45" t="s">
        <v>356</v>
      </c>
      <c r="E31" s="45" t="s">
        <v>370</v>
      </c>
      <c r="F31" s="47">
        <v>19470</v>
      </c>
      <c r="G31" s="45" t="s">
        <v>22</v>
      </c>
      <c r="H31" s="48">
        <v>42822</v>
      </c>
      <c r="I31" s="47">
        <v>19470</v>
      </c>
      <c r="J31" s="55"/>
      <c r="K31" s="55"/>
      <c r="L31" s="69"/>
      <c r="M31" s="49" t="s">
        <v>376</v>
      </c>
      <c r="N31" s="50"/>
    </row>
    <row r="32" spans="1:14" ht="16.5" thickBot="1" x14ac:dyDescent="0.3">
      <c r="A32" s="45"/>
      <c r="B32" s="45" t="s">
        <v>14</v>
      </c>
      <c r="C32" s="44" t="s">
        <v>396</v>
      </c>
      <c r="D32" s="45" t="s">
        <v>357</v>
      </c>
      <c r="E32" s="45" t="s">
        <v>367</v>
      </c>
      <c r="F32" s="47">
        <v>5003.2</v>
      </c>
      <c r="G32" s="45" t="s">
        <v>22</v>
      </c>
      <c r="H32" s="48">
        <v>42816</v>
      </c>
      <c r="I32" s="47">
        <v>5003.2</v>
      </c>
      <c r="J32" s="55"/>
      <c r="K32" s="55"/>
      <c r="L32" s="69"/>
      <c r="M32" s="49" t="s">
        <v>376</v>
      </c>
      <c r="N32" s="50"/>
    </row>
    <row r="33" spans="1:14" ht="16.5" thickBot="1" x14ac:dyDescent="0.3">
      <c r="A33" s="45"/>
      <c r="B33" s="45" t="s">
        <v>14</v>
      </c>
      <c r="C33" s="44" t="s">
        <v>413</v>
      </c>
      <c r="D33" s="45" t="s">
        <v>358</v>
      </c>
      <c r="E33" s="45" t="s">
        <v>364</v>
      </c>
      <c r="F33" s="47">
        <v>18077.439999999999</v>
      </c>
      <c r="G33" s="45" t="s">
        <v>22</v>
      </c>
      <c r="H33" s="48">
        <v>42825</v>
      </c>
      <c r="I33" s="47">
        <v>18077.439999999999</v>
      </c>
      <c r="J33" s="55"/>
      <c r="K33" s="55"/>
      <c r="L33" s="69"/>
      <c r="M33" s="49" t="s">
        <v>378</v>
      </c>
      <c r="N33" s="50"/>
    </row>
    <row r="34" spans="1:14" ht="16.5" thickBot="1" x14ac:dyDescent="0.3">
      <c r="A34" s="45"/>
      <c r="B34" s="45" t="s">
        <v>14</v>
      </c>
      <c r="C34" s="44" t="s">
        <v>402</v>
      </c>
      <c r="D34" s="45" t="s">
        <v>181</v>
      </c>
      <c r="E34" s="45" t="s">
        <v>363</v>
      </c>
      <c r="F34" s="47">
        <v>350</v>
      </c>
      <c r="G34" s="45" t="s">
        <v>22</v>
      </c>
      <c r="H34" s="48">
        <v>42769</v>
      </c>
      <c r="I34" s="47">
        <v>350</v>
      </c>
      <c r="J34" s="55"/>
      <c r="K34" s="55"/>
      <c r="L34" s="69"/>
      <c r="M34" s="49" t="s">
        <v>376</v>
      </c>
      <c r="N34" s="50"/>
    </row>
    <row r="35" spans="1:14" ht="16.5" thickBot="1" x14ac:dyDescent="0.3">
      <c r="A35" s="45"/>
      <c r="B35" s="45" t="s">
        <v>14</v>
      </c>
      <c r="C35" s="44" t="s">
        <v>403</v>
      </c>
      <c r="D35" s="45" t="s">
        <v>181</v>
      </c>
      <c r="E35" s="45" t="s">
        <v>363</v>
      </c>
      <c r="F35" s="47">
        <v>350</v>
      </c>
      <c r="G35" s="45" t="s">
        <v>22</v>
      </c>
      <c r="H35" s="48">
        <v>42769</v>
      </c>
      <c r="I35" s="47">
        <v>350</v>
      </c>
      <c r="J35" s="55"/>
      <c r="K35" s="55"/>
      <c r="L35" s="69"/>
      <c r="M35" s="49" t="s">
        <v>376</v>
      </c>
      <c r="N35" s="50"/>
    </row>
    <row r="36" spans="1:14" ht="16.5" thickBot="1" x14ac:dyDescent="0.3">
      <c r="A36" s="45"/>
      <c r="B36" s="45" t="s">
        <v>14</v>
      </c>
      <c r="C36" s="44" t="s">
        <v>404</v>
      </c>
      <c r="D36" s="45" t="s">
        <v>181</v>
      </c>
      <c r="E36" s="45" t="s">
        <v>363</v>
      </c>
      <c r="F36" s="47">
        <v>350</v>
      </c>
      <c r="G36" s="45" t="s">
        <v>22</v>
      </c>
      <c r="H36" s="48">
        <v>42769</v>
      </c>
      <c r="I36" s="47">
        <v>350</v>
      </c>
      <c r="J36" s="55"/>
      <c r="K36" s="55"/>
      <c r="L36" s="69"/>
      <c r="M36" s="49" t="s">
        <v>376</v>
      </c>
      <c r="N36" s="50"/>
    </row>
    <row r="37" spans="1:14" ht="16.5" thickBot="1" x14ac:dyDescent="0.3">
      <c r="A37" s="45"/>
      <c r="B37" s="45" t="s">
        <v>14</v>
      </c>
      <c r="C37" s="44" t="s">
        <v>405</v>
      </c>
      <c r="D37" s="45" t="s">
        <v>181</v>
      </c>
      <c r="E37" s="45" t="s">
        <v>363</v>
      </c>
      <c r="F37" s="47">
        <v>299.99</v>
      </c>
      <c r="G37" s="45" t="s">
        <v>22</v>
      </c>
      <c r="H37" s="48">
        <v>42769</v>
      </c>
      <c r="I37" s="47">
        <v>299.99</v>
      </c>
      <c r="J37" s="55"/>
      <c r="K37" s="55"/>
      <c r="L37" s="69"/>
      <c r="M37" s="49" t="s">
        <v>376</v>
      </c>
      <c r="N37" s="50"/>
    </row>
    <row r="38" spans="1:14" ht="16.5" thickBot="1" x14ac:dyDescent="0.3">
      <c r="A38" s="45"/>
      <c r="B38" s="45" t="s">
        <v>14</v>
      </c>
      <c r="C38" s="44" t="s">
        <v>406</v>
      </c>
      <c r="D38" s="45" t="s">
        <v>181</v>
      </c>
      <c r="E38" s="45" t="s">
        <v>363</v>
      </c>
      <c r="F38" s="47">
        <v>299.99</v>
      </c>
      <c r="G38" s="45" t="s">
        <v>22</v>
      </c>
      <c r="H38" s="48">
        <v>42772</v>
      </c>
      <c r="I38" s="47">
        <v>299.99</v>
      </c>
      <c r="J38" s="55"/>
      <c r="K38" s="55"/>
      <c r="L38" s="69"/>
      <c r="M38" s="49" t="s">
        <v>376</v>
      </c>
      <c r="N38" s="50"/>
    </row>
    <row r="39" spans="1:14" ht="16.5" thickBot="1" x14ac:dyDescent="0.3">
      <c r="A39" s="45"/>
      <c r="B39" s="45" t="s">
        <v>14</v>
      </c>
      <c r="C39" s="44" t="s">
        <v>407</v>
      </c>
      <c r="D39" s="45" t="s">
        <v>181</v>
      </c>
      <c r="E39" s="45" t="s">
        <v>363</v>
      </c>
      <c r="F39" s="47">
        <v>1199.99</v>
      </c>
      <c r="G39" s="45" t="s">
        <v>22</v>
      </c>
      <c r="H39" s="48">
        <v>42772</v>
      </c>
      <c r="I39" s="47">
        <v>1199.99</v>
      </c>
      <c r="J39" s="55"/>
      <c r="K39" s="55"/>
      <c r="L39" s="69"/>
      <c r="M39" s="49" t="s">
        <v>376</v>
      </c>
      <c r="N39" s="50"/>
    </row>
    <row r="40" spans="1:14" ht="16.5" thickBot="1" x14ac:dyDescent="0.3">
      <c r="A40" s="45"/>
      <c r="B40" s="45" t="s">
        <v>14</v>
      </c>
      <c r="C40" s="44" t="s">
        <v>408</v>
      </c>
      <c r="D40" s="45" t="s">
        <v>181</v>
      </c>
      <c r="E40" s="45" t="s">
        <v>363</v>
      </c>
      <c r="F40" s="47">
        <v>1199.99</v>
      </c>
      <c r="G40" s="45" t="s">
        <v>22</v>
      </c>
      <c r="H40" s="48">
        <v>42772</v>
      </c>
      <c r="I40" s="47">
        <v>1199.99</v>
      </c>
      <c r="J40" s="55"/>
      <c r="K40" s="55"/>
      <c r="L40" s="69"/>
      <c r="M40" s="49" t="s">
        <v>376</v>
      </c>
      <c r="N40" s="50"/>
    </row>
    <row r="41" spans="1:14" ht="16.5" thickBot="1" x14ac:dyDescent="0.3">
      <c r="A41" s="45"/>
      <c r="B41" s="45" t="s">
        <v>14</v>
      </c>
      <c r="C41" s="44" t="s">
        <v>409</v>
      </c>
      <c r="D41" s="45" t="s">
        <v>181</v>
      </c>
      <c r="E41" s="45" t="s">
        <v>363</v>
      </c>
      <c r="F41" s="47">
        <v>299.99</v>
      </c>
      <c r="G41" s="45" t="s">
        <v>22</v>
      </c>
      <c r="H41" s="48">
        <v>42780</v>
      </c>
      <c r="I41" s="47">
        <v>299.99</v>
      </c>
      <c r="J41" s="55"/>
      <c r="K41" s="55"/>
      <c r="L41" s="69"/>
      <c r="M41" s="49" t="s">
        <v>376</v>
      </c>
      <c r="N41" s="50"/>
    </row>
    <row r="42" spans="1:14" ht="16.5" thickBot="1" x14ac:dyDescent="0.3">
      <c r="A42" s="45"/>
      <c r="B42" s="45" t="s">
        <v>14</v>
      </c>
      <c r="C42" s="44" t="s">
        <v>410</v>
      </c>
      <c r="D42" s="45" t="s">
        <v>181</v>
      </c>
      <c r="E42" s="45" t="s">
        <v>363</v>
      </c>
      <c r="F42" s="47">
        <v>150</v>
      </c>
      <c r="G42" s="45" t="s">
        <v>22</v>
      </c>
      <c r="H42" s="48">
        <v>42783</v>
      </c>
      <c r="I42" s="47">
        <v>150</v>
      </c>
      <c r="J42" s="55"/>
      <c r="K42" s="55"/>
      <c r="L42" s="69"/>
      <c r="M42" s="49" t="s">
        <v>376</v>
      </c>
      <c r="N42" s="50"/>
    </row>
    <row r="43" spans="1:14" ht="16.5" thickBot="1" x14ac:dyDescent="0.3">
      <c r="A43" s="45"/>
      <c r="B43" s="45" t="s">
        <v>14</v>
      </c>
      <c r="C43" s="44" t="s">
        <v>411</v>
      </c>
      <c r="D43" s="45" t="s">
        <v>181</v>
      </c>
      <c r="E43" s="45" t="s">
        <v>363</v>
      </c>
      <c r="F43" s="47">
        <v>299.99</v>
      </c>
      <c r="G43" s="45" t="s">
        <v>22</v>
      </c>
      <c r="H43" s="48">
        <v>42783</v>
      </c>
      <c r="I43" s="47">
        <v>299.99</v>
      </c>
      <c r="J43" s="55"/>
      <c r="K43" s="55"/>
      <c r="L43" s="69"/>
      <c r="M43" s="49" t="s">
        <v>376</v>
      </c>
      <c r="N43" s="50"/>
    </row>
    <row r="44" spans="1:14" ht="16.5" thickBot="1" x14ac:dyDescent="0.3">
      <c r="A44" s="45"/>
      <c r="B44" s="45" t="s">
        <v>14</v>
      </c>
      <c r="C44" s="44" t="s">
        <v>412</v>
      </c>
      <c r="D44" s="45" t="s">
        <v>181</v>
      </c>
      <c r="E44" s="45" t="s">
        <v>363</v>
      </c>
      <c r="F44" s="47">
        <v>299.99</v>
      </c>
      <c r="G44" s="45" t="s">
        <v>22</v>
      </c>
      <c r="H44" s="48">
        <v>42794</v>
      </c>
      <c r="I44" s="47">
        <v>299.99</v>
      </c>
      <c r="J44" s="55"/>
      <c r="K44" s="55"/>
      <c r="L44" s="69"/>
      <c r="M44" s="49" t="s">
        <v>376</v>
      </c>
      <c r="N44" s="50"/>
    </row>
    <row r="45" spans="1:14" ht="16.5" thickBot="1" x14ac:dyDescent="0.3">
      <c r="A45" s="45"/>
      <c r="B45" s="45" t="s">
        <v>14</v>
      </c>
      <c r="C45" s="44" t="s">
        <v>397</v>
      </c>
      <c r="D45" s="45" t="s">
        <v>250</v>
      </c>
      <c r="E45" s="45" t="s">
        <v>362</v>
      </c>
      <c r="F45" s="47">
        <v>697800.08</v>
      </c>
      <c r="G45" s="45" t="s">
        <v>22</v>
      </c>
      <c r="H45" s="48">
        <v>42796</v>
      </c>
      <c r="I45" s="47">
        <v>697800.08</v>
      </c>
      <c r="J45" s="55"/>
      <c r="K45" s="55"/>
      <c r="L45" s="69"/>
      <c r="M45" s="49" t="s">
        <v>376</v>
      </c>
      <c r="N45" s="50"/>
    </row>
    <row r="46" spans="1:14" ht="16.5" thickBot="1" x14ac:dyDescent="0.3">
      <c r="A46" s="45"/>
      <c r="B46" s="45" t="s">
        <v>14</v>
      </c>
      <c r="C46" s="44">
        <v>333</v>
      </c>
      <c r="D46" s="45" t="s">
        <v>359</v>
      </c>
      <c r="E46" s="45" t="s">
        <v>360</v>
      </c>
      <c r="F46" s="47">
        <v>30000</v>
      </c>
      <c r="G46" s="45" t="s">
        <v>22</v>
      </c>
      <c r="H46" s="48">
        <v>42814</v>
      </c>
      <c r="I46" s="47">
        <v>30000</v>
      </c>
      <c r="J46" s="55"/>
      <c r="K46" s="55"/>
      <c r="L46" s="69"/>
      <c r="M46" s="49" t="s">
        <v>376</v>
      </c>
      <c r="N46" s="50"/>
    </row>
    <row r="47" spans="1:14" ht="16.5" thickBot="1" x14ac:dyDescent="0.3">
      <c r="A47" s="45"/>
      <c r="B47" s="45" t="s">
        <v>14</v>
      </c>
      <c r="C47" s="44" t="s">
        <v>398</v>
      </c>
      <c r="D47" s="45" t="s">
        <v>304</v>
      </c>
      <c r="E47" s="88" t="s">
        <v>374</v>
      </c>
      <c r="F47" s="47">
        <v>13250.45</v>
      </c>
      <c r="G47" s="45" t="s">
        <v>22</v>
      </c>
      <c r="H47" s="48">
        <v>42788</v>
      </c>
      <c r="I47" s="47">
        <v>13250.45</v>
      </c>
      <c r="J47" s="55"/>
      <c r="K47" s="55"/>
      <c r="L47" s="69"/>
      <c r="M47" s="49" t="s">
        <v>376</v>
      </c>
      <c r="N47" s="50"/>
    </row>
    <row r="48" spans="1:14" ht="16.5" thickBot="1" x14ac:dyDescent="0.3">
      <c r="A48" s="45"/>
      <c r="B48" s="45" t="s">
        <v>14</v>
      </c>
      <c r="C48" s="44" t="s">
        <v>399</v>
      </c>
      <c r="D48" s="45" t="s">
        <v>304</v>
      </c>
      <c r="E48" s="45" t="s">
        <v>374</v>
      </c>
      <c r="F48" s="47">
        <v>5456.5</v>
      </c>
      <c r="G48" s="45" t="s">
        <v>22</v>
      </c>
      <c r="H48" s="48">
        <v>42788</v>
      </c>
      <c r="I48" s="47">
        <v>5456.5</v>
      </c>
      <c r="J48" s="55"/>
      <c r="K48" s="55"/>
      <c r="L48" s="69"/>
      <c r="M48" s="49" t="s">
        <v>376</v>
      </c>
      <c r="N48" s="50"/>
    </row>
    <row r="49" spans="1:14" ht="16.5" thickBot="1" x14ac:dyDescent="0.3">
      <c r="A49" s="45"/>
      <c r="B49" s="45" t="s">
        <v>14</v>
      </c>
      <c r="C49" s="44" t="s">
        <v>400</v>
      </c>
      <c r="D49" s="45" t="s">
        <v>231</v>
      </c>
      <c r="E49" s="45" t="s">
        <v>366</v>
      </c>
      <c r="F49" s="47">
        <v>15445.89</v>
      </c>
      <c r="G49" s="45" t="s">
        <v>22</v>
      </c>
      <c r="H49" s="48">
        <v>42811</v>
      </c>
      <c r="I49" s="47">
        <v>15445.89</v>
      </c>
      <c r="J49" s="55"/>
      <c r="K49" s="55"/>
      <c r="L49" s="69"/>
      <c r="M49" s="49" t="s">
        <v>376</v>
      </c>
      <c r="N49" s="50"/>
    </row>
    <row r="50" spans="1:14" ht="16.5" thickBot="1" x14ac:dyDescent="0.3">
      <c r="A50" s="45"/>
      <c r="B50" s="45" t="s">
        <v>14</v>
      </c>
      <c r="C50" s="44" t="s">
        <v>401</v>
      </c>
      <c r="D50" s="45" t="s">
        <v>361</v>
      </c>
      <c r="E50" s="45" t="s">
        <v>365</v>
      </c>
      <c r="F50" s="47">
        <v>16520</v>
      </c>
      <c r="G50" s="45" t="s">
        <v>22</v>
      </c>
      <c r="H50" s="48"/>
      <c r="I50" s="47">
        <v>16520</v>
      </c>
      <c r="J50" s="55"/>
      <c r="K50" s="55"/>
      <c r="L50" s="69"/>
      <c r="M50" s="49" t="s">
        <v>377</v>
      </c>
      <c r="N50" s="50"/>
    </row>
    <row r="51" spans="1:14" ht="16.5" thickBot="1" x14ac:dyDescent="0.3">
      <c r="A51" s="45"/>
      <c r="B51" s="45"/>
      <c r="C51" s="44"/>
      <c r="D51" s="45"/>
      <c r="E51" s="45"/>
      <c r="F51" s="45"/>
      <c r="G51" s="45"/>
      <c r="H51" s="45"/>
      <c r="I51" s="53" t="s">
        <v>54</v>
      </c>
      <c r="J51" s="56"/>
      <c r="K51" s="56"/>
      <c r="L51" s="56" t="str">
        <f>+I51</f>
        <v xml:space="preserve"> </v>
      </c>
      <c r="M51" s="49"/>
      <c r="N51" s="50"/>
    </row>
    <row r="52" spans="1:14" ht="21.75" customHeight="1" thickBot="1" x14ac:dyDescent="0.3">
      <c r="A52" s="44"/>
      <c r="B52" s="74" t="s">
        <v>116</v>
      </c>
      <c r="C52" s="74" t="s">
        <v>116</v>
      </c>
      <c r="D52" s="74" t="s">
        <v>116</v>
      </c>
      <c r="E52" s="75" t="s">
        <v>116</v>
      </c>
      <c r="F52" s="74" t="s">
        <v>116</v>
      </c>
      <c r="G52" s="76" t="s">
        <v>116</v>
      </c>
      <c r="H52" s="75" t="s">
        <v>116</v>
      </c>
      <c r="I52" s="77" t="s">
        <v>116</v>
      </c>
      <c r="J52" s="78"/>
      <c r="K52" s="78"/>
      <c r="L52" s="78"/>
      <c r="M52" s="79" t="s">
        <v>116</v>
      </c>
      <c r="N52" s="50"/>
    </row>
    <row r="53" spans="1:14" ht="21.75" customHeight="1" thickBot="1" x14ac:dyDescent="0.3">
      <c r="A53" s="44"/>
      <c r="B53" s="74" t="s">
        <v>116</v>
      </c>
      <c r="C53" s="74" t="s">
        <v>116</v>
      </c>
      <c r="D53" s="74" t="s">
        <v>116</v>
      </c>
      <c r="E53" s="75" t="s">
        <v>116</v>
      </c>
      <c r="F53" s="74" t="s">
        <v>116</v>
      </c>
      <c r="G53" s="76" t="s">
        <v>116</v>
      </c>
      <c r="H53" s="75" t="s">
        <v>116</v>
      </c>
      <c r="I53" s="77" t="s">
        <v>116</v>
      </c>
      <c r="J53" s="78"/>
      <c r="K53" s="78"/>
      <c r="L53" s="78"/>
      <c r="M53" s="79" t="s">
        <v>116</v>
      </c>
      <c r="N53" s="50"/>
    </row>
    <row r="54" spans="1:14" ht="16.5" thickBot="1" x14ac:dyDescent="0.3">
      <c r="A54" s="45">
        <v>1</v>
      </c>
      <c r="B54" s="45" t="s">
        <v>14</v>
      </c>
      <c r="C54" s="59" t="s">
        <v>54</v>
      </c>
      <c r="D54" s="45" t="s">
        <v>54</v>
      </c>
      <c r="E54" s="45" t="s">
        <v>54</v>
      </c>
      <c r="F54" s="61" t="s">
        <v>54</v>
      </c>
      <c r="G54" s="45" t="s">
        <v>54</v>
      </c>
      <c r="H54" s="63" t="s">
        <v>54</v>
      </c>
      <c r="I54" s="61" t="str">
        <f t="shared" ref="I54" si="0">+F54</f>
        <v xml:space="preserve"> </v>
      </c>
      <c r="J54" s="69" t="s">
        <v>54</v>
      </c>
      <c r="K54" s="55"/>
      <c r="L54" s="56"/>
      <c r="M54" s="49" t="s">
        <v>54</v>
      </c>
      <c r="N54" s="50"/>
    </row>
    <row r="55" spans="1:14" ht="16.5" thickBot="1" x14ac:dyDescent="0.3">
      <c r="A55" s="45">
        <v>1</v>
      </c>
      <c r="B55" s="45"/>
      <c r="C55" s="59"/>
      <c r="D55" s="45"/>
      <c r="E55" s="45"/>
      <c r="F55" s="72" t="s">
        <v>54</v>
      </c>
      <c r="G55" s="45"/>
      <c r="H55" s="63"/>
      <c r="I55" s="72" t="s">
        <v>54</v>
      </c>
      <c r="J55" s="82">
        <v>0</v>
      </c>
      <c r="K55" s="82" t="s">
        <v>54</v>
      </c>
      <c r="L55" s="56" t="s">
        <v>54</v>
      </c>
      <c r="M55" s="49"/>
      <c r="N55" s="50"/>
    </row>
    <row r="56" spans="1:14" ht="16.5" thickBot="1" x14ac:dyDescent="0.3">
      <c r="A56" s="45">
        <v>1</v>
      </c>
      <c r="B56" s="78" t="s">
        <v>228</v>
      </c>
      <c r="C56" s="45"/>
      <c r="D56" s="45"/>
      <c r="E56" s="45"/>
      <c r="F56" s="86">
        <f>SUM(F15:F54)</f>
        <v>1324884.5699999998</v>
      </c>
      <c r="G56" s="45"/>
      <c r="H56" s="79" t="s">
        <v>337</v>
      </c>
      <c r="I56" s="81">
        <v>1324884.57</v>
      </c>
      <c r="J56" s="81"/>
      <c r="K56" s="56"/>
      <c r="L56" s="82"/>
      <c r="M56" s="49"/>
      <c r="N56" s="50"/>
    </row>
    <row r="57" spans="1:14" ht="15.75" x14ac:dyDescent="0.25">
      <c r="A57" s="83"/>
      <c r="F57" s="58"/>
      <c r="I57" s="68" t="s">
        <v>54</v>
      </c>
      <c r="L57" s="68"/>
    </row>
    <row r="58" spans="1:14" ht="15.75" x14ac:dyDescent="0.25">
      <c r="A58" s="83"/>
      <c r="F58" s="58"/>
      <c r="I58" s="68"/>
      <c r="J58" s="68"/>
      <c r="L58" s="68"/>
    </row>
    <row r="59" spans="1:14" ht="15.75" x14ac:dyDescent="0.25">
      <c r="A59" s="83"/>
      <c r="B59" t="s">
        <v>64</v>
      </c>
      <c r="E59" t="s">
        <v>66</v>
      </c>
      <c r="J59" s="68"/>
      <c r="K59" s="68"/>
      <c r="M59" t="s">
        <v>68</v>
      </c>
    </row>
    <row r="60" spans="1:14" ht="15.75" x14ac:dyDescent="0.25">
      <c r="A60" s="83"/>
      <c r="B60" s="54" t="s">
        <v>65</v>
      </c>
      <c r="E60" t="s">
        <v>67</v>
      </c>
      <c r="I60" s="68"/>
      <c r="J60" s="68"/>
      <c r="M60" s="54" t="s">
        <v>69</v>
      </c>
    </row>
    <row r="61" spans="1:14" ht="15.75" x14ac:dyDescent="0.25">
      <c r="A61" s="83"/>
      <c r="I61" s="68"/>
      <c r="J61" s="68"/>
    </row>
    <row r="62" spans="1:14" x14ac:dyDescent="0.25">
      <c r="I62" s="68"/>
      <c r="J62" s="68"/>
    </row>
    <row r="65" spans="11:11" x14ac:dyDescent="0.25">
      <c r="K65" s="68"/>
    </row>
  </sheetData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0"/>
  <sheetViews>
    <sheetView workbookViewId="0">
      <selection activeCell="B4" sqref="B4"/>
    </sheetView>
  </sheetViews>
  <sheetFormatPr baseColWidth="10" defaultRowHeight="15" x14ac:dyDescent="0.25"/>
  <cols>
    <col min="1" max="1" width="3" customWidth="1"/>
    <col min="2" max="2" width="30.42578125" customWidth="1"/>
    <col min="3" max="3" width="21.42578125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5.7109375" customWidth="1"/>
    <col min="10" max="10" width="14.42578125" customWidth="1"/>
    <col min="11" max="12" width="14.28515625" hidden="1" customWidth="1"/>
    <col min="13" max="13" width="44.7109375" customWidth="1"/>
  </cols>
  <sheetData>
    <row r="5" spans="1:13" x14ac:dyDescent="0.25">
      <c r="A5" s="1"/>
      <c r="B5" s="34"/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15.75" x14ac:dyDescent="0.25">
      <c r="A6" s="1"/>
      <c r="B6" s="35" t="s">
        <v>54</v>
      </c>
      <c r="C6" s="9"/>
      <c r="D6" s="4"/>
      <c r="E6" s="87" t="s">
        <v>349</v>
      </c>
      <c r="F6" s="6"/>
      <c r="G6" s="11"/>
      <c r="H6" s="12"/>
      <c r="I6" s="13"/>
      <c r="J6" s="13"/>
      <c r="K6" s="13"/>
      <c r="L6" s="13"/>
      <c r="M6" s="1"/>
    </row>
    <row r="7" spans="1:13" x14ac:dyDescent="0.25">
      <c r="A7" s="1"/>
      <c r="B7" s="35" t="s">
        <v>54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8.75" x14ac:dyDescent="0.3">
      <c r="A9" s="1"/>
      <c r="B9" s="38" t="s">
        <v>414</v>
      </c>
      <c r="C9" s="14"/>
      <c r="D9" s="15"/>
      <c r="E9" s="85" t="s">
        <v>335</v>
      </c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 t="s">
        <v>415</v>
      </c>
      <c r="D15" s="45" t="s">
        <v>416</v>
      </c>
      <c r="E15" s="45" t="s">
        <v>417</v>
      </c>
      <c r="F15" s="61">
        <v>8000</v>
      </c>
      <c r="G15" s="44" t="s">
        <v>15</v>
      </c>
      <c r="H15" s="63">
        <v>42821</v>
      </c>
      <c r="I15" s="61">
        <v>8000</v>
      </c>
      <c r="J15" s="45"/>
      <c r="K15" s="45"/>
      <c r="L15" s="80" t="s">
        <v>54</v>
      </c>
      <c r="M15" s="49" t="s">
        <v>376</v>
      </c>
    </row>
    <row r="16" spans="1:13" ht="16.5" thickBot="1" x14ac:dyDescent="0.3">
      <c r="A16" s="44">
        <v>1</v>
      </c>
      <c r="B16" s="45" t="s">
        <v>14</v>
      </c>
      <c r="C16" s="44" t="s">
        <v>418</v>
      </c>
      <c r="D16" s="45" t="s">
        <v>419</v>
      </c>
      <c r="E16" s="45" t="s">
        <v>422</v>
      </c>
      <c r="F16" s="47">
        <v>16449.2</v>
      </c>
      <c r="G16" s="45" t="s">
        <v>15</v>
      </c>
      <c r="H16" s="48">
        <v>42788</v>
      </c>
      <c r="I16" s="47">
        <v>16449.2</v>
      </c>
      <c r="J16" s="55"/>
      <c r="K16" s="55"/>
      <c r="L16" s="69" t="s">
        <v>54</v>
      </c>
      <c r="M16" s="49" t="s">
        <v>376</v>
      </c>
    </row>
    <row r="17" spans="1:14" ht="16.5" thickBot="1" x14ac:dyDescent="0.3">
      <c r="A17" s="44">
        <v>1</v>
      </c>
      <c r="B17" s="45" t="s">
        <v>14</v>
      </c>
      <c r="C17" s="44" t="s">
        <v>420</v>
      </c>
      <c r="D17" s="45" t="s">
        <v>419</v>
      </c>
      <c r="E17" s="45" t="s">
        <v>421</v>
      </c>
      <c r="F17" s="47">
        <v>89927.8</v>
      </c>
      <c r="G17" s="45" t="s">
        <v>22</v>
      </c>
      <c r="H17" s="48">
        <v>42831</v>
      </c>
      <c r="I17" s="47">
        <v>89927.8</v>
      </c>
      <c r="J17" s="55"/>
      <c r="K17" s="55"/>
      <c r="L17" s="69"/>
      <c r="M17" s="49" t="s">
        <v>376</v>
      </c>
    </row>
    <row r="18" spans="1:14" ht="16.5" thickBot="1" x14ac:dyDescent="0.3">
      <c r="A18" s="45">
        <v>1</v>
      </c>
      <c r="B18" s="45" t="s">
        <v>14</v>
      </c>
      <c r="C18" s="44" t="s">
        <v>423</v>
      </c>
      <c r="D18" s="45" t="s">
        <v>350</v>
      </c>
      <c r="E18" s="45" t="s">
        <v>351</v>
      </c>
      <c r="F18" s="47">
        <v>7500</v>
      </c>
      <c r="G18" s="45" t="s">
        <v>22</v>
      </c>
      <c r="H18" s="48">
        <v>42797</v>
      </c>
      <c r="I18" s="47">
        <v>7500</v>
      </c>
      <c r="J18" s="55"/>
      <c r="K18" s="55"/>
      <c r="L18" s="69" t="s">
        <v>54</v>
      </c>
      <c r="M18" s="49" t="s">
        <v>376</v>
      </c>
      <c r="N18" s="50"/>
    </row>
    <row r="19" spans="1:14" ht="16.5" thickBot="1" x14ac:dyDescent="0.3">
      <c r="A19" s="45">
        <v>1</v>
      </c>
      <c r="B19" s="45" t="s">
        <v>14</v>
      </c>
      <c r="C19" s="44" t="s">
        <v>424</v>
      </c>
      <c r="D19" s="45" t="s">
        <v>350</v>
      </c>
      <c r="E19" s="45" t="s">
        <v>351</v>
      </c>
      <c r="F19" s="47">
        <v>7500</v>
      </c>
      <c r="G19" s="45" t="s">
        <v>22</v>
      </c>
      <c r="H19" s="48">
        <v>42808</v>
      </c>
      <c r="I19" s="47">
        <v>7500</v>
      </c>
      <c r="J19" s="55"/>
      <c r="K19" s="55"/>
      <c r="L19" s="69" t="s">
        <v>54</v>
      </c>
      <c r="M19" s="49" t="s">
        <v>376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425</v>
      </c>
      <c r="D20" s="45" t="s">
        <v>350</v>
      </c>
      <c r="E20" s="45" t="s">
        <v>351</v>
      </c>
      <c r="F20" s="47">
        <v>7500</v>
      </c>
      <c r="G20" s="45" t="s">
        <v>22</v>
      </c>
      <c r="H20" s="48">
        <v>42823</v>
      </c>
      <c r="I20" s="47">
        <v>7500</v>
      </c>
      <c r="J20" s="55"/>
      <c r="K20" s="55"/>
      <c r="L20" s="69" t="s">
        <v>54</v>
      </c>
      <c r="M20" s="49" t="s">
        <v>376</v>
      </c>
      <c r="N20" s="50"/>
    </row>
    <row r="21" spans="1:14" ht="16.5" thickBot="1" x14ac:dyDescent="0.3">
      <c r="A21" s="45">
        <v>1</v>
      </c>
      <c r="B21" s="45" t="s">
        <v>14</v>
      </c>
      <c r="C21" s="44" t="s">
        <v>426</v>
      </c>
      <c r="D21" s="45" t="s">
        <v>350</v>
      </c>
      <c r="E21" s="45" t="s">
        <v>351</v>
      </c>
      <c r="F21" s="47">
        <v>688</v>
      </c>
      <c r="G21" s="45" t="s">
        <v>22</v>
      </c>
      <c r="H21" s="48">
        <v>42795</v>
      </c>
      <c r="I21" s="47">
        <v>688</v>
      </c>
      <c r="J21" s="55"/>
      <c r="K21" s="55"/>
      <c r="L21" s="69" t="s">
        <v>54</v>
      </c>
      <c r="M21" s="49" t="s">
        <v>376</v>
      </c>
      <c r="N21" s="50"/>
    </row>
    <row r="22" spans="1:14" ht="16.5" thickBot="1" x14ac:dyDescent="0.3">
      <c r="A22" s="45">
        <v>1</v>
      </c>
      <c r="B22" s="45" t="s">
        <v>14</v>
      </c>
      <c r="C22" s="44" t="s">
        <v>427</v>
      </c>
      <c r="D22" s="45" t="s">
        <v>350</v>
      </c>
      <c r="E22" s="45" t="s">
        <v>351</v>
      </c>
      <c r="F22" s="47">
        <v>774</v>
      </c>
      <c r="G22" s="45" t="s">
        <v>22</v>
      </c>
      <c r="H22" s="48">
        <v>42797</v>
      </c>
      <c r="I22" s="47">
        <v>774</v>
      </c>
      <c r="J22" s="55"/>
      <c r="K22" s="55"/>
      <c r="L22" s="69" t="s">
        <v>54</v>
      </c>
      <c r="M22" s="49" t="s">
        <v>376</v>
      </c>
      <c r="N22" s="50"/>
    </row>
    <row r="23" spans="1:14" ht="16.5" thickBot="1" x14ac:dyDescent="0.3">
      <c r="A23" s="45">
        <v>1</v>
      </c>
      <c r="B23" s="45" t="s">
        <v>14</v>
      </c>
      <c r="C23" s="44" t="s">
        <v>428</v>
      </c>
      <c r="D23" s="45" t="s">
        <v>350</v>
      </c>
      <c r="E23" s="45" t="s">
        <v>351</v>
      </c>
      <c r="F23" s="47">
        <v>731</v>
      </c>
      <c r="G23" s="45" t="s">
        <v>22</v>
      </c>
      <c r="H23" s="48">
        <v>42801</v>
      </c>
      <c r="I23" s="47">
        <v>731</v>
      </c>
      <c r="J23" s="55"/>
      <c r="K23" s="55"/>
      <c r="L23" s="69" t="s">
        <v>54</v>
      </c>
      <c r="M23" s="49" t="s">
        <v>376</v>
      </c>
      <c r="N23" s="50"/>
    </row>
    <row r="24" spans="1:14" ht="16.5" thickBot="1" x14ac:dyDescent="0.3">
      <c r="A24" s="45">
        <v>1</v>
      </c>
      <c r="B24" s="45" t="s">
        <v>14</v>
      </c>
      <c r="C24" s="44" t="s">
        <v>429</v>
      </c>
      <c r="D24" s="45" t="s">
        <v>350</v>
      </c>
      <c r="E24" s="45" t="s">
        <v>351</v>
      </c>
      <c r="F24" s="47">
        <v>731</v>
      </c>
      <c r="G24" s="45" t="s">
        <v>22</v>
      </c>
      <c r="H24" s="48">
        <v>42803</v>
      </c>
      <c r="I24" s="47">
        <v>731</v>
      </c>
      <c r="J24" s="55"/>
      <c r="K24" s="55"/>
      <c r="L24" s="69" t="s">
        <v>54</v>
      </c>
      <c r="M24" s="49" t="s">
        <v>376</v>
      </c>
      <c r="N24" s="50"/>
    </row>
    <row r="25" spans="1:14" ht="16.5" thickBot="1" x14ac:dyDescent="0.3">
      <c r="A25" s="45">
        <v>1</v>
      </c>
      <c r="B25" s="45" t="s">
        <v>14</v>
      </c>
      <c r="C25" s="44" t="s">
        <v>430</v>
      </c>
      <c r="D25" s="45" t="s">
        <v>350</v>
      </c>
      <c r="E25" s="45" t="s">
        <v>351</v>
      </c>
      <c r="F25" s="47">
        <v>817</v>
      </c>
      <c r="G25" s="45" t="s">
        <v>15</v>
      </c>
      <c r="H25" s="48">
        <v>42807</v>
      </c>
      <c r="I25" s="47">
        <v>817</v>
      </c>
      <c r="J25" s="55"/>
      <c r="K25" s="55"/>
      <c r="L25" s="69" t="s">
        <v>54</v>
      </c>
      <c r="M25" s="49" t="s">
        <v>376</v>
      </c>
      <c r="N25" s="50"/>
    </row>
    <row r="26" spans="1:14" ht="16.5" thickBot="1" x14ac:dyDescent="0.3">
      <c r="A26" s="45">
        <v>1</v>
      </c>
      <c r="B26" s="45" t="s">
        <v>14</v>
      </c>
      <c r="C26" s="44" t="s">
        <v>431</v>
      </c>
      <c r="D26" s="45" t="s">
        <v>350</v>
      </c>
      <c r="E26" s="45" t="s">
        <v>351</v>
      </c>
      <c r="F26" s="47">
        <v>430</v>
      </c>
      <c r="G26" s="45" t="s">
        <v>15</v>
      </c>
      <c r="H26" s="48">
        <v>42809</v>
      </c>
      <c r="I26" s="47">
        <v>430</v>
      </c>
      <c r="J26" s="55"/>
      <c r="K26" s="55"/>
      <c r="L26" s="69" t="s">
        <v>54</v>
      </c>
      <c r="M26" s="49" t="s">
        <v>376</v>
      </c>
      <c r="N26" s="50"/>
    </row>
    <row r="27" spans="1:14" ht="16.5" thickBot="1" x14ac:dyDescent="0.3">
      <c r="A27" s="45">
        <v>1</v>
      </c>
      <c r="B27" s="45" t="s">
        <v>14</v>
      </c>
      <c r="C27" s="44" t="s">
        <v>432</v>
      </c>
      <c r="D27" s="45" t="s">
        <v>350</v>
      </c>
      <c r="E27" s="45" t="s">
        <v>351</v>
      </c>
      <c r="F27" s="47">
        <v>731</v>
      </c>
      <c r="G27" s="45" t="s">
        <v>15</v>
      </c>
      <c r="H27" s="48">
        <v>42810</v>
      </c>
      <c r="I27" s="47">
        <v>731</v>
      </c>
      <c r="J27" s="55"/>
      <c r="K27" s="55"/>
      <c r="L27" s="69" t="s">
        <v>54</v>
      </c>
      <c r="M27" s="49" t="s">
        <v>376</v>
      </c>
      <c r="N27" s="50"/>
    </row>
    <row r="28" spans="1:14" ht="16.5" thickBot="1" x14ac:dyDescent="0.3">
      <c r="A28" s="45">
        <v>1</v>
      </c>
      <c r="B28" s="45" t="s">
        <v>14</v>
      </c>
      <c r="C28" s="44" t="s">
        <v>433</v>
      </c>
      <c r="D28" s="45" t="s">
        <v>350</v>
      </c>
      <c r="E28" s="45" t="s">
        <v>351</v>
      </c>
      <c r="F28" s="47">
        <v>817</v>
      </c>
      <c r="G28" s="45" t="s">
        <v>15</v>
      </c>
      <c r="H28" s="48">
        <v>42814</v>
      </c>
      <c r="I28" s="47">
        <v>817</v>
      </c>
      <c r="J28" s="55" t="s">
        <v>54</v>
      </c>
      <c r="K28" s="55"/>
      <c r="L28" s="69" t="s">
        <v>54</v>
      </c>
      <c r="M28" s="49" t="s">
        <v>376</v>
      </c>
      <c r="N28" s="50"/>
    </row>
    <row r="29" spans="1:14" ht="16.5" thickBot="1" x14ac:dyDescent="0.3">
      <c r="A29" s="45">
        <v>1</v>
      </c>
      <c r="B29" s="45" t="s">
        <v>14</v>
      </c>
      <c r="C29" s="44" t="s">
        <v>434</v>
      </c>
      <c r="D29" s="45" t="s">
        <v>350</v>
      </c>
      <c r="E29" s="45" t="s">
        <v>351</v>
      </c>
      <c r="F29" s="47">
        <v>602</v>
      </c>
      <c r="G29" s="45" t="s">
        <v>15</v>
      </c>
      <c r="H29" s="48">
        <v>42816</v>
      </c>
      <c r="I29" s="47">
        <v>602</v>
      </c>
      <c r="J29" s="55"/>
      <c r="K29" s="55"/>
      <c r="L29" s="69" t="s">
        <v>54</v>
      </c>
      <c r="M29" s="49" t="s">
        <v>376</v>
      </c>
      <c r="N29" s="50"/>
    </row>
    <row r="30" spans="1:14" ht="16.5" thickBot="1" x14ac:dyDescent="0.3">
      <c r="A30" s="45">
        <v>1</v>
      </c>
      <c r="B30" s="45" t="s">
        <v>14</v>
      </c>
      <c r="C30" s="44" t="s">
        <v>435</v>
      </c>
      <c r="D30" s="45" t="s">
        <v>350</v>
      </c>
      <c r="E30" s="45" t="s">
        <v>351</v>
      </c>
      <c r="F30" s="47">
        <v>1247</v>
      </c>
      <c r="G30" s="45" t="s">
        <v>15</v>
      </c>
      <c r="H30" s="48">
        <v>42822</v>
      </c>
      <c r="I30" s="47">
        <v>1247</v>
      </c>
      <c r="J30" s="55"/>
      <c r="K30" s="55"/>
      <c r="L30" s="69" t="s">
        <v>54</v>
      </c>
      <c r="M30" s="49" t="s">
        <v>376</v>
      </c>
      <c r="N30" s="50"/>
    </row>
    <row r="31" spans="1:14" ht="16.5" thickBot="1" x14ac:dyDescent="0.3">
      <c r="A31" s="45">
        <v>1</v>
      </c>
      <c r="B31" s="45" t="s">
        <v>14</v>
      </c>
      <c r="C31" s="44" t="s">
        <v>436</v>
      </c>
      <c r="D31" s="45" t="s">
        <v>350</v>
      </c>
      <c r="E31" s="45" t="s">
        <v>351</v>
      </c>
      <c r="F31" s="47">
        <v>602</v>
      </c>
      <c r="G31" s="45" t="s">
        <v>22</v>
      </c>
      <c r="H31" s="48">
        <v>42822</v>
      </c>
      <c r="I31" s="47">
        <v>602</v>
      </c>
      <c r="J31" s="55"/>
      <c r="K31" s="55"/>
      <c r="L31" s="69"/>
      <c r="M31" s="49" t="s">
        <v>376</v>
      </c>
      <c r="N31" s="50"/>
    </row>
    <row r="32" spans="1:14" ht="16.5" thickBot="1" x14ac:dyDescent="0.3">
      <c r="A32" s="45">
        <v>1</v>
      </c>
      <c r="B32" s="45" t="s">
        <v>14</v>
      </c>
      <c r="C32" s="44" t="s">
        <v>437</v>
      </c>
      <c r="D32" s="45" t="s">
        <v>419</v>
      </c>
      <c r="E32" s="45" t="s">
        <v>422</v>
      </c>
      <c r="F32" s="47">
        <v>77266.399999999994</v>
      </c>
      <c r="G32" s="45" t="s">
        <v>22</v>
      </c>
      <c r="H32" s="48">
        <v>42831</v>
      </c>
      <c r="I32" s="47">
        <v>77266.399999999994</v>
      </c>
      <c r="J32" s="55"/>
      <c r="K32" s="55"/>
      <c r="L32" s="69"/>
      <c r="M32" s="49" t="s">
        <v>376</v>
      </c>
      <c r="N32" s="50"/>
    </row>
    <row r="33" spans="1:14" ht="16.5" thickBot="1" x14ac:dyDescent="0.3">
      <c r="A33" s="45">
        <v>1</v>
      </c>
      <c r="B33" s="45" t="s">
        <v>14</v>
      </c>
      <c r="C33" s="44" t="s">
        <v>413</v>
      </c>
      <c r="D33" s="45" t="s">
        <v>358</v>
      </c>
      <c r="E33" s="45" t="s">
        <v>364</v>
      </c>
      <c r="F33" s="47">
        <v>18077.439999999999</v>
      </c>
      <c r="G33" s="45" t="s">
        <v>22</v>
      </c>
      <c r="H33" s="48">
        <v>42851</v>
      </c>
      <c r="I33" s="47">
        <v>18077.439999999999</v>
      </c>
      <c r="J33" s="55"/>
      <c r="K33" s="55"/>
      <c r="L33" s="69"/>
      <c r="M33" s="49" t="s">
        <v>376</v>
      </c>
      <c r="N33" s="50"/>
    </row>
    <row r="34" spans="1:14" ht="16.5" thickBot="1" x14ac:dyDescent="0.3">
      <c r="A34" s="45">
        <v>1</v>
      </c>
      <c r="B34" s="45" t="s">
        <v>14</v>
      </c>
      <c r="C34" s="44" t="s">
        <v>438</v>
      </c>
      <c r="D34" s="45" t="s">
        <v>304</v>
      </c>
      <c r="E34" s="45" t="s">
        <v>374</v>
      </c>
      <c r="F34" s="47">
        <v>37288.720000000001</v>
      </c>
      <c r="G34" s="45" t="s">
        <v>22</v>
      </c>
      <c r="H34" s="48">
        <v>42802</v>
      </c>
      <c r="I34" s="47">
        <v>37288.720000000001</v>
      </c>
      <c r="J34" s="55"/>
      <c r="K34" s="55"/>
      <c r="L34" s="69"/>
      <c r="M34" s="49" t="s">
        <v>376</v>
      </c>
      <c r="N34" s="50"/>
    </row>
    <row r="35" spans="1:14" ht="16.5" thickBot="1" x14ac:dyDescent="0.3">
      <c r="A35" s="45">
        <v>1</v>
      </c>
      <c r="B35" s="45" t="s">
        <v>14</v>
      </c>
      <c r="C35" s="44" t="s">
        <v>439</v>
      </c>
      <c r="D35" s="45" t="s">
        <v>250</v>
      </c>
      <c r="E35" s="45" t="s">
        <v>440</v>
      </c>
      <c r="F35" s="47">
        <v>26204.2</v>
      </c>
      <c r="G35" s="45" t="s">
        <v>22</v>
      </c>
      <c r="H35" s="48">
        <v>42828</v>
      </c>
      <c r="I35" s="47">
        <v>26204.2</v>
      </c>
      <c r="J35" s="55"/>
      <c r="K35" s="55"/>
      <c r="L35" s="69"/>
      <c r="M35" s="49" t="s">
        <v>376</v>
      </c>
      <c r="N35" s="50"/>
    </row>
    <row r="36" spans="1:14" ht="16.5" thickBot="1" x14ac:dyDescent="0.3">
      <c r="A36" s="45">
        <v>1</v>
      </c>
      <c r="B36" s="45" t="s">
        <v>14</v>
      </c>
      <c r="C36" s="44" t="s">
        <v>401</v>
      </c>
      <c r="D36" s="45" t="s">
        <v>361</v>
      </c>
      <c r="E36" s="45" t="s">
        <v>365</v>
      </c>
      <c r="F36" s="47">
        <v>16520</v>
      </c>
      <c r="G36" s="45" t="s">
        <v>22</v>
      </c>
      <c r="H36" s="48">
        <v>42824</v>
      </c>
      <c r="I36" s="47">
        <v>16520</v>
      </c>
      <c r="J36" s="55"/>
      <c r="K36" s="55"/>
      <c r="L36" s="69"/>
      <c r="M36" s="49" t="s">
        <v>376</v>
      </c>
      <c r="N36" s="50"/>
    </row>
    <row r="37" spans="1:14" ht="16.5" thickBot="1" x14ac:dyDescent="0.3">
      <c r="A37" s="45">
        <v>1</v>
      </c>
      <c r="B37" s="45" t="s">
        <v>14</v>
      </c>
      <c r="C37" s="44" t="s">
        <v>441</v>
      </c>
      <c r="D37" s="45" t="s">
        <v>442</v>
      </c>
      <c r="E37" s="45" t="s">
        <v>443</v>
      </c>
      <c r="F37" s="47">
        <v>94891.33</v>
      </c>
      <c r="G37" s="45" t="s">
        <v>22</v>
      </c>
      <c r="H37" s="48">
        <v>42829</v>
      </c>
      <c r="I37" s="47">
        <v>94891.33</v>
      </c>
      <c r="J37" s="55"/>
      <c r="K37" s="55"/>
      <c r="L37" s="69"/>
      <c r="M37" s="49" t="s">
        <v>376</v>
      </c>
      <c r="N37" s="50"/>
    </row>
    <row r="38" spans="1:14" ht="16.5" thickBot="1" x14ac:dyDescent="0.3">
      <c r="A38" s="45">
        <v>1</v>
      </c>
      <c r="B38" s="45" t="s">
        <v>14</v>
      </c>
      <c r="C38" s="44" t="s">
        <v>444</v>
      </c>
      <c r="D38" s="45" t="s">
        <v>445</v>
      </c>
      <c r="E38" s="45" t="s">
        <v>446</v>
      </c>
      <c r="F38" s="47">
        <v>293251.40000000002</v>
      </c>
      <c r="G38" s="45" t="s">
        <v>22</v>
      </c>
      <c r="H38" s="48">
        <v>42831</v>
      </c>
      <c r="I38" s="47">
        <v>293251.40000000002</v>
      </c>
      <c r="J38" s="55"/>
      <c r="K38" s="55"/>
      <c r="L38" s="69"/>
      <c r="M38" s="49" t="s">
        <v>376</v>
      </c>
      <c r="N38" s="50"/>
    </row>
    <row r="39" spans="1:14" ht="16.5" thickBot="1" x14ac:dyDescent="0.3">
      <c r="A39" s="45">
        <v>1</v>
      </c>
      <c r="B39" s="45" t="s">
        <v>14</v>
      </c>
      <c r="C39" s="44" t="s">
        <v>447</v>
      </c>
      <c r="D39" s="45" t="s">
        <v>445</v>
      </c>
      <c r="E39" s="45" t="s">
        <v>446</v>
      </c>
      <c r="F39" s="47">
        <v>408070</v>
      </c>
      <c r="G39" s="45" t="s">
        <v>22</v>
      </c>
      <c r="H39" s="48">
        <v>42831</v>
      </c>
      <c r="I39" s="47">
        <v>408070</v>
      </c>
      <c r="J39" s="55"/>
      <c r="K39" s="55"/>
      <c r="L39" s="69"/>
      <c r="M39" s="49" t="s">
        <v>376</v>
      </c>
      <c r="N39" s="50"/>
    </row>
    <row r="40" spans="1:14" ht="16.5" thickBot="1" x14ac:dyDescent="0.3">
      <c r="A40" s="45">
        <v>1</v>
      </c>
      <c r="B40" s="45" t="s">
        <v>14</v>
      </c>
      <c r="C40" s="44" t="s">
        <v>448</v>
      </c>
      <c r="D40" s="45" t="s">
        <v>304</v>
      </c>
      <c r="E40" s="45" t="s">
        <v>374</v>
      </c>
      <c r="F40" s="47">
        <v>18280</v>
      </c>
      <c r="G40" s="45" t="s">
        <v>22</v>
      </c>
      <c r="H40" s="48">
        <v>42796</v>
      </c>
      <c r="I40" s="47">
        <v>18280</v>
      </c>
      <c r="J40" s="55"/>
      <c r="K40" s="55"/>
      <c r="L40" s="69"/>
      <c r="M40" s="49" t="s">
        <v>376</v>
      </c>
      <c r="N40" s="50"/>
    </row>
    <row r="41" spans="1:14" ht="16.5" thickBot="1" x14ac:dyDescent="0.3">
      <c r="A41" s="45">
        <v>1</v>
      </c>
      <c r="B41" s="45" t="s">
        <v>14</v>
      </c>
      <c r="C41" s="44" t="s">
        <v>451</v>
      </c>
      <c r="D41" s="45" t="s">
        <v>450</v>
      </c>
      <c r="E41" s="45" t="s">
        <v>449</v>
      </c>
      <c r="F41" s="47">
        <v>5628</v>
      </c>
      <c r="G41" s="45" t="s">
        <v>22</v>
      </c>
      <c r="H41" s="48">
        <v>42826</v>
      </c>
      <c r="I41" s="47">
        <v>5628</v>
      </c>
      <c r="J41" s="55"/>
      <c r="K41" s="55"/>
      <c r="L41" s="69"/>
      <c r="M41" s="49" t="s">
        <v>376</v>
      </c>
      <c r="N41" s="50"/>
    </row>
    <row r="42" spans="1:14" ht="16.5" thickBot="1" x14ac:dyDescent="0.3">
      <c r="A42" s="45">
        <v>1</v>
      </c>
      <c r="B42" s="45" t="s">
        <v>14</v>
      </c>
      <c r="C42" s="44" t="s">
        <v>452</v>
      </c>
      <c r="D42" s="45" t="s">
        <v>419</v>
      </c>
      <c r="E42" s="45" t="s">
        <v>422</v>
      </c>
      <c r="F42" s="47">
        <v>39943</v>
      </c>
      <c r="G42" s="45" t="s">
        <v>22</v>
      </c>
      <c r="H42" s="48">
        <v>42844</v>
      </c>
      <c r="I42" s="47">
        <v>39943</v>
      </c>
      <c r="J42" s="55"/>
      <c r="K42" s="55"/>
      <c r="L42" s="69"/>
      <c r="M42" s="49" t="s">
        <v>376</v>
      </c>
      <c r="N42" s="50"/>
    </row>
    <row r="43" spans="1:14" ht="16.5" thickBot="1" x14ac:dyDescent="0.3">
      <c r="A43" s="45">
        <v>1</v>
      </c>
      <c r="B43" s="45" t="s">
        <v>14</v>
      </c>
      <c r="C43" s="44" t="s">
        <v>453</v>
      </c>
      <c r="D43" s="45" t="s">
        <v>419</v>
      </c>
      <c r="E43" s="45" t="s">
        <v>422</v>
      </c>
      <c r="F43" s="47">
        <v>53454</v>
      </c>
      <c r="G43" s="45" t="s">
        <v>22</v>
      </c>
      <c r="H43" s="48">
        <v>42845</v>
      </c>
      <c r="I43" s="47">
        <v>53454</v>
      </c>
      <c r="J43" s="55"/>
      <c r="K43" s="55"/>
      <c r="L43" s="69"/>
      <c r="M43" s="49" t="s">
        <v>376</v>
      </c>
      <c r="N43" s="50"/>
    </row>
    <row r="44" spans="1:14" ht="16.5" thickBot="1" x14ac:dyDescent="0.3">
      <c r="A44" s="45">
        <v>1</v>
      </c>
      <c r="B44" s="45" t="s">
        <v>14</v>
      </c>
      <c r="C44" s="44" t="s">
        <v>454</v>
      </c>
      <c r="D44" s="45" t="s">
        <v>231</v>
      </c>
      <c r="E44" s="45" t="s">
        <v>366</v>
      </c>
      <c r="F44" s="47">
        <v>15471.61</v>
      </c>
      <c r="G44" s="45" t="s">
        <v>22</v>
      </c>
      <c r="H44" s="48">
        <v>42842</v>
      </c>
      <c r="I44" s="47">
        <v>15471.61</v>
      </c>
      <c r="J44" s="55"/>
      <c r="K44" s="55"/>
      <c r="L44" s="69"/>
      <c r="M44" s="49" t="s">
        <v>376</v>
      </c>
      <c r="N44" s="50"/>
    </row>
    <row r="45" spans="1:14" ht="16.5" thickBot="1" x14ac:dyDescent="0.3">
      <c r="A45" s="45">
        <v>1</v>
      </c>
      <c r="B45" s="45" t="s">
        <v>14</v>
      </c>
      <c r="C45" s="44" t="s">
        <v>455</v>
      </c>
      <c r="D45" s="45" t="s">
        <v>419</v>
      </c>
      <c r="E45" s="45" t="s">
        <v>422</v>
      </c>
      <c r="F45" s="47">
        <v>26160.6</v>
      </c>
      <c r="G45" s="45" t="s">
        <v>22</v>
      </c>
      <c r="H45" s="48">
        <v>42842</v>
      </c>
      <c r="I45" s="47">
        <v>26160.6</v>
      </c>
      <c r="J45" s="55"/>
      <c r="K45" s="55"/>
      <c r="L45" s="69"/>
      <c r="M45" s="49" t="s">
        <v>376</v>
      </c>
      <c r="N45" s="50"/>
    </row>
    <row r="46" spans="1:14" ht="16.5" thickBot="1" x14ac:dyDescent="0.3">
      <c r="A46" s="45">
        <v>1</v>
      </c>
      <c r="B46" s="45" t="s">
        <v>14</v>
      </c>
      <c r="C46" s="44" t="s">
        <v>456</v>
      </c>
      <c r="D46" s="45" t="s">
        <v>252</v>
      </c>
      <c r="E46" s="45" t="s">
        <v>363</v>
      </c>
      <c r="F46" s="47">
        <v>13818.53</v>
      </c>
      <c r="G46" s="45" t="s">
        <v>22</v>
      </c>
      <c r="H46" s="48">
        <v>42840</v>
      </c>
      <c r="I46" s="47">
        <v>13818.53</v>
      </c>
      <c r="J46" s="55"/>
      <c r="K46" s="55"/>
      <c r="L46" s="69"/>
      <c r="M46" s="49" t="s">
        <v>376</v>
      </c>
      <c r="N46" s="50"/>
    </row>
    <row r="47" spans="1:14" ht="21.75" customHeight="1" thickBot="1" x14ac:dyDescent="0.3">
      <c r="A47" s="44"/>
      <c r="B47" s="74" t="s">
        <v>116</v>
      </c>
      <c r="C47" s="74" t="s">
        <v>116</v>
      </c>
      <c r="D47" s="89" t="s">
        <v>119</v>
      </c>
      <c r="E47" s="75" t="s">
        <v>119</v>
      </c>
      <c r="F47" s="74" t="s">
        <v>119</v>
      </c>
      <c r="G47" s="76" t="s">
        <v>116</v>
      </c>
      <c r="H47" s="75" t="s">
        <v>119</v>
      </c>
      <c r="I47" s="77" t="s">
        <v>119</v>
      </c>
      <c r="J47" s="78"/>
      <c r="K47" s="78"/>
      <c r="L47" s="78"/>
      <c r="M47" s="79" t="s">
        <v>116</v>
      </c>
      <c r="N47" s="50"/>
    </row>
    <row r="48" spans="1:14" ht="21.75" customHeight="1" thickBot="1" x14ac:dyDescent="0.3">
      <c r="A48" s="44"/>
      <c r="B48" s="74" t="s">
        <v>116</v>
      </c>
      <c r="C48" s="74" t="s">
        <v>116</v>
      </c>
      <c r="D48" s="74" t="s">
        <v>116</v>
      </c>
      <c r="E48" s="75" t="s">
        <v>116</v>
      </c>
      <c r="F48" s="74" t="s">
        <v>116</v>
      </c>
      <c r="G48" s="76" t="s">
        <v>116</v>
      </c>
      <c r="H48" s="75" t="s">
        <v>116</v>
      </c>
      <c r="I48" s="77" t="s">
        <v>116</v>
      </c>
      <c r="J48" s="78"/>
      <c r="K48" s="78"/>
      <c r="L48" s="78"/>
      <c r="M48" s="79" t="s">
        <v>116</v>
      </c>
      <c r="N48" s="50"/>
    </row>
    <row r="49" spans="1:14" ht="16.5" thickBot="1" x14ac:dyDescent="0.3">
      <c r="A49" s="45" t="s">
        <v>54</v>
      </c>
      <c r="B49" s="45" t="s">
        <v>54</v>
      </c>
      <c r="C49" s="59" t="s">
        <v>54</v>
      </c>
      <c r="D49" s="45" t="s">
        <v>54</v>
      </c>
      <c r="E49" s="45" t="s">
        <v>54</v>
      </c>
      <c r="F49" s="61" t="s">
        <v>54</v>
      </c>
      <c r="G49" s="45" t="s">
        <v>54</v>
      </c>
      <c r="H49" s="63" t="s">
        <v>54</v>
      </c>
      <c r="I49" s="61" t="str">
        <f t="shared" ref="I49" si="0">+F49</f>
        <v xml:space="preserve"> </v>
      </c>
      <c r="J49" s="69" t="s">
        <v>54</v>
      </c>
      <c r="K49" s="55"/>
      <c r="L49" s="56"/>
      <c r="M49" s="49" t="s">
        <v>54</v>
      </c>
      <c r="N49" s="50"/>
    </row>
    <row r="50" spans="1:14" ht="16.5" thickBot="1" x14ac:dyDescent="0.3">
      <c r="A50" s="45" t="s">
        <v>54</v>
      </c>
      <c r="B50" s="45"/>
      <c r="C50" s="59"/>
      <c r="D50" s="45"/>
      <c r="E50" s="45"/>
      <c r="F50" s="72" t="s">
        <v>54</v>
      </c>
      <c r="G50" s="45"/>
      <c r="H50" s="63"/>
      <c r="I50" s="72" t="s">
        <v>54</v>
      </c>
      <c r="J50" s="82">
        <v>0</v>
      </c>
      <c r="K50" s="82" t="s">
        <v>54</v>
      </c>
      <c r="L50" s="56" t="s">
        <v>54</v>
      </c>
      <c r="M50" s="49"/>
      <c r="N50" s="50"/>
    </row>
    <row r="51" spans="1:14" ht="16.5" thickBot="1" x14ac:dyDescent="0.3">
      <c r="A51" s="45" t="s">
        <v>54</v>
      </c>
      <c r="B51" s="78" t="s">
        <v>228</v>
      </c>
      <c r="C51" s="45"/>
      <c r="D51" s="45"/>
      <c r="E51" s="45"/>
      <c r="F51" s="86">
        <v>1289372.23</v>
      </c>
      <c r="G51" s="45"/>
      <c r="H51" s="79" t="s">
        <v>337</v>
      </c>
      <c r="I51" s="81">
        <v>1289372.23</v>
      </c>
      <c r="J51" s="81"/>
      <c r="K51" s="56"/>
      <c r="L51" s="82"/>
      <c r="M51" s="49"/>
      <c r="N51" s="50"/>
    </row>
    <row r="52" spans="1:14" ht="15.75" x14ac:dyDescent="0.25">
      <c r="A52" s="83"/>
      <c r="F52" s="58"/>
      <c r="I52" s="68" t="s">
        <v>54</v>
      </c>
      <c r="L52" s="68"/>
    </row>
    <row r="53" spans="1:14" ht="15.75" x14ac:dyDescent="0.25">
      <c r="A53" s="83"/>
      <c r="F53" s="58"/>
      <c r="I53" s="68"/>
      <c r="J53" s="68"/>
      <c r="L53" s="68"/>
    </row>
    <row r="54" spans="1:14" ht="15.75" x14ac:dyDescent="0.25">
      <c r="A54" s="83"/>
      <c r="B54" t="s">
        <v>64</v>
      </c>
      <c r="E54" t="s">
        <v>66</v>
      </c>
      <c r="J54" s="68"/>
      <c r="K54" s="68"/>
      <c r="M54" t="s">
        <v>68</v>
      </c>
    </row>
    <row r="55" spans="1:14" ht="15.75" x14ac:dyDescent="0.25">
      <c r="A55" s="83"/>
      <c r="B55" s="54" t="s">
        <v>65</v>
      </c>
      <c r="E55" t="s">
        <v>67</v>
      </c>
      <c r="I55" s="68"/>
      <c r="J55" s="68"/>
      <c r="M55" s="54" t="s">
        <v>69</v>
      </c>
    </row>
    <row r="56" spans="1:14" ht="15.75" x14ac:dyDescent="0.25">
      <c r="A56" s="83"/>
      <c r="I56" s="68"/>
      <c r="J56" s="68"/>
    </row>
    <row r="57" spans="1:14" x14ac:dyDescent="0.25">
      <c r="I57" s="68"/>
      <c r="J57" s="68"/>
    </row>
    <row r="60" spans="1:14" x14ac:dyDescent="0.25">
      <c r="K60" s="6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tabSelected="1" workbookViewId="0">
      <selection activeCell="E7" sqref="E7"/>
    </sheetView>
  </sheetViews>
  <sheetFormatPr baseColWidth="10" defaultRowHeight="15" x14ac:dyDescent="0.25"/>
  <cols>
    <col min="1" max="1" width="3" customWidth="1"/>
    <col min="2" max="2" width="19" customWidth="1"/>
    <col min="3" max="3" width="25.85546875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5.7109375" customWidth="1"/>
    <col min="10" max="10" width="14.42578125" customWidth="1"/>
    <col min="11" max="12" width="14.28515625" hidden="1" customWidth="1"/>
    <col min="13" max="13" width="30" customWidth="1"/>
  </cols>
  <sheetData>
    <row r="2" spans="1:13" ht="15.75" x14ac:dyDescent="0.25">
      <c r="E2" s="90" t="s">
        <v>491</v>
      </c>
    </row>
    <row r="3" spans="1:13" ht="15.75" x14ac:dyDescent="0.25">
      <c r="E3" s="90" t="s">
        <v>492</v>
      </c>
    </row>
    <row r="4" spans="1:13" ht="15.75" x14ac:dyDescent="0.25">
      <c r="E4" s="90" t="s">
        <v>490</v>
      </c>
    </row>
    <row r="5" spans="1:13" ht="18.75" x14ac:dyDescent="0.3">
      <c r="A5" s="1"/>
      <c r="B5" s="34"/>
      <c r="C5" s="3"/>
      <c r="D5" s="4"/>
      <c r="E5" s="91" t="s">
        <v>493</v>
      </c>
      <c r="F5" s="6"/>
      <c r="G5" s="5"/>
      <c r="H5" s="5"/>
      <c r="I5" s="7"/>
      <c r="J5" s="7"/>
      <c r="K5" s="7"/>
      <c r="L5" s="7"/>
      <c r="M5" s="5"/>
    </row>
    <row r="6" spans="1:13" ht="15.75" x14ac:dyDescent="0.25">
      <c r="A6" s="1"/>
      <c r="B6" s="35" t="s">
        <v>54</v>
      </c>
      <c r="C6" s="9"/>
      <c r="D6" s="4"/>
      <c r="E6" s="87"/>
      <c r="F6" s="6"/>
      <c r="G6" s="11"/>
      <c r="H6" s="12"/>
      <c r="I6" s="13"/>
      <c r="J6" s="13"/>
      <c r="K6" s="13"/>
      <c r="L6" s="13"/>
      <c r="M6" s="1"/>
    </row>
    <row r="7" spans="1:13" x14ac:dyDescent="0.25">
      <c r="A7" s="1"/>
      <c r="B7" s="35" t="s">
        <v>54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customHeight="1" x14ac:dyDescent="0.3">
      <c r="A9" s="1"/>
      <c r="B9" s="92" t="s">
        <v>457</v>
      </c>
      <c r="C9" s="92"/>
      <c r="D9" s="15"/>
      <c r="E9" s="85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4" t="s">
        <v>489</v>
      </c>
      <c r="C15" s="44" t="s">
        <v>458</v>
      </c>
      <c r="D15" s="45" t="s">
        <v>459</v>
      </c>
      <c r="E15" s="45" t="s">
        <v>460</v>
      </c>
      <c r="F15" s="47">
        <v>23128</v>
      </c>
      <c r="G15" s="45" t="s">
        <v>15</v>
      </c>
      <c r="H15" s="48">
        <v>42866</v>
      </c>
      <c r="I15" s="47">
        <v>23128</v>
      </c>
      <c r="J15" s="55"/>
      <c r="K15" s="55"/>
      <c r="L15" s="69" t="s">
        <v>54</v>
      </c>
      <c r="M15" s="49" t="s">
        <v>376</v>
      </c>
    </row>
    <row r="16" spans="1:13" ht="16.5" thickBot="1" x14ac:dyDescent="0.3">
      <c r="A16" s="44">
        <v>2</v>
      </c>
      <c r="B16" s="44" t="s">
        <v>489</v>
      </c>
      <c r="C16" s="44" t="s">
        <v>461</v>
      </c>
      <c r="D16" s="45" t="s">
        <v>462</v>
      </c>
      <c r="E16" s="45" t="s">
        <v>463</v>
      </c>
      <c r="F16" s="47">
        <v>100300</v>
      </c>
      <c r="G16" s="45" t="s">
        <v>22</v>
      </c>
      <c r="H16" s="48">
        <v>42844</v>
      </c>
      <c r="I16" s="47">
        <v>100300</v>
      </c>
      <c r="J16" s="55"/>
      <c r="K16" s="55"/>
      <c r="L16" s="69"/>
      <c r="M16" s="49" t="s">
        <v>376</v>
      </c>
    </row>
    <row r="17" spans="1:14" ht="16.5" thickBot="1" x14ac:dyDescent="0.3">
      <c r="A17" s="45">
        <v>3</v>
      </c>
      <c r="B17" s="44" t="s">
        <v>489</v>
      </c>
      <c r="C17" s="44" t="s">
        <v>465</v>
      </c>
      <c r="D17" s="45" t="s">
        <v>445</v>
      </c>
      <c r="E17" s="45" t="s">
        <v>464</v>
      </c>
      <c r="F17" s="47">
        <v>130806</v>
      </c>
      <c r="G17" s="45" t="s">
        <v>22</v>
      </c>
      <c r="H17" s="48">
        <v>42865</v>
      </c>
      <c r="I17" s="47">
        <v>130806</v>
      </c>
      <c r="J17" s="55"/>
      <c r="K17" s="55"/>
      <c r="L17" s="69" t="s">
        <v>54</v>
      </c>
      <c r="M17" s="49" t="s">
        <v>376</v>
      </c>
      <c r="N17" s="50"/>
    </row>
    <row r="18" spans="1:14" ht="16.5" thickBot="1" x14ac:dyDescent="0.3">
      <c r="A18" s="45">
        <v>4</v>
      </c>
      <c r="B18" s="44" t="s">
        <v>489</v>
      </c>
      <c r="C18" s="44" t="s">
        <v>466</v>
      </c>
      <c r="D18" s="45" t="s">
        <v>467</v>
      </c>
      <c r="E18" s="45" t="s">
        <v>468</v>
      </c>
      <c r="F18" s="47">
        <v>124480</v>
      </c>
      <c r="G18" s="45" t="s">
        <v>22</v>
      </c>
      <c r="H18" s="48">
        <v>42864</v>
      </c>
      <c r="I18" s="47">
        <v>124480</v>
      </c>
      <c r="J18" s="55"/>
      <c r="K18" s="55"/>
      <c r="L18" s="69" t="s">
        <v>54</v>
      </c>
      <c r="M18" s="49" t="s">
        <v>376</v>
      </c>
      <c r="N18" s="50"/>
    </row>
    <row r="19" spans="1:14" ht="16.5" thickBot="1" x14ac:dyDescent="0.3">
      <c r="A19" s="44">
        <v>5</v>
      </c>
      <c r="B19" s="44" t="s">
        <v>489</v>
      </c>
      <c r="C19" s="44" t="s">
        <v>447</v>
      </c>
      <c r="D19" s="45" t="s">
        <v>469</v>
      </c>
      <c r="E19" s="45" t="s">
        <v>470</v>
      </c>
      <c r="F19" s="47">
        <v>21240</v>
      </c>
      <c r="G19" s="45" t="s">
        <v>22</v>
      </c>
      <c r="H19" s="48">
        <v>42870</v>
      </c>
      <c r="I19" s="47">
        <v>21240</v>
      </c>
      <c r="J19" s="55"/>
      <c r="K19" s="55"/>
      <c r="L19" s="69" t="s">
        <v>54</v>
      </c>
      <c r="M19" s="49" t="s">
        <v>376</v>
      </c>
      <c r="N19" s="50"/>
    </row>
    <row r="20" spans="1:14" ht="16.5" thickBot="1" x14ac:dyDescent="0.3">
      <c r="A20" s="44">
        <v>6</v>
      </c>
      <c r="B20" s="44" t="s">
        <v>489</v>
      </c>
      <c r="C20" s="44" t="s">
        <v>413</v>
      </c>
      <c r="D20" s="45" t="s">
        <v>469</v>
      </c>
      <c r="E20" s="45" t="s">
        <v>470</v>
      </c>
      <c r="F20" s="47">
        <v>14160</v>
      </c>
      <c r="G20" s="45" t="s">
        <v>22</v>
      </c>
      <c r="H20" s="48">
        <v>42870</v>
      </c>
      <c r="I20" s="47">
        <v>14160</v>
      </c>
      <c r="J20" s="55"/>
      <c r="K20" s="55"/>
      <c r="L20" s="69" t="s">
        <v>54</v>
      </c>
      <c r="M20" s="49" t="s">
        <v>376</v>
      </c>
      <c r="N20" s="50"/>
    </row>
    <row r="21" spans="1:14" ht="16.5" thickBot="1" x14ac:dyDescent="0.3">
      <c r="A21" s="45">
        <v>7</v>
      </c>
      <c r="B21" s="44" t="s">
        <v>489</v>
      </c>
      <c r="C21" s="44" t="s">
        <v>471</v>
      </c>
      <c r="D21" s="45" t="s">
        <v>233</v>
      </c>
      <c r="E21" s="45" t="s">
        <v>472</v>
      </c>
      <c r="F21" s="47">
        <v>6077</v>
      </c>
      <c r="G21" s="45" t="s">
        <v>22</v>
      </c>
      <c r="H21" s="48">
        <v>42866</v>
      </c>
      <c r="I21" s="47">
        <v>6077</v>
      </c>
      <c r="J21" s="55"/>
      <c r="K21" s="55"/>
      <c r="L21" s="69" t="s">
        <v>54</v>
      </c>
      <c r="M21" s="49" t="s">
        <v>376</v>
      </c>
      <c r="N21" s="50"/>
    </row>
    <row r="22" spans="1:14" ht="16.5" thickBot="1" x14ac:dyDescent="0.3">
      <c r="A22" s="45">
        <v>8</v>
      </c>
      <c r="B22" s="44" t="s">
        <v>489</v>
      </c>
      <c r="C22" s="44" t="s">
        <v>473</v>
      </c>
      <c r="D22" s="45" t="s">
        <v>252</v>
      </c>
      <c r="E22" s="45" t="s">
        <v>363</v>
      </c>
      <c r="F22" s="47">
        <v>12295.87</v>
      </c>
      <c r="G22" s="45" t="s">
        <v>22</v>
      </c>
      <c r="H22" s="48">
        <v>42866</v>
      </c>
      <c r="I22" s="47">
        <v>12295.87</v>
      </c>
      <c r="J22" s="55"/>
      <c r="K22" s="55"/>
      <c r="L22" s="69" t="s">
        <v>54</v>
      </c>
      <c r="M22" s="49" t="s">
        <v>376</v>
      </c>
      <c r="N22" s="50"/>
    </row>
    <row r="23" spans="1:14" ht="16.5" thickBot="1" x14ac:dyDescent="0.3">
      <c r="A23" s="44">
        <v>9</v>
      </c>
      <c r="B23" s="44" t="s">
        <v>489</v>
      </c>
      <c r="C23" s="44" t="s">
        <v>474</v>
      </c>
      <c r="D23" s="45" t="s">
        <v>250</v>
      </c>
      <c r="E23" s="45" t="s">
        <v>475</v>
      </c>
      <c r="F23" s="47">
        <v>288675.20000000001</v>
      </c>
      <c r="G23" s="45" t="s">
        <v>22</v>
      </c>
      <c r="H23" s="48">
        <v>42856</v>
      </c>
      <c r="I23" s="47">
        <v>288675.20000000001</v>
      </c>
      <c r="J23" s="55"/>
      <c r="K23" s="55"/>
      <c r="L23" s="69" t="s">
        <v>54</v>
      </c>
      <c r="M23" s="49" t="s">
        <v>376</v>
      </c>
      <c r="N23" s="50"/>
    </row>
    <row r="24" spans="1:14" ht="16.5" thickBot="1" x14ac:dyDescent="0.3">
      <c r="A24" s="44">
        <v>10</v>
      </c>
      <c r="B24" s="44" t="s">
        <v>489</v>
      </c>
      <c r="C24" s="44" t="s">
        <v>476</v>
      </c>
      <c r="D24" s="45" t="s">
        <v>231</v>
      </c>
      <c r="E24" s="45" t="s">
        <v>477</v>
      </c>
      <c r="F24" s="47">
        <v>15573.11</v>
      </c>
      <c r="G24" s="45" t="s">
        <v>15</v>
      </c>
      <c r="H24" s="48">
        <v>42856</v>
      </c>
      <c r="I24" s="47">
        <v>15573.11</v>
      </c>
      <c r="J24" s="55"/>
      <c r="K24" s="55"/>
      <c r="L24" s="69" t="s">
        <v>54</v>
      </c>
      <c r="M24" s="49" t="s">
        <v>376</v>
      </c>
      <c r="N24" s="50"/>
    </row>
    <row r="25" spans="1:14" ht="16.5" thickBot="1" x14ac:dyDescent="0.3">
      <c r="A25" s="45">
        <v>11</v>
      </c>
      <c r="B25" s="44" t="s">
        <v>489</v>
      </c>
      <c r="C25" s="44" t="s">
        <v>478</v>
      </c>
      <c r="D25" s="45" t="s">
        <v>479</v>
      </c>
      <c r="E25" s="45" t="s">
        <v>480</v>
      </c>
      <c r="F25" s="47">
        <v>40281.15</v>
      </c>
      <c r="G25" s="45" t="s">
        <v>15</v>
      </c>
      <c r="H25" s="48">
        <v>42877</v>
      </c>
      <c r="I25" s="47">
        <v>40281.15</v>
      </c>
      <c r="J25" s="55"/>
      <c r="K25" s="55"/>
      <c r="L25" s="69" t="s">
        <v>54</v>
      </c>
      <c r="M25" s="49" t="s">
        <v>376</v>
      </c>
      <c r="N25" s="50"/>
    </row>
    <row r="26" spans="1:14" ht="16.5" thickBot="1" x14ac:dyDescent="0.3">
      <c r="A26" s="45">
        <v>12</v>
      </c>
      <c r="B26" s="44" t="s">
        <v>489</v>
      </c>
      <c r="C26" s="44" t="s">
        <v>481</v>
      </c>
      <c r="D26" s="45" t="s">
        <v>173</v>
      </c>
      <c r="E26" s="45" t="s">
        <v>482</v>
      </c>
      <c r="F26" s="47">
        <v>30326</v>
      </c>
      <c r="G26" s="45" t="s">
        <v>15</v>
      </c>
      <c r="H26" s="48">
        <v>42877</v>
      </c>
      <c r="I26" s="47">
        <v>30326</v>
      </c>
      <c r="J26" s="55"/>
      <c r="K26" s="55"/>
      <c r="L26" s="69" t="s">
        <v>54</v>
      </c>
      <c r="M26" s="49" t="s">
        <v>376</v>
      </c>
      <c r="N26" s="50"/>
    </row>
    <row r="27" spans="1:14" ht="16.5" thickBot="1" x14ac:dyDescent="0.3">
      <c r="A27" s="44">
        <v>13</v>
      </c>
      <c r="B27" s="44" t="s">
        <v>489</v>
      </c>
      <c r="C27" s="44" t="s">
        <v>483</v>
      </c>
      <c r="D27" s="45" t="s">
        <v>459</v>
      </c>
      <c r="E27" s="45" t="s">
        <v>484</v>
      </c>
      <c r="F27" s="47">
        <v>699173.6</v>
      </c>
      <c r="G27" s="45" t="s">
        <v>15</v>
      </c>
      <c r="H27" s="48">
        <v>42877</v>
      </c>
      <c r="I27" s="47">
        <v>699173.6</v>
      </c>
      <c r="J27" s="55" t="s">
        <v>54</v>
      </c>
      <c r="K27" s="55"/>
      <c r="L27" s="69" t="s">
        <v>54</v>
      </c>
      <c r="M27" s="49" t="s">
        <v>376</v>
      </c>
      <c r="N27" s="50"/>
    </row>
    <row r="28" spans="1:14" ht="16.5" thickBot="1" x14ac:dyDescent="0.3">
      <c r="A28" s="44">
        <v>14</v>
      </c>
      <c r="B28" s="44" t="s">
        <v>489</v>
      </c>
      <c r="C28" s="44" t="s">
        <v>487</v>
      </c>
      <c r="D28" s="45" t="s">
        <v>486</v>
      </c>
      <c r="E28" s="45" t="s">
        <v>485</v>
      </c>
      <c r="F28" s="47">
        <v>107535.76</v>
      </c>
      <c r="G28" s="45" t="s">
        <v>15</v>
      </c>
      <c r="H28" s="48">
        <v>42873</v>
      </c>
      <c r="I28" s="47">
        <v>107535.76</v>
      </c>
      <c r="J28" s="55"/>
      <c r="K28" s="55"/>
      <c r="L28" s="69" t="s">
        <v>54</v>
      </c>
      <c r="M28" s="49" t="s">
        <v>376</v>
      </c>
      <c r="N28" s="50"/>
    </row>
    <row r="29" spans="1:14" ht="16.5" thickBot="1" x14ac:dyDescent="0.3">
      <c r="A29" s="45">
        <v>15</v>
      </c>
      <c r="B29" s="44" t="s">
        <v>489</v>
      </c>
      <c r="C29" s="44" t="s">
        <v>488</v>
      </c>
      <c r="D29" s="45" t="s">
        <v>304</v>
      </c>
      <c r="E29" s="45" t="s">
        <v>374</v>
      </c>
      <c r="F29" s="47">
        <v>200000</v>
      </c>
      <c r="G29" s="45" t="s">
        <v>15</v>
      </c>
      <c r="H29" s="48">
        <v>42877</v>
      </c>
      <c r="I29" s="47">
        <v>200000</v>
      </c>
      <c r="J29" s="55"/>
      <c r="K29" s="55"/>
      <c r="L29" s="69" t="s">
        <v>54</v>
      </c>
      <c r="M29" s="49" t="s">
        <v>376</v>
      </c>
      <c r="N29" s="50"/>
    </row>
    <row r="30" spans="1:14" ht="16.5" thickBot="1" x14ac:dyDescent="0.3">
      <c r="A30" s="45" t="s">
        <v>54</v>
      </c>
      <c r="B30" s="45" t="s">
        <v>54</v>
      </c>
      <c r="C30" s="59" t="s">
        <v>54</v>
      </c>
      <c r="D30" s="45" t="s">
        <v>54</v>
      </c>
      <c r="E30" s="45" t="s">
        <v>54</v>
      </c>
      <c r="F30" s="61" t="s">
        <v>54</v>
      </c>
      <c r="G30" s="45" t="s">
        <v>54</v>
      </c>
      <c r="H30" s="63" t="s">
        <v>54</v>
      </c>
      <c r="I30" s="61" t="str">
        <f t="shared" ref="I30" si="0">+F30</f>
        <v xml:space="preserve"> </v>
      </c>
      <c r="J30" s="69" t="s">
        <v>54</v>
      </c>
      <c r="K30" s="55"/>
      <c r="L30" s="56"/>
      <c r="M30" s="49" t="s">
        <v>54</v>
      </c>
      <c r="N30" s="50"/>
    </row>
    <row r="31" spans="1:14" ht="16.5" thickBot="1" x14ac:dyDescent="0.3">
      <c r="A31" s="45" t="s">
        <v>54</v>
      </c>
      <c r="B31" s="45"/>
      <c r="C31" s="59"/>
      <c r="D31" s="45"/>
      <c r="E31" s="45"/>
      <c r="F31" s="72" t="s">
        <v>54</v>
      </c>
      <c r="G31" s="45"/>
      <c r="H31" s="63"/>
      <c r="I31" s="72" t="s">
        <v>54</v>
      </c>
      <c r="J31" s="82" t="s">
        <v>54</v>
      </c>
      <c r="K31" s="82" t="s">
        <v>54</v>
      </c>
      <c r="L31" s="56" t="s">
        <v>54</v>
      </c>
      <c r="M31" s="49"/>
      <c r="N31" s="50"/>
    </row>
    <row r="32" spans="1:14" ht="16.5" thickBot="1" x14ac:dyDescent="0.3">
      <c r="A32" s="45" t="s">
        <v>54</v>
      </c>
      <c r="B32" s="78" t="s">
        <v>228</v>
      </c>
      <c r="C32" s="45"/>
      <c r="D32" s="45"/>
      <c r="E32" s="45"/>
      <c r="F32" s="86">
        <v>1814051.69</v>
      </c>
      <c r="G32" s="45"/>
      <c r="H32" s="79" t="s">
        <v>337</v>
      </c>
      <c r="I32" s="81">
        <v>1814051.69</v>
      </c>
      <c r="J32" s="81"/>
      <c r="K32" s="56"/>
      <c r="L32" s="82"/>
      <c r="M32" s="49"/>
      <c r="N32" s="50"/>
    </row>
    <row r="33" spans="1:13" ht="15.75" x14ac:dyDescent="0.25">
      <c r="A33" s="83"/>
      <c r="F33" s="58"/>
      <c r="I33" s="68" t="s">
        <v>54</v>
      </c>
      <c r="L33" s="68"/>
    </row>
    <row r="34" spans="1:13" ht="15.75" x14ac:dyDescent="0.25">
      <c r="A34" s="83"/>
      <c r="F34" s="58"/>
      <c r="I34" s="68" t="s">
        <v>54</v>
      </c>
      <c r="J34" s="68"/>
      <c r="L34" s="68"/>
    </row>
    <row r="35" spans="1:13" ht="15.75" x14ac:dyDescent="0.25">
      <c r="A35" s="83"/>
      <c r="B35" t="s">
        <v>64</v>
      </c>
      <c r="E35" t="s">
        <v>66</v>
      </c>
      <c r="J35" s="68"/>
      <c r="K35" s="68"/>
      <c r="M35" t="s">
        <v>68</v>
      </c>
    </row>
    <row r="36" spans="1:13" ht="15.75" x14ac:dyDescent="0.25">
      <c r="A36" s="83"/>
      <c r="B36" s="54" t="s">
        <v>65</v>
      </c>
      <c r="E36" t="s">
        <v>67</v>
      </c>
      <c r="I36" s="68"/>
      <c r="J36" s="68"/>
      <c r="M36" s="54" t="s">
        <v>69</v>
      </c>
    </row>
    <row r="37" spans="1:13" ht="15.75" x14ac:dyDescent="0.25">
      <c r="A37" s="83"/>
      <c r="I37" s="68"/>
      <c r="J37" s="68"/>
    </row>
    <row r="38" spans="1:13" x14ac:dyDescent="0.25">
      <c r="I38" s="68"/>
      <c r="J38" s="68"/>
    </row>
    <row r="41" spans="1:13" x14ac:dyDescent="0.25">
      <c r="K41" s="68"/>
    </row>
  </sheetData>
  <mergeCells count="1">
    <mergeCell ref="B9:C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5"/>
  <sheetViews>
    <sheetView topLeftCell="A7" workbookViewId="0">
      <selection activeCell="B38" sqref="B38"/>
    </sheetView>
  </sheetViews>
  <sheetFormatPr baseColWidth="10" defaultRowHeight="15" x14ac:dyDescent="0.25"/>
  <cols>
    <col min="1" max="1" width="2.140625" bestFit="1" customWidth="1"/>
    <col min="2" max="2" width="39.140625" customWidth="1"/>
    <col min="3" max="3" width="11.5703125" bestFit="1" customWidth="1"/>
    <col min="4" max="4" width="28.7109375" customWidth="1"/>
    <col min="5" max="5" width="49.140625" customWidth="1"/>
    <col min="6" max="6" width="13.28515625" customWidth="1"/>
    <col min="7" max="7" width="14.42578125" customWidth="1"/>
    <col min="8" max="8" width="12.85546875" customWidth="1"/>
    <col min="9" max="12" width="14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70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55"/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55"/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55"/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55"/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55"/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55"/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55"/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55"/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55"/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55"/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55"/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55"/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55"/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55"/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  <pageSetup paperSize="5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4"/>
  <sheetViews>
    <sheetView workbookViewId="0">
      <selection activeCell="D53" sqref="D53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3.42578125" customWidth="1"/>
    <col min="4" max="4" width="28.710937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4.5703125" customWidth="1"/>
    <col min="11" max="11" width="13" customWidth="1"/>
    <col min="12" max="12" width="19.140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74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59">
        <v>23786</v>
      </c>
      <c r="D14" s="59" t="s">
        <v>17</v>
      </c>
      <c r="E14" s="45" t="s">
        <v>18</v>
      </c>
      <c r="F14" s="60" t="s">
        <v>90</v>
      </c>
      <c r="G14" s="45" t="s">
        <v>15</v>
      </c>
      <c r="H14" s="48">
        <v>41086</v>
      </c>
      <c r="I14" s="61" t="s">
        <v>90</v>
      </c>
      <c r="J14" s="55"/>
      <c r="K14" s="55"/>
      <c r="L14" s="61">
        <v>13586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59">
        <v>16876</v>
      </c>
      <c r="D15" s="59" t="s">
        <v>20</v>
      </c>
      <c r="E15" s="45" t="s">
        <v>21</v>
      </c>
      <c r="F15" s="61" t="s">
        <v>91</v>
      </c>
      <c r="G15" s="45" t="s">
        <v>22</v>
      </c>
      <c r="H15" s="48">
        <v>41346</v>
      </c>
      <c r="I15" s="61" t="s">
        <v>91</v>
      </c>
      <c r="J15" s="55"/>
      <c r="K15" s="55"/>
      <c r="L15" s="61" t="s">
        <v>91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9" t="s">
        <v>24</v>
      </c>
      <c r="D16" s="59" t="s">
        <v>25</v>
      </c>
      <c r="E16" s="45" t="s">
        <v>26</v>
      </c>
      <c r="F16" s="61" t="s">
        <v>92</v>
      </c>
      <c r="G16" s="45" t="s">
        <v>22</v>
      </c>
      <c r="H16" s="48">
        <v>41345</v>
      </c>
      <c r="I16" s="61" t="s">
        <v>92</v>
      </c>
      <c r="J16" s="55"/>
      <c r="K16" s="55"/>
      <c r="L16" s="61" t="s">
        <v>92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59">
        <v>541</v>
      </c>
      <c r="D17" s="59" t="s">
        <v>28</v>
      </c>
      <c r="E17" s="45" t="s">
        <v>29</v>
      </c>
      <c r="F17" s="61" t="s">
        <v>93</v>
      </c>
      <c r="G17" s="45" t="s">
        <v>22</v>
      </c>
      <c r="H17" s="48">
        <v>41404</v>
      </c>
      <c r="I17" s="61" t="s">
        <v>93</v>
      </c>
      <c r="J17" s="55"/>
      <c r="K17" s="55"/>
      <c r="L17" s="61" t="s">
        <v>93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59">
        <v>206</v>
      </c>
      <c r="D18" s="59" t="s">
        <v>30</v>
      </c>
      <c r="E18" s="45" t="s">
        <v>31</v>
      </c>
      <c r="F18" s="61" t="s">
        <v>94</v>
      </c>
      <c r="G18" s="45" t="s">
        <v>22</v>
      </c>
      <c r="H18" s="48">
        <v>41459</v>
      </c>
      <c r="I18" s="61" t="s">
        <v>94</v>
      </c>
      <c r="J18" s="55"/>
      <c r="K18" s="55"/>
      <c r="L18" s="61" t="s">
        <v>94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59">
        <v>14334</v>
      </c>
      <c r="D19" s="59" t="s">
        <v>33</v>
      </c>
      <c r="E19" s="45" t="s">
        <v>34</v>
      </c>
      <c r="F19" s="61" t="s">
        <v>95</v>
      </c>
      <c r="G19" s="45" t="s">
        <v>22</v>
      </c>
      <c r="H19" s="48">
        <v>41509</v>
      </c>
      <c r="I19" s="61" t="s">
        <v>95</v>
      </c>
      <c r="J19" s="55"/>
      <c r="K19" s="55"/>
      <c r="L19" s="61" t="s">
        <v>95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59">
        <v>14419</v>
      </c>
      <c r="D20" s="59" t="s">
        <v>33</v>
      </c>
      <c r="E20" s="45" t="s">
        <v>34</v>
      </c>
      <c r="F20" s="61" t="s">
        <v>96</v>
      </c>
      <c r="G20" s="45" t="s">
        <v>22</v>
      </c>
      <c r="H20" s="48">
        <v>41512</v>
      </c>
      <c r="I20" s="61" t="s">
        <v>112</v>
      </c>
      <c r="J20" s="55"/>
      <c r="K20" s="55"/>
      <c r="L20" s="61" t="s">
        <v>112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59">
        <v>14595</v>
      </c>
      <c r="D21" s="59" t="s">
        <v>33</v>
      </c>
      <c r="E21" s="45" t="s">
        <v>34</v>
      </c>
      <c r="F21" s="61" t="s">
        <v>97</v>
      </c>
      <c r="G21" s="45" t="s">
        <v>22</v>
      </c>
      <c r="H21" s="48">
        <v>41519</v>
      </c>
      <c r="I21" s="61" t="s">
        <v>97</v>
      </c>
      <c r="J21" s="55"/>
      <c r="K21" s="55"/>
      <c r="L21" s="61" t="s">
        <v>97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59">
        <v>16271</v>
      </c>
      <c r="D22" s="59" t="s">
        <v>33</v>
      </c>
      <c r="E22" s="45" t="s">
        <v>34</v>
      </c>
      <c r="F22" s="61" t="s">
        <v>98</v>
      </c>
      <c r="G22" s="45" t="s">
        <v>15</v>
      </c>
      <c r="H22" s="48">
        <v>41579</v>
      </c>
      <c r="I22" s="61" t="s">
        <v>98</v>
      </c>
      <c r="J22" s="55"/>
      <c r="K22" s="55"/>
      <c r="L22" s="61" t="s">
        <v>98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59">
        <v>15410</v>
      </c>
      <c r="D23" s="59" t="s">
        <v>33</v>
      </c>
      <c r="E23" s="45" t="s">
        <v>34</v>
      </c>
      <c r="F23" s="61" t="s">
        <v>99</v>
      </c>
      <c r="G23" s="45" t="s">
        <v>15</v>
      </c>
      <c r="H23" s="48">
        <v>41546</v>
      </c>
      <c r="I23" s="61" t="s">
        <v>99</v>
      </c>
      <c r="J23" s="55"/>
      <c r="K23" s="55"/>
      <c r="L23" s="61" t="s">
        <v>99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59">
        <v>18573</v>
      </c>
      <c r="D24" s="59" t="s">
        <v>36</v>
      </c>
      <c r="E24" s="45" t="s">
        <v>37</v>
      </c>
      <c r="F24" s="61" t="s">
        <v>100</v>
      </c>
      <c r="G24" s="45" t="s">
        <v>15</v>
      </c>
      <c r="H24" s="48">
        <v>41900</v>
      </c>
      <c r="I24" s="61" t="s">
        <v>100</v>
      </c>
      <c r="J24" s="55"/>
      <c r="K24" s="55"/>
      <c r="L24" s="61" t="s">
        <v>100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59">
        <v>18661</v>
      </c>
      <c r="D25" s="59" t="s">
        <v>36</v>
      </c>
      <c r="E25" s="45" t="s">
        <v>38</v>
      </c>
      <c r="F25" s="61" t="s">
        <v>101</v>
      </c>
      <c r="G25" s="45" t="s">
        <v>15</v>
      </c>
      <c r="H25" s="48">
        <v>41941</v>
      </c>
      <c r="I25" s="61" t="s">
        <v>101</v>
      </c>
      <c r="J25" s="55"/>
      <c r="K25" s="55"/>
      <c r="L25" s="61" t="s">
        <v>101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59">
        <v>18709</v>
      </c>
      <c r="D26" s="59" t="s">
        <v>36</v>
      </c>
      <c r="E26" s="45" t="s">
        <v>39</v>
      </c>
      <c r="F26" s="61" t="s">
        <v>102</v>
      </c>
      <c r="G26" s="45" t="s">
        <v>15</v>
      </c>
      <c r="H26" s="48">
        <v>41967</v>
      </c>
      <c r="I26" s="61" t="s">
        <v>102</v>
      </c>
      <c r="J26" s="55"/>
      <c r="K26" s="55"/>
      <c r="L26" s="61" t="s">
        <v>102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59">
        <v>9019</v>
      </c>
      <c r="D27" s="59" t="s">
        <v>41</v>
      </c>
      <c r="E27" s="45" t="s">
        <v>40</v>
      </c>
      <c r="F27" s="61" t="s">
        <v>103</v>
      </c>
      <c r="G27" s="45" t="s">
        <v>15</v>
      </c>
      <c r="H27" s="48">
        <v>41927</v>
      </c>
      <c r="I27" s="61" t="s">
        <v>103</v>
      </c>
      <c r="J27" s="55"/>
      <c r="K27" s="55"/>
      <c r="L27" s="61" t="s">
        <v>103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59" t="s">
        <v>88</v>
      </c>
      <c r="D28" s="59" t="s">
        <v>89</v>
      </c>
      <c r="E28" s="45" t="s">
        <v>81</v>
      </c>
      <c r="F28" s="61" t="s">
        <v>104</v>
      </c>
      <c r="G28" s="45" t="s">
        <v>15</v>
      </c>
      <c r="H28" s="48">
        <v>42104</v>
      </c>
      <c r="I28" s="61" t="s">
        <v>104</v>
      </c>
      <c r="J28" s="55"/>
      <c r="K28" s="61" t="s">
        <v>104</v>
      </c>
      <c r="L28" s="55"/>
      <c r="M28" s="49" t="s">
        <v>32</v>
      </c>
      <c r="N28" s="50"/>
    </row>
    <row r="29" spans="1:14" ht="16.5" thickBot="1" x14ac:dyDescent="0.3">
      <c r="A29" s="45">
        <v>1</v>
      </c>
      <c r="B29" s="45" t="s">
        <v>14</v>
      </c>
      <c r="C29" s="59">
        <v>1152</v>
      </c>
      <c r="D29" s="59" t="s">
        <v>75</v>
      </c>
      <c r="E29" s="45" t="s">
        <v>76</v>
      </c>
      <c r="F29" s="61" t="s">
        <v>105</v>
      </c>
      <c r="G29" s="45" t="s">
        <v>15</v>
      </c>
      <c r="H29" s="48">
        <v>42143</v>
      </c>
      <c r="I29" s="61" t="s">
        <v>105</v>
      </c>
      <c r="J29" s="61">
        <v>85656.2</v>
      </c>
      <c r="K29" s="55"/>
      <c r="L29" s="55"/>
      <c r="M29" s="49" t="s">
        <v>77</v>
      </c>
      <c r="N29" s="50"/>
    </row>
    <row r="30" spans="1:14" ht="16.5" thickBot="1" x14ac:dyDescent="0.3">
      <c r="A30" s="45">
        <v>1</v>
      </c>
      <c r="B30" s="45" t="s">
        <v>14</v>
      </c>
      <c r="C30" s="59">
        <v>230</v>
      </c>
      <c r="D30" s="59" t="s">
        <v>78</v>
      </c>
      <c r="E30" s="45" t="s">
        <v>79</v>
      </c>
      <c r="F30" s="61" t="s">
        <v>106</v>
      </c>
      <c r="G30" s="45" t="s">
        <v>15</v>
      </c>
      <c r="H30" s="48">
        <v>42135</v>
      </c>
      <c r="I30" s="61" t="s">
        <v>106</v>
      </c>
      <c r="J30" s="61" t="s">
        <v>106</v>
      </c>
      <c r="K30" s="55"/>
      <c r="L30" s="55"/>
      <c r="M30" s="49" t="s">
        <v>80</v>
      </c>
      <c r="N30" s="50"/>
    </row>
    <row r="31" spans="1:14" ht="16.5" thickBot="1" x14ac:dyDescent="0.3">
      <c r="A31" s="45">
        <v>1</v>
      </c>
      <c r="B31" s="45" t="s">
        <v>14</v>
      </c>
      <c r="C31" s="59" t="s">
        <v>82</v>
      </c>
      <c r="D31" s="59" t="s">
        <v>83</v>
      </c>
      <c r="E31" s="45" t="s">
        <v>81</v>
      </c>
      <c r="F31" s="61" t="s">
        <v>107</v>
      </c>
      <c r="G31" s="45" t="s">
        <v>15</v>
      </c>
      <c r="H31" s="48">
        <v>42139</v>
      </c>
      <c r="I31" s="61" t="s">
        <v>107</v>
      </c>
      <c r="J31" s="61" t="s">
        <v>107</v>
      </c>
      <c r="K31" s="55"/>
      <c r="L31" s="55"/>
      <c r="M31" s="49" t="s">
        <v>77</v>
      </c>
      <c r="N31" s="50"/>
    </row>
    <row r="32" spans="1:14" ht="16.5" thickBot="1" x14ac:dyDescent="0.3">
      <c r="A32" s="45">
        <v>1</v>
      </c>
      <c r="B32" s="45" t="s">
        <v>14</v>
      </c>
      <c r="C32" s="59" t="s">
        <v>84</v>
      </c>
      <c r="D32" s="59" t="s">
        <v>83</v>
      </c>
      <c r="E32" s="45" t="s">
        <v>81</v>
      </c>
      <c r="F32" s="61" t="s">
        <v>108</v>
      </c>
      <c r="G32" s="45" t="s">
        <v>15</v>
      </c>
      <c r="H32" s="48">
        <v>42139</v>
      </c>
      <c r="I32" s="61" t="s">
        <v>108</v>
      </c>
      <c r="J32" s="61" t="s">
        <v>108</v>
      </c>
      <c r="K32" s="55"/>
      <c r="L32" s="55"/>
      <c r="M32" s="49" t="s">
        <v>77</v>
      </c>
      <c r="N32" s="50"/>
    </row>
    <row r="33" spans="1:14" ht="16.5" thickBot="1" x14ac:dyDescent="0.3">
      <c r="A33" s="45">
        <v>1</v>
      </c>
      <c r="B33" s="45" t="s">
        <v>14</v>
      </c>
      <c r="C33" s="59" t="s">
        <v>85</v>
      </c>
      <c r="D33" s="59" t="s">
        <v>83</v>
      </c>
      <c r="E33" s="45" t="s">
        <v>81</v>
      </c>
      <c r="F33" s="61" t="s">
        <v>109</v>
      </c>
      <c r="G33" s="45" t="s">
        <v>15</v>
      </c>
      <c r="H33" s="48">
        <v>42139</v>
      </c>
      <c r="I33" s="61" t="s">
        <v>109</v>
      </c>
      <c r="J33" s="61" t="s">
        <v>109</v>
      </c>
      <c r="K33" s="55"/>
      <c r="L33" s="55"/>
      <c r="M33" s="49" t="s">
        <v>77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86</v>
      </c>
      <c r="D34" s="59" t="s">
        <v>83</v>
      </c>
      <c r="E34" s="45" t="s">
        <v>81</v>
      </c>
      <c r="F34" s="61" t="s">
        <v>110</v>
      </c>
      <c r="G34" s="45" t="s">
        <v>15</v>
      </c>
      <c r="H34" s="48">
        <v>42139</v>
      </c>
      <c r="I34" s="61" t="s">
        <v>113</v>
      </c>
      <c r="J34" s="61" t="s">
        <v>113</v>
      </c>
      <c r="K34" s="55"/>
      <c r="L34" s="55"/>
      <c r="M34" s="49" t="s">
        <v>77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87</v>
      </c>
      <c r="D35" s="45" t="s">
        <v>83</v>
      </c>
      <c r="E35" s="45" t="s">
        <v>81</v>
      </c>
      <c r="F35" s="61" t="s">
        <v>111</v>
      </c>
      <c r="G35" s="45" t="s">
        <v>15</v>
      </c>
      <c r="H35" s="48">
        <v>42139</v>
      </c>
      <c r="I35" s="61" t="s">
        <v>111</v>
      </c>
      <c r="J35" s="61" t="s">
        <v>111</v>
      </c>
      <c r="K35" s="55"/>
      <c r="L35" s="55"/>
      <c r="M35" s="49" t="s">
        <v>77</v>
      </c>
      <c r="N35" s="50"/>
    </row>
    <row r="36" spans="1:14" ht="16.5" thickBot="1" x14ac:dyDescent="0.3">
      <c r="A36" s="45">
        <v>1</v>
      </c>
      <c r="B36" s="45"/>
      <c r="C36" s="51"/>
      <c r="D36" s="45"/>
      <c r="E36" s="45"/>
      <c r="F36" s="47"/>
      <c r="G36" s="45"/>
      <c r="H36" s="48"/>
      <c r="I36" s="47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45"/>
      <c r="D37" s="45"/>
      <c r="E37" s="45"/>
      <c r="F37" s="45"/>
      <c r="G37" s="45"/>
      <c r="H37" s="45"/>
      <c r="I37" s="62" t="s">
        <v>114</v>
      </c>
      <c r="J37" s="56">
        <v>315307.8</v>
      </c>
      <c r="K37" s="56" t="str">
        <f>+K28</f>
        <v>134,638.00</v>
      </c>
      <c r="L37" s="56">
        <v>370441.72</v>
      </c>
      <c r="M37" s="49"/>
      <c r="N37" s="50"/>
    </row>
    <row r="38" spans="1:14" x14ac:dyDescent="0.25">
      <c r="F38" s="58"/>
    </row>
    <row r="39" spans="1:14" x14ac:dyDescent="0.25">
      <c r="H39" s="57"/>
    </row>
    <row r="40" spans="1:14" x14ac:dyDescent="0.25">
      <c r="H40" s="58"/>
      <c r="L40" s="68"/>
    </row>
    <row r="41" spans="1:14" x14ac:dyDescent="0.25">
      <c r="L41" s="68"/>
    </row>
    <row r="42" spans="1:14" x14ac:dyDescent="0.25">
      <c r="K42" s="68"/>
      <c r="L42" s="68"/>
    </row>
    <row r="43" spans="1:14" x14ac:dyDescent="0.25">
      <c r="B43" t="s">
        <v>64</v>
      </c>
      <c r="E43" t="s">
        <v>66</v>
      </c>
      <c r="M43" t="s">
        <v>68</v>
      </c>
    </row>
    <row r="44" spans="1:14" x14ac:dyDescent="0.25">
      <c r="B44" s="54" t="s">
        <v>65</v>
      </c>
      <c r="E44" t="s">
        <v>67</v>
      </c>
      <c r="M44" s="54" t="s">
        <v>69</v>
      </c>
    </row>
  </sheetData>
  <pageMargins left="0.70866141732283472" right="0.70866141732283472" top="0.74803149606299213" bottom="0.7480314960629921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1"/>
  <sheetViews>
    <sheetView workbookViewId="0">
      <selection sqref="A1:XFD1048576"/>
    </sheetView>
  </sheetViews>
  <sheetFormatPr baseColWidth="10" defaultRowHeight="15" x14ac:dyDescent="0.25"/>
  <cols>
    <col min="1" max="1" width="3.140625" customWidth="1"/>
    <col min="2" max="2" width="35" customWidth="1"/>
    <col min="3" max="3" width="13.28515625" customWidth="1"/>
    <col min="4" max="4" width="25.85546875" customWidth="1"/>
    <col min="5" max="5" width="43.5703125" customWidth="1"/>
    <col min="6" max="6" width="13.42578125" customWidth="1"/>
    <col min="7" max="7" width="16.7109375" customWidth="1"/>
    <col min="8" max="8" width="12.42578125" customWidth="1"/>
    <col min="9" max="9" width="16.42578125" customWidth="1"/>
    <col min="10" max="10" width="44" customWidth="1"/>
  </cols>
  <sheetData>
    <row r="5" spans="1:10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5"/>
    </row>
    <row r="6" spans="1:10" ht="11.25" customHeight="1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"/>
    </row>
    <row r="7" spans="1:10" ht="14.25" customHeight="1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"/>
    </row>
    <row r="8" spans="1:10" x14ac:dyDescent="0.25">
      <c r="A8" s="1"/>
      <c r="B8" s="2"/>
      <c r="C8" s="14"/>
      <c r="D8" s="15"/>
      <c r="E8" s="16"/>
      <c r="F8" s="17"/>
      <c r="G8" s="16"/>
      <c r="H8" s="12"/>
      <c r="I8" s="13"/>
      <c r="J8" s="1"/>
    </row>
    <row r="9" spans="1:10" ht="15.75" x14ac:dyDescent="0.25">
      <c r="A9" s="1"/>
      <c r="B9" s="38" t="s">
        <v>117</v>
      </c>
      <c r="C9" s="14"/>
      <c r="D9" s="15"/>
      <c r="E9" s="16"/>
      <c r="F9" s="17"/>
      <c r="G9" s="16"/>
      <c r="H9" s="12"/>
      <c r="I9" s="13"/>
      <c r="J9" s="1"/>
    </row>
    <row r="10" spans="1:10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"/>
    </row>
    <row r="11" spans="1:10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33"/>
    </row>
    <row r="12" spans="1:10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5"/>
    </row>
    <row r="13" spans="1:10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6" t="s">
        <v>13</v>
      </c>
    </row>
    <row r="14" spans="1:10" ht="16.5" thickBot="1" x14ac:dyDescent="0.3">
      <c r="A14" s="44">
        <v>1</v>
      </c>
      <c r="B14" s="45" t="s">
        <v>14</v>
      </c>
      <c r="C14" s="46">
        <v>4087</v>
      </c>
      <c r="D14" s="45" t="s">
        <v>55</v>
      </c>
      <c r="E14" s="45" t="s">
        <v>56</v>
      </c>
      <c r="F14" s="61" t="s">
        <v>115</v>
      </c>
      <c r="G14" s="44" t="s">
        <v>15</v>
      </c>
      <c r="H14" s="63">
        <v>40227</v>
      </c>
      <c r="I14" s="61" t="s">
        <v>115</v>
      </c>
      <c r="J14" s="49" t="s">
        <v>57</v>
      </c>
    </row>
    <row r="15" spans="1:10" ht="15.75" thickBot="1" x14ac:dyDescent="0.3">
      <c r="A15" s="24" t="s">
        <v>54</v>
      </c>
      <c r="B15" s="64" t="s">
        <v>116</v>
      </c>
      <c r="C15" s="36" t="s">
        <v>116</v>
      </c>
      <c r="D15" s="36" t="s">
        <v>116</v>
      </c>
      <c r="E15" s="36" t="s">
        <v>116</v>
      </c>
      <c r="F15" s="65" t="s">
        <v>116</v>
      </c>
      <c r="G15" s="36" t="s">
        <v>116</v>
      </c>
      <c r="H15" s="66" t="s">
        <v>116</v>
      </c>
      <c r="I15" s="65" t="s">
        <v>116</v>
      </c>
      <c r="J15" s="67" t="s">
        <v>116</v>
      </c>
    </row>
    <row r="16" spans="1:10" ht="15.75" thickBot="1" x14ac:dyDescent="0.3">
      <c r="A16" s="24" t="s">
        <v>54</v>
      </c>
      <c r="B16" s="24"/>
      <c r="C16" s="40" t="s">
        <v>54</v>
      </c>
      <c r="D16" s="24" t="s">
        <v>54</v>
      </c>
      <c r="E16" s="24" t="s">
        <v>54</v>
      </c>
      <c r="F16" s="37" t="s">
        <v>54</v>
      </c>
      <c r="G16" s="24" t="s">
        <v>54</v>
      </c>
      <c r="H16" s="39" t="s">
        <v>54</v>
      </c>
      <c r="I16" s="37" t="s">
        <v>54</v>
      </c>
      <c r="J16" s="41" t="s">
        <v>54</v>
      </c>
    </row>
    <row r="17" spans="1:10" ht="15.75" thickBot="1" x14ac:dyDescent="0.3">
      <c r="A17" s="24" t="s">
        <v>54</v>
      </c>
      <c r="B17" s="24"/>
      <c r="C17" s="24" t="s">
        <v>54</v>
      </c>
      <c r="D17" s="24" t="s">
        <v>54</v>
      </c>
      <c r="E17" s="24" t="s">
        <v>54</v>
      </c>
      <c r="F17" s="37" t="s">
        <v>54</v>
      </c>
      <c r="G17" s="24" t="s">
        <v>54</v>
      </c>
      <c r="H17" s="39" t="s">
        <v>54</v>
      </c>
      <c r="I17" s="37" t="s">
        <v>54</v>
      </c>
      <c r="J17" s="25" t="s">
        <v>54</v>
      </c>
    </row>
    <row r="18" spans="1:10" ht="15.75" thickBot="1" x14ac:dyDescent="0.3">
      <c r="A18" s="24" t="s">
        <v>54</v>
      </c>
      <c r="B18" s="24"/>
      <c r="C18" s="24" t="s">
        <v>54</v>
      </c>
      <c r="D18" s="24" t="s">
        <v>54</v>
      </c>
      <c r="E18" s="24" t="s">
        <v>54</v>
      </c>
      <c r="F18" s="37" t="s">
        <v>54</v>
      </c>
      <c r="G18" s="24" t="s">
        <v>54</v>
      </c>
      <c r="H18" s="39" t="s">
        <v>54</v>
      </c>
      <c r="I18" s="37" t="s">
        <v>54</v>
      </c>
      <c r="J18" s="25" t="s">
        <v>54</v>
      </c>
    </row>
    <row r="19" spans="1:10" ht="15.75" thickBot="1" x14ac:dyDescent="0.3">
      <c r="A19" s="24" t="s">
        <v>54</v>
      </c>
      <c r="B19" s="24"/>
      <c r="C19" s="24" t="s">
        <v>54</v>
      </c>
      <c r="D19" s="24" t="s">
        <v>54</v>
      </c>
      <c r="E19" s="24" t="s">
        <v>54</v>
      </c>
      <c r="F19" s="37" t="s">
        <v>54</v>
      </c>
      <c r="G19" s="24" t="s">
        <v>54</v>
      </c>
      <c r="H19" s="39" t="s">
        <v>54</v>
      </c>
      <c r="I19" s="37" t="s">
        <v>54</v>
      </c>
      <c r="J19" s="25" t="s">
        <v>54</v>
      </c>
    </row>
    <row r="20" spans="1:10" ht="15.75" thickBot="1" x14ac:dyDescent="0.3">
      <c r="A20" s="24" t="s">
        <v>54</v>
      </c>
      <c r="B20" s="24"/>
      <c r="C20" s="24" t="s">
        <v>54</v>
      </c>
      <c r="D20" s="24" t="s">
        <v>54</v>
      </c>
      <c r="E20" s="24" t="s">
        <v>54</v>
      </c>
      <c r="F20" s="37" t="s">
        <v>54</v>
      </c>
      <c r="G20" s="24" t="s">
        <v>54</v>
      </c>
      <c r="H20" s="39" t="s">
        <v>54</v>
      </c>
      <c r="I20" s="37" t="s">
        <v>54</v>
      </c>
      <c r="J20" s="25" t="s">
        <v>54</v>
      </c>
    </row>
    <row r="21" spans="1:10" ht="15.75" thickBot="1" x14ac:dyDescent="0.3">
      <c r="A21" s="24" t="s">
        <v>54</v>
      </c>
      <c r="B21" s="24"/>
      <c r="C21" s="24" t="s">
        <v>54</v>
      </c>
      <c r="D21" s="24" t="s">
        <v>54</v>
      </c>
      <c r="E21" s="24" t="s">
        <v>54</v>
      </c>
      <c r="F21" s="37" t="s">
        <v>54</v>
      </c>
      <c r="G21" s="24" t="s">
        <v>54</v>
      </c>
      <c r="H21" s="39" t="s">
        <v>54</v>
      </c>
      <c r="I21" s="37" t="s">
        <v>54</v>
      </c>
      <c r="J21" s="25" t="s">
        <v>54</v>
      </c>
    </row>
    <row r="22" spans="1:10" ht="15.75" thickBot="1" x14ac:dyDescent="0.3">
      <c r="A22" s="24" t="s">
        <v>54</v>
      </c>
      <c r="B22" s="24"/>
      <c r="C22" s="24" t="s">
        <v>54</v>
      </c>
      <c r="D22" s="24" t="s">
        <v>54</v>
      </c>
      <c r="E22" s="24" t="s">
        <v>54</v>
      </c>
      <c r="F22" s="37" t="s">
        <v>54</v>
      </c>
      <c r="G22" s="24" t="s">
        <v>54</v>
      </c>
      <c r="H22" s="39" t="s">
        <v>54</v>
      </c>
      <c r="I22" s="37" t="s">
        <v>54</v>
      </c>
      <c r="J22" s="25" t="s">
        <v>54</v>
      </c>
    </row>
    <row r="23" spans="1:10" ht="15.75" thickBot="1" x14ac:dyDescent="0.3">
      <c r="A23" s="24" t="s">
        <v>54</v>
      </c>
      <c r="B23" s="24"/>
      <c r="C23" s="24" t="s">
        <v>54</v>
      </c>
      <c r="D23" s="24" t="s">
        <v>54</v>
      </c>
      <c r="E23" s="24" t="s">
        <v>54</v>
      </c>
      <c r="F23" s="37" t="s">
        <v>54</v>
      </c>
      <c r="G23" s="24" t="s">
        <v>54</v>
      </c>
      <c r="H23" s="39" t="s">
        <v>54</v>
      </c>
      <c r="I23" s="37" t="s">
        <v>54</v>
      </c>
      <c r="J23" s="25" t="s">
        <v>54</v>
      </c>
    </row>
    <row r="24" spans="1:10" ht="15.75" thickBot="1" x14ac:dyDescent="0.3">
      <c r="A24" s="24" t="s">
        <v>54</v>
      </c>
      <c r="B24" s="24" t="s">
        <v>35</v>
      </c>
      <c r="C24" s="24" t="s">
        <v>54</v>
      </c>
      <c r="D24" s="24" t="s">
        <v>54</v>
      </c>
      <c r="E24" s="24" t="s">
        <v>54</v>
      </c>
      <c r="F24" s="37" t="s">
        <v>54</v>
      </c>
      <c r="G24" s="24" t="s">
        <v>54</v>
      </c>
      <c r="H24" s="39" t="s">
        <v>54</v>
      </c>
      <c r="I24" s="37" t="s">
        <v>54</v>
      </c>
      <c r="J24" s="25" t="s">
        <v>54</v>
      </c>
    </row>
    <row r="25" spans="1:10" ht="15.75" thickBot="1" x14ac:dyDescent="0.3">
      <c r="A25" s="24" t="s">
        <v>54</v>
      </c>
      <c r="B25" s="24"/>
      <c r="C25" s="24"/>
      <c r="D25" s="24" t="s">
        <v>54</v>
      </c>
      <c r="E25" s="24" t="s">
        <v>54</v>
      </c>
      <c r="F25" s="37" t="s">
        <v>54</v>
      </c>
      <c r="G25" s="24" t="s">
        <v>54</v>
      </c>
      <c r="H25" s="39" t="s">
        <v>54</v>
      </c>
      <c r="I25" s="37" t="s">
        <v>54</v>
      </c>
      <c r="J25" s="25" t="s">
        <v>54</v>
      </c>
    </row>
    <row r="26" spans="1:10" ht="15.75" thickBot="1" x14ac:dyDescent="0.3">
      <c r="A26" s="24" t="s">
        <v>54</v>
      </c>
      <c r="B26" s="24"/>
      <c r="C26" s="24" t="s">
        <v>54</v>
      </c>
      <c r="D26" s="24" t="s">
        <v>54</v>
      </c>
      <c r="E26" s="24" t="s">
        <v>54</v>
      </c>
      <c r="F26" s="37" t="s">
        <v>54</v>
      </c>
      <c r="G26" s="24" t="s">
        <v>54</v>
      </c>
      <c r="H26" s="39" t="s">
        <v>54</v>
      </c>
      <c r="I26" s="37" t="s">
        <v>54</v>
      </c>
      <c r="J26" s="25" t="s">
        <v>54</v>
      </c>
    </row>
    <row r="27" spans="1:10" ht="15.75" thickBot="1" x14ac:dyDescent="0.3">
      <c r="A27" s="24" t="s">
        <v>54</v>
      </c>
      <c r="B27" s="24"/>
      <c r="C27" s="24" t="s">
        <v>54</v>
      </c>
      <c r="D27" s="24" t="s">
        <v>54</v>
      </c>
      <c r="E27" s="24" t="s">
        <v>54</v>
      </c>
      <c r="F27" s="37" t="s">
        <v>54</v>
      </c>
      <c r="G27" s="24" t="s">
        <v>54</v>
      </c>
      <c r="H27" s="39" t="s">
        <v>54</v>
      </c>
      <c r="I27" s="37" t="s">
        <v>54</v>
      </c>
      <c r="J27" s="25" t="s">
        <v>54</v>
      </c>
    </row>
    <row r="28" spans="1:10" ht="15.75" thickBot="1" x14ac:dyDescent="0.3">
      <c r="A28" s="24" t="s">
        <v>54</v>
      </c>
      <c r="B28" s="24"/>
      <c r="C28" s="24" t="s">
        <v>54</v>
      </c>
      <c r="D28" s="24" t="s">
        <v>54</v>
      </c>
      <c r="E28" s="24" t="s">
        <v>54</v>
      </c>
      <c r="F28" s="37" t="s">
        <v>54</v>
      </c>
      <c r="G28" s="24" t="s">
        <v>54</v>
      </c>
      <c r="H28" s="39" t="s">
        <v>54</v>
      </c>
      <c r="I28" s="37" t="s">
        <v>54</v>
      </c>
      <c r="J28" s="25" t="s">
        <v>54</v>
      </c>
    </row>
    <row r="29" spans="1:10" ht="15.75" thickBot="1" x14ac:dyDescent="0.3">
      <c r="A29" s="24" t="s">
        <v>54</v>
      </c>
      <c r="B29" s="24"/>
      <c r="C29" s="24" t="s">
        <v>54</v>
      </c>
      <c r="D29" s="24" t="s">
        <v>54</v>
      </c>
      <c r="E29" s="24" t="s">
        <v>54</v>
      </c>
      <c r="F29" s="37" t="s">
        <v>54</v>
      </c>
      <c r="G29" s="24" t="s">
        <v>54</v>
      </c>
      <c r="H29" s="39" t="s">
        <v>54</v>
      </c>
      <c r="I29" s="37" t="s">
        <v>54</v>
      </c>
      <c r="J29" s="42" t="s">
        <v>54</v>
      </c>
    </row>
    <row r="30" spans="1:10" ht="15.75" thickBot="1" x14ac:dyDescent="0.3">
      <c r="A30" s="24" t="s">
        <v>54</v>
      </c>
      <c r="B30" s="24"/>
      <c r="C30" s="24" t="s">
        <v>54</v>
      </c>
      <c r="D30" s="24" t="s">
        <v>54</v>
      </c>
      <c r="E30" s="24" t="s">
        <v>54</v>
      </c>
      <c r="F30" s="37" t="s">
        <v>54</v>
      </c>
      <c r="G30" s="24" t="s">
        <v>54</v>
      </c>
      <c r="H30" s="39" t="s">
        <v>54</v>
      </c>
      <c r="I30" s="37" t="s">
        <v>54</v>
      </c>
      <c r="J30" s="25" t="s">
        <v>54</v>
      </c>
    </row>
    <row r="31" spans="1:10" ht="15.75" thickBot="1" x14ac:dyDescent="0.3">
      <c r="A31" s="24" t="s">
        <v>54</v>
      </c>
      <c r="B31" s="24"/>
      <c r="C31" s="24" t="s">
        <v>54</v>
      </c>
      <c r="D31" s="24" t="s">
        <v>54</v>
      </c>
      <c r="E31" s="24" t="s">
        <v>54</v>
      </c>
      <c r="F31" s="37" t="s">
        <v>54</v>
      </c>
      <c r="G31" s="24" t="s">
        <v>54</v>
      </c>
      <c r="H31" s="39" t="s">
        <v>54</v>
      </c>
      <c r="I31" s="37" t="s">
        <v>54</v>
      </c>
      <c r="J31" s="25" t="s">
        <v>54</v>
      </c>
    </row>
    <row r="32" spans="1:10" ht="15.75" thickBot="1" x14ac:dyDescent="0.3">
      <c r="A32" s="24" t="s">
        <v>54</v>
      </c>
      <c r="B32" s="24"/>
      <c r="C32" s="24" t="s">
        <v>54</v>
      </c>
      <c r="D32" s="24" t="s">
        <v>54</v>
      </c>
      <c r="E32" s="24" t="s">
        <v>54</v>
      </c>
      <c r="F32" s="37" t="s">
        <v>54</v>
      </c>
      <c r="G32" s="24" t="s">
        <v>54</v>
      </c>
      <c r="H32" s="39" t="s">
        <v>54</v>
      </c>
      <c r="I32" s="37" t="s">
        <v>54</v>
      </c>
      <c r="J32" s="25" t="s">
        <v>54</v>
      </c>
    </row>
    <row r="33" spans="1:10" ht="15.75" thickBot="1" x14ac:dyDescent="0.3">
      <c r="A33" s="24"/>
      <c r="B33" s="24"/>
      <c r="C33" s="24"/>
      <c r="D33" s="24"/>
      <c r="E33" s="24"/>
      <c r="F33" s="24"/>
      <c r="G33" s="24"/>
      <c r="H33" s="24" t="s">
        <v>54</v>
      </c>
      <c r="I33" s="43" t="s">
        <v>54</v>
      </c>
      <c r="J33" s="25"/>
    </row>
    <row r="34" spans="1:10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5"/>
    </row>
    <row r="40" spans="1:10" x14ac:dyDescent="0.25">
      <c r="B40" t="s">
        <v>58</v>
      </c>
      <c r="E40" t="s">
        <v>60</v>
      </c>
      <c r="J40" t="s">
        <v>62</v>
      </c>
    </row>
    <row r="41" spans="1:10" x14ac:dyDescent="0.25">
      <c r="B41" s="54" t="s">
        <v>59</v>
      </c>
      <c r="E41" t="s">
        <v>61</v>
      </c>
      <c r="J41" s="54" t="s">
        <v>63</v>
      </c>
    </row>
  </sheetData>
  <pageMargins left="0.70866141732283505" right="0.70866141732283505" top="0.74803149606299202" bottom="0.74803149606299202" header="0.31496062992126" footer="0.31496062992126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5"/>
  <sheetViews>
    <sheetView topLeftCell="A7"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9.140625" customWidth="1"/>
    <col min="3" max="3" width="11.5703125" bestFit="1" customWidth="1"/>
    <col min="4" max="4" width="28.7109375" customWidth="1"/>
    <col min="5" max="5" width="49.140625" customWidth="1"/>
    <col min="6" max="6" width="13.28515625" customWidth="1"/>
    <col min="7" max="7" width="14.42578125" customWidth="1"/>
    <col min="8" max="8" width="12.85546875" customWidth="1"/>
    <col min="9" max="12" width="14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118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6.5" thickBot="1" x14ac:dyDescent="0.3">
      <c r="A14" s="44">
        <v>1</v>
      </c>
      <c r="B14" s="45" t="s">
        <v>14</v>
      </c>
      <c r="C14" s="45">
        <v>23786</v>
      </c>
      <c r="D14" s="45" t="s">
        <v>17</v>
      </c>
      <c r="E14" s="45" t="s">
        <v>18</v>
      </c>
      <c r="F14" s="47">
        <v>13586</v>
      </c>
      <c r="G14" s="45" t="s">
        <v>15</v>
      </c>
      <c r="H14" s="48">
        <v>41086</v>
      </c>
      <c r="I14" s="47">
        <v>13586</v>
      </c>
      <c r="J14" s="55"/>
      <c r="K14" s="55"/>
      <c r="L14" s="69" t="s">
        <v>119</v>
      </c>
      <c r="M14" s="49" t="s">
        <v>19</v>
      </c>
      <c r="N14" s="50"/>
    </row>
    <row r="15" spans="1:14" ht="16.5" thickBot="1" x14ac:dyDescent="0.3">
      <c r="A15" s="45">
        <v>1</v>
      </c>
      <c r="B15" s="45" t="s">
        <v>14</v>
      </c>
      <c r="C15" s="45">
        <v>16876</v>
      </c>
      <c r="D15" s="45" t="s">
        <v>20</v>
      </c>
      <c r="E15" s="45" t="s">
        <v>21</v>
      </c>
      <c r="F15" s="47">
        <v>45360</v>
      </c>
      <c r="G15" s="45" t="s">
        <v>22</v>
      </c>
      <c r="H15" s="48">
        <v>41346</v>
      </c>
      <c r="I15" s="47">
        <v>45360</v>
      </c>
      <c r="J15" s="55"/>
      <c r="K15" s="55"/>
      <c r="L15" s="69" t="s">
        <v>119</v>
      </c>
      <c r="M15" s="49" t="s">
        <v>23</v>
      </c>
      <c r="N15" s="50"/>
    </row>
    <row r="16" spans="1:14" ht="16.5" thickBot="1" x14ac:dyDescent="0.3">
      <c r="A16" s="45">
        <v>1</v>
      </c>
      <c r="B16" s="45" t="s">
        <v>14</v>
      </c>
      <c r="C16" s="51" t="s">
        <v>24</v>
      </c>
      <c r="D16" s="45" t="s">
        <v>25</v>
      </c>
      <c r="E16" s="45" t="s">
        <v>26</v>
      </c>
      <c r="F16" s="47">
        <v>124431</v>
      </c>
      <c r="G16" s="45" t="s">
        <v>22</v>
      </c>
      <c r="H16" s="48">
        <v>41345</v>
      </c>
      <c r="I16" s="47">
        <v>124431</v>
      </c>
      <c r="J16" s="55"/>
      <c r="K16" s="55"/>
      <c r="L16" s="69" t="s">
        <v>119</v>
      </c>
      <c r="M16" s="52" t="s">
        <v>27</v>
      </c>
      <c r="N16" s="50"/>
    </row>
    <row r="17" spans="1:14" ht="16.5" thickBot="1" x14ac:dyDescent="0.3">
      <c r="A17" s="45">
        <v>1</v>
      </c>
      <c r="B17" s="45" t="s">
        <v>14</v>
      </c>
      <c r="C17" s="45">
        <v>541</v>
      </c>
      <c r="D17" s="45" t="s">
        <v>28</v>
      </c>
      <c r="E17" s="45" t="s">
        <v>29</v>
      </c>
      <c r="F17" s="47">
        <v>6750</v>
      </c>
      <c r="G17" s="45" t="s">
        <v>22</v>
      </c>
      <c r="H17" s="48">
        <v>41404</v>
      </c>
      <c r="I17" s="47">
        <v>6750</v>
      </c>
      <c r="J17" s="55"/>
      <c r="K17" s="55"/>
      <c r="L17" s="69" t="s">
        <v>119</v>
      </c>
      <c r="M17" s="49" t="s">
        <v>23</v>
      </c>
      <c r="N17" s="50"/>
    </row>
    <row r="18" spans="1:14" ht="16.5" thickBot="1" x14ac:dyDescent="0.3">
      <c r="A18" s="45">
        <v>1</v>
      </c>
      <c r="B18" s="45" t="s">
        <v>14</v>
      </c>
      <c r="C18" s="45">
        <v>206</v>
      </c>
      <c r="D18" s="45" t="s">
        <v>30</v>
      </c>
      <c r="E18" s="45" t="s">
        <v>31</v>
      </c>
      <c r="F18" s="47">
        <v>17110</v>
      </c>
      <c r="G18" s="45" t="s">
        <v>22</v>
      </c>
      <c r="H18" s="48">
        <v>41459</v>
      </c>
      <c r="I18" s="47">
        <v>17110</v>
      </c>
      <c r="J18" s="55"/>
      <c r="K18" s="55"/>
      <c r="L18" s="69" t="s">
        <v>119</v>
      </c>
      <c r="M18" s="49" t="s">
        <v>32</v>
      </c>
      <c r="N18" s="50"/>
    </row>
    <row r="19" spans="1:14" ht="16.5" thickBot="1" x14ac:dyDescent="0.3">
      <c r="A19" s="45">
        <v>1</v>
      </c>
      <c r="B19" s="45" t="s">
        <v>14</v>
      </c>
      <c r="C19" s="45">
        <v>14334</v>
      </c>
      <c r="D19" s="45" t="s">
        <v>33</v>
      </c>
      <c r="E19" s="45" t="s">
        <v>34</v>
      </c>
      <c r="F19" s="47">
        <v>14515.2</v>
      </c>
      <c r="G19" s="45" t="s">
        <v>22</v>
      </c>
      <c r="H19" s="48">
        <v>41509</v>
      </c>
      <c r="I19" s="47">
        <v>14515.2</v>
      </c>
      <c r="J19" s="55"/>
      <c r="K19" s="55"/>
      <c r="L19" s="69" t="s">
        <v>119</v>
      </c>
      <c r="M19" s="49" t="s">
        <v>32</v>
      </c>
      <c r="N19" s="50"/>
    </row>
    <row r="20" spans="1:14" ht="16.5" thickBot="1" x14ac:dyDescent="0.3">
      <c r="A20" s="45">
        <v>1</v>
      </c>
      <c r="B20" s="45" t="s">
        <v>14</v>
      </c>
      <c r="C20" s="45">
        <v>14419</v>
      </c>
      <c r="D20" s="45" t="s">
        <v>33</v>
      </c>
      <c r="E20" s="45" t="s">
        <v>34</v>
      </c>
      <c r="F20" s="47">
        <v>3417.6</v>
      </c>
      <c r="G20" s="45" t="s">
        <v>22</v>
      </c>
      <c r="H20" s="48">
        <v>41512</v>
      </c>
      <c r="I20" s="47">
        <v>3417.6</v>
      </c>
      <c r="J20" s="55"/>
      <c r="K20" s="55"/>
      <c r="L20" s="69" t="s">
        <v>119</v>
      </c>
      <c r="M20" s="49" t="s">
        <v>32</v>
      </c>
      <c r="N20" s="50"/>
    </row>
    <row r="21" spans="1:14" ht="16.5" thickBot="1" x14ac:dyDescent="0.3">
      <c r="A21" s="45">
        <v>1</v>
      </c>
      <c r="B21" s="45" t="s">
        <v>14</v>
      </c>
      <c r="C21" s="45">
        <v>14595</v>
      </c>
      <c r="D21" s="45" t="s">
        <v>33</v>
      </c>
      <c r="E21" s="45" t="s">
        <v>34</v>
      </c>
      <c r="F21" s="47">
        <v>2809.6</v>
      </c>
      <c r="G21" s="45" t="s">
        <v>22</v>
      </c>
      <c r="H21" s="48">
        <v>41519</v>
      </c>
      <c r="I21" s="47">
        <v>2809.6</v>
      </c>
      <c r="J21" s="55"/>
      <c r="K21" s="55"/>
      <c r="L21" s="69" t="s">
        <v>119</v>
      </c>
      <c r="M21" s="49" t="s">
        <v>32</v>
      </c>
      <c r="N21" s="50"/>
    </row>
    <row r="22" spans="1:14" ht="16.5" thickBot="1" x14ac:dyDescent="0.3">
      <c r="A22" s="45">
        <v>1</v>
      </c>
      <c r="B22" s="45" t="s">
        <v>14</v>
      </c>
      <c r="C22" s="45">
        <v>16271</v>
      </c>
      <c r="D22" s="45" t="s">
        <v>33</v>
      </c>
      <c r="E22" s="45" t="s">
        <v>34</v>
      </c>
      <c r="F22" s="47">
        <v>6982.4</v>
      </c>
      <c r="G22" s="45" t="s">
        <v>15</v>
      </c>
      <c r="H22" s="48">
        <v>41579</v>
      </c>
      <c r="I22" s="47">
        <v>6982.4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5">
        <v>15410</v>
      </c>
      <c r="D23" s="45" t="s">
        <v>33</v>
      </c>
      <c r="E23" s="45" t="s">
        <v>34</v>
      </c>
      <c r="F23" s="47">
        <v>24729.599999999999</v>
      </c>
      <c r="G23" s="45" t="s">
        <v>15</v>
      </c>
      <c r="H23" s="48">
        <v>41546</v>
      </c>
      <c r="I23" s="47">
        <v>24729.599999999999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5">
        <v>18573</v>
      </c>
      <c r="D24" s="45" t="s">
        <v>36</v>
      </c>
      <c r="E24" s="45" t="s">
        <v>37</v>
      </c>
      <c r="F24" s="47">
        <v>24284.400000000001</v>
      </c>
      <c r="G24" s="45" t="s">
        <v>15</v>
      </c>
      <c r="H24" s="48">
        <v>41900</v>
      </c>
      <c r="I24" s="47">
        <v>24284.400000000001</v>
      </c>
      <c r="J24" s="55"/>
      <c r="K24" s="55"/>
      <c r="L24" s="69" t="s">
        <v>119</v>
      </c>
      <c r="M24" s="49" t="s">
        <v>23</v>
      </c>
      <c r="N24" s="50"/>
    </row>
    <row r="25" spans="1:14" ht="16.5" thickBot="1" x14ac:dyDescent="0.3">
      <c r="A25" s="45">
        <v>1</v>
      </c>
      <c r="B25" s="45" t="s">
        <v>14</v>
      </c>
      <c r="C25" s="45">
        <v>18661</v>
      </c>
      <c r="D25" s="45" t="s">
        <v>36</v>
      </c>
      <c r="E25" s="45" t="s">
        <v>38</v>
      </c>
      <c r="F25" s="47">
        <v>55312.5</v>
      </c>
      <c r="G25" s="45" t="s">
        <v>15</v>
      </c>
      <c r="H25" s="48">
        <v>41941</v>
      </c>
      <c r="I25" s="47">
        <v>55312.5</v>
      </c>
      <c r="J25" s="55"/>
      <c r="K25" s="55"/>
      <c r="L25" s="69" t="s">
        <v>119</v>
      </c>
      <c r="M25" s="49" t="s">
        <v>23</v>
      </c>
      <c r="N25" s="50"/>
    </row>
    <row r="26" spans="1:14" ht="16.5" thickBot="1" x14ac:dyDescent="0.3">
      <c r="A26" s="45">
        <v>1</v>
      </c>
      <c r="B26" s="45" t="s">
        <v>14</v>
      </c>
      <c r="C26" s="45">
        <v>18709</v>
      </c>
      <c r="D26" s="45" t="s">
        <v>36</v>
      </c>
      <c r="E26" s="45" t="s">
        <v>39</v>
      </c>
      <c r="F26" s="47">
        <v>5841</v>
      </c>
      <c r="G26" s="45" t="s">
        <v>15</v>
      </c>
      <c r="H26" s="48">
        <v>41967</v>
      </c>
      <c r="I26" s="47">
        <v>5841</v>
      </c>
      <c r="J26" s="55"/>
      <c r="K26" s="55"/>
      <c r="L26" s="69" t="s">
        <v>119</v>
      </c>
      <c r="M26" s="49" t="s">
        <v>23</v>
      </c>
      <c r="N26" s="50"/>
    </row>
    <row r="27" spans="1:14" ht="16.5" thickBot="1" x14ac:dyDescent="0.3">
      <c r="A27" s="45">
        <v>1</v>
      </c>
      <c r="B27" s="45" t="s">
        <v>14</v>
      </c>
      <c r="C27" s="45">
        <v>9019</v>
      </c>
      <c r="D27" s="45" t="s">
        <v>41</v>
      </c>
      <c r="E27" s="45" t="s">
        <v>40</v>
      </c>
      <c r="F27" s="47">
        <v>25312.42</v>
      </c>
      <c r="G27" s="45" t="s">
        <v>15</v>
      </c>
      <c r="H27" s="48">
        <v>41927</v>
      </c>
      <c r="I27" s="47">
        <v>25312.42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/>
      <c r="B28" s="45"/>
      <c r="C28" s="45"/>
      <c r="D28" s="45"/>
      <c r="E28" s="45"/>
      <c r="F28" s="45"/>
      <c r="G28" s="45"/>
      <c r="H28" s="45"/>
      <c r="I28" s="53">
        <f>SUM(I14:I27)</f>
        <v>370441.72000000003</v>
      </c>
      <c r="J28" s="56"/>
      <c r="K28" s="56"/>
      <c r="L28" s="56"/>
      <c r="M28" s="49"/>
      <c r="N28" s="50"/>
    </row>
    <row r="31" spans="1:14" x14ac:dyDescent="0.25">
      <c r="D31" t="s">
        <v>120</v>
      </c>
      <c r="I31" s="68"/>
    </row>
    <row r="34" spans="2:13" x14ac:dyDescent="0.25">
      <c r="B34" t="s">
        <v>64</v>
      </c>
      <c r="E34" t="s">
        <v>66</v>
      </c>
      <c r="M34" t="s">
        <v>68</v>
      </c>
    </row>
    <row r="35" spans="2:13" x14ac:dyDescent="0.25">
      <c r="B35" s="54" t="s">
        <v>65</v>
      </c>
      <c r="E35" t="s">
        <v>67</v>
      </c>
      <c r="M35" s="54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2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3.42578125" customWidth="1"/>
    <col min="4" max="4" width="34.2851562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0.5703125" customWidth="1"/>
    <col min="11" max="11" width="8.28515625" customWidth="1"/>
    <col min="12" max="12" width="10.28515625" customWidth="1"/>
    <col min="13" max="13" width="44.7109375" customWidth="1"/>
  </cols>
  <sheetData>
    <row r="5" spans="1:14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4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4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4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4" ht="15.75" x14ac:dyDescent="0.25">
      <c r="A9" s="1"/>
      <c r="B9" s="38" t="s">
        <v>121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4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4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4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4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4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4" ht="16.5" thickBot="1" x14ac:dyDescent="0.3">
      <c r="A15" s="44">
        <v>1</v>
      </c>
      <c r="B15" s="45" t="s">
        <v>14</v>
      </c>
      <c r="C15" s="59">
        <v>15</v>
      </c>
      <c r="D15" s="45" t="s">
        <v>122</v>
      </c>
      <c r="E15" s="45" t="s">
        <v>123</v>
      </c>
      <c r="F15" s="61">
        <v>9636</v>
      </c>
      <c r="G15" s="45" t="s">
        <v>15</v>
      </c>
      <c r="H15" s="63" t="s">
        <v>124</v>
      </c>
      <c r="I15" s="61">
        <f t="shared" ref="I15:I32" si="0">+F15</f>
        <v>9636</v>
      </c>
      <c r="J15" s="55"/>
      <c r="K15" s="55"/>
      <c r="L15" s="55" t="s">
        <v>119</v>
      </c>
      <c r="M15" s="49" t="s">
        <v>125</v>
      </c>
      <c r="N15" s="50"/>
    </row>
    <row r="16" spans="1:14" ht="16.5" thickBot="1" x14ac:dyDescent="0.3">
      <c r="A16" s="44">
        <v>1</v>
      </c>
      <c r="B16" s="45" t="s">
        <v>14</v>
      </c>
      <c r="C16" s="59">
        <v>1750481</v>
      </c>
      <c r="D16" s="45" t="s">
        <v>126</v>
      </c>
      <c r="E16" s="45" t="s">
        <v>127</v>
      </c>
      <c r="F16" s="61">
        <v>103545</v>
      </c>
      <c r="G16" s="45" t="s">
        <v>15</v>
      </c>
      <c r="H16" s="63" t="s">
        <v>128</v>
      </c>
      <c r="I16" s="61">
        <f t="shared" si="0"/>
        <v>103545</v>
      </c>
      <c r="J16" s="55"/>
      <c r="K16" s="55" t="s">
        <v>119</v>
      </c>
      <c r="L16" s="55"/>
      <c r="M16" s="49" t="s">
        <v>77</v>
      </c>
      <c r="N16" s="50"/>
    </row>
    <row r="17" spans="1:14" ht="16.5" thickBot="1" x14ac:dyDescent="0.3">
      <c r="A17" s="44">
        <v>1</v>
      </c>
      <c r="B17" s="45" t="s">
        <v>14</v>
      </c>
      <c r="C17" s="59">
        <v>18</v>
      </c>
      <c r="D17" s="45" t="s">
        <v>45</v>
      </c>
      <c r="E17" s="45" t="s">
        <v>129</v>
      </c>
      <c r="F17" s="61">
        <v>56640</v>
      </c>
      <c r="G17" s="45" t="s">
        <v>22</v>
      </c>
      <c r="H17" s="63" t="s">
        <v>130</v>
      </c>
      <c r="I17" s="61">
        <f t="shared" si="0"/>
        <v>56640</v>
      </c>
      <c r="J17" s="55"/>
      <c r="K17" s="55"/>
      <c r="L17" s="55" t="s">
        <v>119</v>
      </c>
      <c r="M17" s="49" t="s">
        <v>77</v>
      </c>
      <c r="N17" s="50"/>
    </row>
    <row r="18" spans="1:14" ht="16.5" thickBot="1" x14ac:dyDescent="0.3">
      <c r="A18" s="44">
        <v>1</v>
      </c>
      <c r="B18" s="45" t="s">
        <v>14</v>
      </c>
      <c r="C18" s="59">
        <v>19</v>
      </c>
      <c r="D18" s="45" t="s">
        <v>45</v>
      </c>
      <c r="E18" s="45" t="s">
        <v>129</v>
      </c>
      <c r="F18" s="61">
        <v>48970</v>
      </c>
      <c r="G18" s="45" t="s">
        <v>22</v>
      </c>
      <c r="H18" s="63" t="s">
        <v>130</v>
      </c>
      <c r="I18" s="61">
        <f t="shared" si="0"/>
        <v>48970</v>
      </c>
      <c r="J18" s="55"/>
      <c r="K18" s="55"/>
      <c r="L18" s="55" t="s">
        <v>119</v>
      </c>
      <c r="M18" s="49" t="s">
        <v>77</v>
      </c>
      <c r="N18" s="50"/>
    </row>
    <row r="19" spans="1:14" ht="16.5" thickBot="1" x14ac:dyDescent="0.3">
      <c r="A19" s="44">
        <v>1</v>
      </c>
      <c r="B19" s="45" t="s">
        <v>14</v>
      </c>
      <c r="C19" s="59">
        <v>20</v>
      </c>
      <c r="D19" s="45" t="s">
        <v>45</v>
      </c>
      <c r="E19" s="45" t="s">
        <v>129</v>
      </c>
      <c r="F19" s="61">
        <v>21240</v>
      </c>
      <c r="G19" s="45" t="s">
        <v>22</v>
      </c>
      <c r="H19" s="63" t="s">
        <v>130</v>
      </c>
      <c r="I19" s="61">
        <f t="shared" si="0"/>
        <v>21240</v>
      </c>
      <c r="J19" s="55"/>
      <c r="K19" s="55"/>
      <c r="L19" s="55" t="s">
        <v>119</v>
      </c>
      <c r="M19" s="49" t="s">
        <v>77</v>
      </c>
      <c r="N19" s="50"/>
    </row>
    <row r="20" spans="1:14" ht="16.5" thickBot="1" x14ac:dyDescent="0.3">
      <c r="A20" s="44">
        <v>1</v>
      </c>
      <c r="B20" s="45" t="s">
        <v>14</v>
      </c>
      <c r="C20" s="59" t="s">
        <v>131</v>
      </c>
      <c r="D20" s="45" t="s">
        <v>132</v>
      </c>
      <c r="E20" s="45" t="s">
        <v>133</v>
      </c>
      <c r="F20" s="61">
        <v>11100</v>
      </c>
      <c r="G20" s="45" t="s">
        <v>22</v>
      </c>
      <c r="H20" s="63">
        <v>42070</v>
      </c>
      <c r="I20" s="61">
        <f t="shared" si="0"/>
        <v>11100</v>
      </c>
      <c r="J20" s="55"/>
      <c r="K20" s="55"/>
      <c r="L20" s="55" t="s">
        <v>119</v>
      </c>
      <c r="M20" s="49" t="s">
        <v>77</v>
      </c>
      <c r="N20" s="50"/>
    </row>
    <row r="21" spans="1:14" ht="16.5" thickBot="1" x14ac:dyDescent="0.3">
      <c r="A21" s="44">
        <v>1</v>
      </c>
      <c r="B21" s="45" t="s">
        <v>14</v>
      </c>
      <c r="C21" s="59">
        <v>157</v>
      </c>
      <c r="D21" s="45" t="s">
        <v>134</v>
      </c>
      <c r="E21" s="45" t="s">
        <v>135</v>
      </c>
      <c r="F21" s="61">
        <v>28900.01</v>
      </c>
      <c r="G21" s="45" t="s">
        <v>22</v>
      </c>
      <c r="H21" s="63">
        <v>41981</v>
      </c>
      <c r="I21" s="61">
        <f t="shared" si="0"/>
        <v>28900.01</v>
      </c>
      <c r="J21" s="55"/>
      <c r="K21" s="55" t="s">
        <v>119</v>
      </c>
      <c r="L21" s="55"/>
      <c r="M21" s="49" t="s">
        <v>77</v>
      </c>
      <c r="N21" s="50"/>
    </row>
    <row r="22" spans="1:14" ht="16.5" thickBot="1" x14ac:dyDescent="0.3">
      <c r="A22" s="44">
        <v>1</v>
      </c>
      <c r="B22" s="45" t="s">
        <v>14</v>
      </c>
      <c r="C22" s="59">
        <v>11438</v>
      </c>
      <c r="D22" s="45" t="s">
        <v>136</v>
      </c>
      <c r="E22" s="45" t="s">
        <v>137</v>
      </c>
      <c r="F22" s="61">
        <v>171601.83</v>
      </c>
      <c r="G22" s="45" t="s">
        <v>22</v>
      </c>
      <c r="H22" s="63" t="s">
        <v>138</v>
      </c>
      <c r="I22" s="61">
        <f t="shared" si="0"/>
        <v>171601.83</v>
      </c>
      <c r="J22" s="55"/>
      <c r="K22" s="55" t="s">
        <v>119</v>
      </c>
      <c r="L22" s="55"/>
      <c r="M22" s="49" t="s">
        <v>77</v>
      </c>
      <c r="N22" s="50"/>
    </row>
    <row r="23" spans="1:14" ht="16.5" thickBot="1" x14ac:dyDescent="0.3">
      <c r="A23" s="44">
        <v>1</v>
      </c>
      <c r="B23" s="45" t="s">
        <v>14</v>
      </c>
      <c r="C23" s="59">
        <v>438</v>
      </c>
      <c r="D23" s="45" t="s">
        <v>139</v>
      </c>
      <c r="E23" s="45" t="s">
        <v>140</v>
      </c>
      <c r="F23" s="61">
        <v>233949.16</v>
      </c>
      <c r="G23" s="45" t="s">
        <v>22</v>
      </c>
      <c r="H23" s="63">
        <v>42102</v>
      </c>
      <c r="I23" s="61">
        <f t="shared" si="0"/>
        <v>233949.16</v>
      </c>
      <c r="J23" s="55"/>
      <c r="K23" s="55" t="s">
        <v>119</v>
      </c>
      <c r="L23" s="55"/>
      <c r="M23" s="49" t="s">
        <v>141</v>
      </c>
      <c r="N23" s="50"/>
    </row>
    <row r="24" spans="1:14" ht="16.5" thickBot="1" x14ac:dyDescent="0.3">
      <c r="A24" s="44">
        <v>1</v>
      </c>
      <c r="B24" s="45" t="s">
        <v>14</v>
      </c>
      <c r="C24" s="59">
        <v>1992</v>
      </c>
      <c r="D24" s="45" t="s">
        <v>142</v>
      </c>
      <c r="E24" s="45" t="s">
        <v>137</v>
      </c>
      <c r="F24" s="61">
        <v>173157.92</v>
      </c>
      <c r="G24" s="45" t="s">
        <v>22</v>
      </c>
      <c r="H24" s="63" t="s">
        <v>143</v>
      </c>
      <c r="I24" s="61">
        <f t="shared" si="0"/>
        <v>173157.92</v>
      </c>
      <c r="J24" s="55"/>
      <c r="K24" s="55" t="s">
        <v>119</v>
      </c>
      <c r="L24" s="55"/>
      <c r="M24" s="49" t="s">
        <v>77</v>
      </c>
      <c r="N24" s="50"/>
    </row>
    <row r="25" spans="1:14" ht="16.5" thickBot="1" x14ac:dyDescent="0.3">
      <c r="A25" s="44">
        <v>1</v>
      </c>
      <c r="B25" s="45" t="s">
        <v>14</v>
      </c>
      <c r="C25" s="59">
        <v>1750486</v>
      </c>
      <c r="D25" s="45" t="s">
        <v>126</v>
      </c>
      <c r="E25" s="45" t="s">
        <v>144</v>
      </c>
      <c r="F25" s="61">
        <v>55460</v>
      </c>
      <c r="G25" s="45" t="s">
        <v>22</v>
      </c>
      <c r="H25" s="63" t="s">
        <v>145</v>
      </c>
      <c r="I25" s="61">
        <f t="shared" si="0"/>
        <v>55460</v>
      </c>
      <c r="J25" s="55"/>
      <c r="K25" s="55" t="s">
        <v>119</v>
      </c>
      <c r="L25" s="55"/>
      <c r="M25" s="49" t="s">
        <v>77</v>
      </c>
      <c r="N25" s="50"/>
    </row>
    <row r="26" spans="1:14" ht="16.5" thickBot="1" x14ac:dyDescent="0.3">
      <c r="A26" s="44">
        <v>1</v>
      </c>
      <c r="B26" s="45" t="s">
        <v>14</v>
      </c>
      <c r="C26" s="59">
        <v>1902</v>
      </c>
      <c r="D26" s="45" t="s">
        <v>146</v>
      </c>
      <c r="E26" s="45" t="s">
        <v>147</v>
      </c>
      <c r="F26" s="61">
        <v>28320</v>
      </c>
      <c r="G26" s="45" t="s">
        <v>22</v>
      </c>
      <c r="H26" s="63" t="s">
        <v>143</v>
      </c>
      <c r="I26" s="61">
        <f t="shared" si="0"/>
        <v>28320</v>
      </c>
      <c r="J26" s="55"/>
      <c r="K26" s="55" t="s">
        <v>119</v>
      </c>
      <c r="L26" s="55"/>
      <c r="M26" s="49" t="s">
        <v>77</v>
      </c>
      <c r="N26" s="50"/>
    </row>
    <row r="27" spans="1:14" ht="16.5" thickBot="1" x14ac:dyDescent="0.3">
      <c r="A27" s="44">
        <v>1</v>
      </c>
      <c r="B27" s="45" t="s">
        <v>14</v>
      </c>
      <c r="C27" s="59">
        <v>623</v>
      </c>
      <c r="D27" s="45" t="s">
        <v>148</v>
      </c>
      <c r="E27" s="45" t="s">
        <v>149</v>
      </c>
      <c r="F27" s="61">
        <v>36700</v>
      </c>
      <c r="G27" s="45" t="s">
        <v>22</v>
      </c>
      <c r="H27" s="63">
        <v>42285</v>
      </c>
      <c r="I27" s="61">
        <f t="shared" si="0"/>
        <v>36700</v>
      </c>
      <c r="J27" s="55"/>
      <c r="K27" s="55" t="s">
        <v>119</v>
      </c>
      <c r="L27" s="55"/>
      <c r="M27" s="49" t="s">
        <v>77</v>
      </c>
      <c r="N27" s="50"/>
    </row>
    <row r="28" spans="1:14" ht="16.5" thickBot="1" x14ac:dyDescent="0.3">
      <c r="A28" s="44">
        <v>1</v>
      </c>
      <c r="B28" s="45" t="s">
        <v>14</v>
      </c>
      <c r="C28" s="59">
        <v>1052</v>
      </c>
      <c r="D28" s="45" t="s">
        <v>150</v>
      </c>
      <c r="E28" s="45" t="s">
        <v>151</v>
      </c>
      <c r="F28" s="61">
        <v>20207.5</v>
      </c>
      <c r="G28" s="45" t="s">
        <v>22</v>
      </c>
      <c r="H28" s="63" t="s">
        <v>138</v>
      </c>
      <c r="I28" s="61">
        <f t="shared" si="0"/>
        <v>20207.5</v>
      </c>
      <c r="J28" s="55"/>
      <c r="K28" s="55" t="s">
        <v>119</v>
      </c>
      <c r="L28" s="55"/>
      <c r="M28" s="49" t="s">
        <v>77</v>
      </c>
      <c r="N28" s="50"/>
    </row>
    <row r="29" spans="1:14" ht="16.5" thickBot="1" x14ac:dyDescent="0.3">
      <c r="A29" s="44">
        <v>1</v>
      </c>
      <c r="B29" s="45" t="s">
        <v>14</v>
      </c>
      <c r="C29" s="59" t="s">
        <v>152</v>
      </c>
      <c r="D29" s="45" t="s">
        <v>153</v>
      </c>
      <c r="E29" s="45" t="s">
        <v>144</v>
      </c>
      <c r="F29" s="61">
        <v>6106.5</v>
      </c>
      <c r="G29" s="45" t="s">
        <v>22</v>
      </c>
      <c r="H29" s="63">
        <v>42071</v>
      </c>
      <c r="I29" s="61">
        <f t="shared" si="0"/>
        <v>6106.5</v>
      </c>
      <c r="J29" s="55"/>
      <c r="K29" s="55" t="s">
        <v>119</v>
      </c>
      <c r="L29" s="55"/>
      <c r="M29" s="49" t="s">
        <v>77</v>
      </c>
      <c r="N29" s="50"/>
    </row>
    <row r="30" spans="1:14" ht="16.5" thickBot="1" x14ac:dyDescent="0.3">
      <c r="A30" s="44">
        <v>1</v>
      </c>
      <c r="B30" s="45" t="s">
        <v>14</v>
      </c>
      <c r="C30" s="59" t="s">
        <v>154</v>
      </c>
      <c r="D30" s="45" t="s">
        <v>153</v>
      </c>
      <c r="E30" s="45" t="s">
        <v>144</v>
      </c>
      <c r="F30" s="61">
        <v>45636.5</v>
      </c>
      <c r="G30" s="45" t="s">
        <v>22</v>
      </c>
      <c r="H30" s="63">
        <v>42071</v>
      </c>
      <c r="I30" s="61">
        <f t="shared" si="0"/>
        <v>45636.5</v>
      </c>
      <c r="J30" s="55"/>
      <c r="K30" s="55" t="s">
        <v>119</v>
      </c>
      <c r="L30" s="55"/>
      <c r="M30" s="49" t="s">
        <v>77</v>
      </c>
      <c r="N30" s="50"/>
    </row>
    <row r="31" spans="1:14" ht="16.5" thickBot="1" x14ac:dyDescent="0.3">
      <c r="A31" s="44">
        <v>1</v>
      </c>
      <c r="B31" s="45" t="s">
        <v>14</v>
      </c>
      <c r="C31" s="59" t="s">
        <v>155</v>
      </c>
      <c r="D31" s="45" t="s">
        <v>153</v>
      </c>
      <c r="E31" s="45" t="s">
        <v>144</v>
      </c>
      <c r="F31" s="61">
        <v>7369.28</v>
      </c>
      <c r="G31" s="45" t="s">
        <v>22</v>
      </c>
      <c r="H31" s="63">
        <v>42071</v>
      </c>
      <c r="I31" s="61">
        <f t="shared" si="0"/>
        <v>7369.28</v>
      </c>
      <c r="J31" s="55"/>
      <c r="K31" s="55" t="s">
        <v>119</v>
      </c>
      <c r="L31" s="55"/>
      <c r="M31" s="49" t="s">
        <v>77</v>
      </c>
      <c r="N31" s="50"/>
    </row>
    <row r="32" spans="1:14" ht="16.5" thickBot="1" x14ac:dyDescent="0.3">
      <c r="A32" s="44">
        <v>1</v>
      </c>
      <c r="B32" s="45" t="s">
        <v>14</v>
      </c>
      <c r="C32" s="59">
        <v>111</v>
      </c>
      <c r="D32" s="45" t="s">
        <v>156</v>
      </c>
      <c r="E32" s="45" t="s">
        <v>157</v>
      </c>
      <c r="F32" s="61">
        <v>342892.66</v>
      </c>
      <c r="G32" s="45" t="s">
        <v>22</v>
      </c>
      <c r="H32" s="63">
        <v>42012</v>
      </c>
      <c r="I32" s="61">
        <f t="shared" si="0"/>
        <v>342892.66</v>
      </c>
      <c r="J32" s="55"/>
      <c r="K32" s="55" t="s">
        <v>119</v>
      </c>
      <c r="L32" s="55"/>
      <c r="M32" s="49" t="s">
        <v>77</v>
      </c>
      <c r="N32" s="50"/>
    </row>
    <row r="33" spans="1:14" ht="16.5" thickBot="1" x14ac:dyDescent="0.3">
      <c r="A33" s="45"/>
      <c r="B33" s="45"/>
      <c r="C33" s="59"/>
      <c r="D33" s="45"/>
      <c r="E33" s="45"/>
      <c r="F33" s="61"/>
      <c r="G33" s="45"/>
      <c r="H33" s="63"/>
      <c r="I33" s="61"/>
      <c r="J33" s="55"/>
      <c r="K33" s="55"/>
      <c r="L33" s="55"/>
      <c r="M33" s="49"/>
      <c r="N33" s="50"/>
    </row>
    <row r="34" spans="1:14" ht="16.5" thickBot="1" x14ac:dyDescent="0.3">
      <c r="A34" s="45"/>
      <c r="B34" s="45"/>
      <c r="C34" s="59"/>
      <c r="D34" s="45"/>
      <c r="E34" s="45"/>
      <c r="F34" s="61"/>
      <c r="G34" s="45"/>
      <c r="H34" s="63"/>
      <c r="I34" s="61"/>
      <c r="J34" s="55"/>
      <c r="K34" s="55"/>
      <c r="L34" s="55"/>
      <c r="M34" s="49"/>
      <c r="N34" s="50"/>
    </row>
    <row r="35" spans="1:14" ht="16.5" thickBot="1" x14ac:dyDescent="0.3">
      <c r="A35" s="45"/>
      <c r="B35" s="45"/>
      <c r="C35" s="59"/>
      <c r="D35" s="45"/>
      <c r="E35" s="45"/>
      <c r="F35" s="61"/>
      <c r="G35" s="45"/>
      <c r="H35" s="63"/>
      <c r="I35" s="61"/>
      <c r="J35" s="55"/>
      <c r="K35" s="55"/>
      <c r="L35" s="55"/>
      <c r="M35" s="49"/>
      <c r="N35" s="50"/>
    </row>
    <row r="36" spans="1:14" ht="16.5" thickBot="1" x14ac:dyDescent="0.3">
      <c r="A36" s="45"/>
      <c r="B36" s="45"/>
      <c r="C36" s="59"/>
      <c r="D36" s="45"/>
      <c r="E36" s="45"/>
      <c r="F36" s="61"/>
      <c r="G36" s="45"/>
      <c r="H36" s="63"/>
      <c r="I36" s="61"/>
      <c r="J36" s="55"/>
      <c r="K36" s="55"/>
      <c r="L36" s="55"/>
      <c r="M36" s="49"/>
      <c r="N36" s="50"/>
    </row>
    <row r="37" spans="1:14" ht="16.5" thickBot="1" x14ac:dyDescent="0.3">
      <c r="A37" s="45"/>
      <c r="B37" s="45"/>
      <c r="C37" s="59"/>
      <c r="D37" s="45"/>
      <c r="E37" s="45"/>
      <c r="F37" s="61"/>
      <c r="G37" s="45"/>
      <c r="H37" s="63"/>
      <c r="I37" s="61"/>
      <c r="J37" s="55"/>
      <c r="K37" s="55"/>
      <c r="L37" s="55"/>
      <c r="M37" s="49"/>
      <c r="N37" s="50"/>
    </row>
    <row r="38" spans="1:14" ht="16.5" thickBot="1" x14ac:dyDescent="0.3">
      <c r="A38" s="45"/>
      <c r="B38" s="45"/>
      <c r="C38" s="59"/>
      <c r="D38" s="45"/>
      <c r="E38" s="45"/>
      <c r="F38" s="61"/>
      <c r="G38" s="45"/>
      <c r="H38" s="63"/>
      <c r="I38" s="61"/>
      <c r="J38" s="55"/>
      <c r="K38" s="55"/>
      <c r="L38" s="55"/>
      <c r="M38" s="49"/>
      <c r="N38" s="50"/>
    </row>
    <row r="39" spans="1:14" ht="16.5" thickBot="1" x14ac:dyDescent="0.3">
      <c r="A39" s="45"/>
      <c r="B39" s="45"/>
      <c r="C39" s="59"/>
      <c r="D39" s="45"/>
      <c r="E39" s="45"/>
      <c r="F39" s="61"/>
      <c r="G39" s="45"/>
      <c r="H39" s="63"/>
      <c r="I39" s="61"/>
      <c r="J39" s="55"/>
      <c r="K39" s="55"/>
      <c r="L39" s="55"/>
      <c r="M39" s="49"/>
      <c r="N39" s="50"/>
    </row>
    <row r="40" spans="1:14" ht="16.5" thickBot="1" x14ac:dyDescent="0.3">
      <c r="A40" s="45"/>
      <c r="B40" s="45"/>
      <c r="C40" s="59"/>
      <c r="D40" s="45"/>
      <c r="E40" s="45"/>
      <c r="F40" s="61"/>
      <c r="G40" s="45"/>
      <c r="H40" s="63"/>
      <c r="I40" s="61"/>
      <c r="J40" s="55"/>
      <c r="K40" s="55"/>
      <c r="L40" s="55"/>
      <c r="M40" s="49"/>
      <c r="N40" s="50"/>
    </row>
    <row r="41" spans="1:14" ht="16.5" thickBot="1" x14ac:dyDescent="0.3">
      <c r="A41" s="45"/>
      <c r="B41" s="45"/>
      <c r="C41" s="59"/>
      <c r="D41" s="45"/>
      <c r="E41" s="45"/>
      <c r="F41" s="61"/>
      <c r="G41" s="45"/>
      <c r="H41" s="63"/>
      <c r="I41" s="61"/>
      <c r="J41" s="55"/>
      <c r="K41" s="55"/>
      <c r="L41" s="55"/>
      <c r="M41" s="49"/>
      <c r="N41" s="50"/>
    </row>
    <row r="42" spans="1:14" ht="16.5" thickBot="1" x14ac:dyDescent="0.3">
      <c r="A42" s="45"/>
      <c r="B42" s="45"/>
      <c r="C42" s="59"/>
      <c r="D42" s="45"/>
      <c r="E42" s="45"/>
      <c r="F42" s="61"/>
      <c r="G42" s="45"/>
      <c r="H42" s="63"/>
      <c r="I42" s="61"/>
      <c r="J42" s="55"/>
      <c r="K42" s="55"/>
      <c r="L42" s="55"/>
      <c r="M42" s="49"/>
      <c r="N42" s="50"/>
    </row>
    <row r="43" spans="1:14" ht="16.5" thickBot="1" x14ac:dyDescent="0.3">
      <c r="A43" s="45"/>
      <c r="B43" s="45"/>
      <c r="C43" s="59"/>
      <c r="D43" s="45"/>
      <c r="E43" s="45"/>
      <c r="F43" s="61"/>
      <c r="G43" s="45"/>
      <c r="H43" s="63"/>
      <c r="I43" s="61"/>
      <c r="J43" s="55"/>
      <c r="K43" s="55"/>
      <c r="L43" s="55"/>
      <c r="M43" s="49"/>
      <c r="N43" s="50"/>
    </row>
    <row r="44" spans="1:14" ht="16.5" thickBot="1" x14ac:dyDescent="0.3">
      <c r="A44" s="45"/>
      <c r="B44" s="45"/>
      <c r="C44" s="59"/>
      <c r="D44" s="45"/>
      <c r="E44" s="45"/>
      <c r="F44" s="61"/>
      <c r="G44" s="45"/>
      <c r="H44" s="63"/>
      <c r="I44" s="61"/>
      <c r="J44" s="55"/>
      <c r="K44" s="55"/>
      <c r="L44" s="55"/>
      <c r="M44" s="49"/>
      <c r="N44" s="50"/>
    </row>
    <row r="45" spans="1:14" ht="16.5" thickBot="1" x14ac:dyDescent="0.3">
      <c r="A45" s="45"/>
      <c r="B45" s="45"/>
      <c r="C45" s="45"/>
      <c r="D45" s="45"/>
      <c r="E45" s="45"/>
      <c r="F45" s="53">
        <v>1401432.36</v>
      </c>
      <c r="G45" s="45"/>
      <c r="H45" s="44"/>
      <c r="I45" s="53">
        <v>1401432.36</v>
      </c>
      <c r="J45" s="56"/>
      <c r="K45" s="56"/>
      <c r="L45" s="55"/>
      <c r="M45" s="49"/>
      <c r="N45" s="50"/>
    </row>
    <row r="46" spans="1:14" ht="16.5" thickBot="1" x14ac:dyDescent="0.3">
      <c r="A46" s="45"/>
      <c r="F46" s="58"/>
    </row>
    <row r="47" spans="1:14" x14ac:dyDescent="0.25">
      <c r="H47" s="57"/>
    </row>
    <row r="48" spans="1:14" x14ac:dyDescent="0.25">
      <c r="H48" s="58"/>
      <c r="I48" s="68"/>
    </row>
    <row r="51" spans="2:13" x14ac:dyDescent="0.25">
      <c r="B51" t="s">
        <v>64</v>
      </c>
      <c r="E51" t="s">
        <v>66</v>
      </c>
      <c r="M51" t="s">
        <v>68</v>
      </c>
    </row>
    <row r="52" spans="2:13" x14ac:dyDescent="0.25">
      <c r="B52" s="54" t="s">
        <v>65</v>
      </c>
      <c r="E52" t="s">
        <v>67</v>
      </c>
      <c r="M52" s="54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8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5.5703125" customWidth="1"/>
    <col min="3" max="3" width="16" customWidth="1"/>
    <col min="4" max="4" width="34.28515625" customWidth="1"/>
    <col min="5" max="5" width="50.42578125" customWidth="1"/>
    <col min="6" max="6" width="15.7109375" customWidth="1"/>
    <col min="7" max="7" width="14.42578125" customWidth="1"/>
    <col min="8" max="8" width="12.85546875" customWidth="1"/>
    <col min="9" max="9" width="14.28515625" customWidth="1"/>
    <col min="10" max="10" width="16.28515625" customWidth="1"/>
    <col min="11" max="11" width="15.28515625" customWidth="1"/>
    <col min="12" max="12" width="14.1406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187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/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/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59" t="s">
        <v>158</v>
      </c>
      <c r="D34" s="45" t="s">
        <v>159</v>
      </c>
      <c r="E34" s="45" t="s">
        <v>160</v>
      </c>
      <c r="F34" s="61">
        <v>58705</v>
      </c>
      <c r="G34" s="45" t="s">
        <v>22</v>
      </c>
      <c r="H34" s="63">
        <v>42256</v>
      </c>
      <c r="I34" s="61">
        <f t="shared" ref="I34:I52" si="0">+F34</f>
        <v>58705</v>
      </c>
      <c r="J34" s="69" t="s">
        <v>119</v>
      </c>
      <c r="K34" s="55"/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59" t="s">
        <v>163</v>
      </c>
      <c r="D35" s="45" t="s">
        <v>83</v>
      </c>
      <c r="E35" s="45" t="s">
        <v>162</v>
      </c>
      <c r="F35" s="61">
        <v>43270.84</v>
      </c>
      <c r="G35" s="45" t="s">
        <v>22</v>
      </c>
      <c r="H35" s="63">
        <v>42013</v>
      </c>
      <c r="I35" s="61">
        <f t="shared" si="0"/>
        <v>43270.84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59" t="s">
        <v>164</v>
      </c>
      <c r="D36" s="45" t="s">
        <v>83</v>
      </c>
      <c r="E36" s="45" t="s">
        <v>162</v>
      </c>
      <c r="F36" s="61">
        <v>11794.1</v>
      </c>
      <c r="G36" s="45" t="s">
        <v>22</v>
      </c>
      <c r="H36" s="63">
        <v>42013</v>
      </c>
      <c r="I36" s="61">
        <f t="shared" si="0"/>
        <v>11794.1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59" t="s">
        <v>165</v>
      </c>
      <c r="D37" s="45" t="s">
        <v>83</v>
      </c>
      <c r="E37" s="45" t="s">
        <v>162</v>
      </c>
      <c r="F37" s="61">
        <v>54256.4</v>
      </c>
      <c r="G37" s="45" t="s">
        <v>22</v>
      </c>
      <c r="H37" s="63">
        <v>42013</v>
      </c>
      <c r="I37" s="61">
        <f t="shared" si="0"/>
        <v>54256.4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59" t="s">
        <v>166</v>
      </c>
      <c r="D38" s="45" t="s">
        <v>83</v>
      </c>
      <c r="E38" s="45" t="s">
        <v>162</v>
      </c>
      <c r="F38" s="61">
        <v>6914.8</v>
      </c>
      <c r="G38" s="45" t="s">
        <v>22</v>
      </c>
      <c r="H38" s="63">
        <v>42013</v>
      </c>
      <c r="I38" s="61">
        <f t="shared" si="0"/>
        <v>6914.8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59" t="s">
        <v>152</v>
      </c>
      <c r="D39" s="45" t="s">
        <v>83</v>
      </c>
      <c r="E39" s="45" t="s">
        <v>162</v>
      </c>
      <c r="F39" s="61">
        <v>6106.5</v>
      </c>
      <c r="G39" s="45" t="s">
        <v>22</v>
      </c>
      <c r="H39" s="63">
        <v>42071</v>
      </c>
      <c r="I39" s="61">
        <f t="shared" si="0"/>
        <v>6106.5</v>
      </c>
      <c r="J39" s="69"/>
      <c r="K39" s="69" t="s">
        <v>119</v>
      </c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59" t="s">
        <v>154</v>
      </c>
      <c r="D40" s="45" t="s">
        <v>83</v>
      </c>
      <c r="E40" s="45" t="s">
        <v>162</v>
      </c>
      <c r="F40" s="61">
        <v>45636.5</v>
      </c>
      <c r="G40" s="45" t="s">
        <v>22</v>
      </c>
      <c r="H40" s="63">
        <v>42071</v>
      </c>
      <c r="I40" s="61">
        <f t="shared" si="0"/>
        <v>45636.5</v>
      </c>
      <c r="J40" s="69"/>
      <c r="K40" s="69" t="s">
        <v>119</v>
      </c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59" t="s">
        <v>155</v>
      </c>
      <c r="D41" s="45" t="s">
        <v>83</v>
      </c>
      <c r="E41" s="45" t="s">
        <v>162</v>
      </c>
      <c r="F41" s="61">
        <v>7369.28</v>
      </c>
      <c r="G41" s="45" t="s">
        <v>22</v>
      </c>
      <c r="H41" s="63">
        <v>42071</v>
      </c>
      <c r="I41" s="61">
        <f t="shared" si="0"/>
        <v>7369.28</v>
      </c>
      <c r="J41" s="69"/>
      <c r="K41" s="69" t="s">
        <v>119</v>
      </c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59">
        <v>2025</v>
      </c>
      <c r="D42" s="45" t="s">
        <v>161</v>
      </c>
      <c r="E42" s="45" t="s">
        <v>137</v>
      </c>
      <c r="F42" s="61">
        <v>185996.32</v>
      </c>
      <c r="G42" s="45" t="s">
        <v>22</v>
      </c>
      <c r="H42" s="63">
        <v>42013</v>
      </c>
      <c r="I42" s="61">
        <f t="shared" si="0"/>
        <v>185996.32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59">
        <v>1439</v>
      </c>
      <c r="D43" s="45" t="s">
        <v>136</v>
      </c>
      <c r="E43" s="45" t="s">
        <v>137</v>
      </c>
      <c r="F43" s="61">
        <v>163051.74</v>
      </c>
      <c r="G43" s="45" t="s">
        <v>22</v>
      </c>
      <c r="H43" s="63">
        <v>42072</v>
      </c>
      <c r="I43" s="61">
        <f t="shared" si="0"/>
        <v>163051.74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59">
        <v>502</v>
      </c>
      <c r="D44" s="45" t="s">
        <v>167</v>
      </c>
      <c r="E44" s="45" t="s">
        <v>168</v>
      </c>
      <c r="F44" s="61">
        <v>169448</v>
      </c>
      <c r="G44" s="45" t="s">
        <v>22</v>
      </c>
      <c r="H44" s="63" t="s">
        <v>169</v>
      </c>
      <c r="I44" s="61">
        <f t="shared" si="0"/>
        <v>169448</v>
      </c>
      <c r="J44" s="69"/>
      <c r="K44" s="69" t="s">
        <v>119</v>
      </c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59">
        <v>40119</v>
      </c>
      <c r="D45" s="45" t="s">
        <v>170</v>
      </c>
      <c r="E45" s="45" t="s">
        <v>171</v>
      </c>
      <c r="F45" s="61">
        <v>100030</v>
      </c>
      <c r="G45" s="45" t="s">
        <v>22</v>
      </c>
      <c r="H45" s="63">
        <v>42256</v>
      </c>
      <c r="I45" s="61">
        <f t="shared" si="0"/>
        <v>100030</v>
      </c>
      <c r="J45" s="69" t="s">
        <v>116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59">
        <v>3033</v>
      </c>
      <c r="D46" s="45" t="s">
        <v>173</v>
      </c>
      <c r="E46" s="45" t="s">
        <v>174</v>
      </c>
      <c r="F46" s="61">
        <v>8883</v>
      </c>
      <c r="G46" s="45" t="s">
        <v>22</v>
      </c>
      <c r="H46" s="63" t="s">
        <v>172</v>
      </c>
      <c r="I46" s="61">
        <f t="shared" si="0"/>
        <v>8883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59">
        <v>434</v>
      </c>
      <c r="D47" s="45" t="s">
        <v>175</v>
      </c>
      <c r="E47" s="45" t="s">
        <v>176</v>
      </c>
      <c r="F47" s="61">
        <v>149941.18</v>
      </c>
      <c r="G47" s="45" t="s">
        <v>22</v>
      </c>
      <c r="H47" s="63" t="s">
        <v>177</v>
      </c>
      <c r="I47" s="61">
        <f t="shared" si="0"/>
        <v>149941.18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59">
        <v>24807</v>
      </c>
      <c r="D48" s="59" t="s">
        <v>179</v>
      </c>
      <c r="E48" s="45" t="s">
        <v>180</v>
      </c>
      <c r="F48" s="61">
        <v>20060</v>
      </c>
      <c r="G48" s="45" t="s">
        <v>22</v>
      </c>
      <c r="H48" s="63">
        <v>2015</v>
      </c>
      <c r="I48" s="61">
        <f t="shared" si="0"/>
        <v>20060</v>
      </c>
      <c r="J48" s="69" t="s">
        <v>119</v>
      </c>
      <c r="K48" s="55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59">
        <v>609</v>
      </c>
      <c r="D49" s="45" t="s">
        <v>181</v>
      </c>
      <c r="E49" s="45" t="s">
        <v>182</v>
      </c>
      <c r="F49" s="61">
        <v>5499.92</v>
      </c>
      <c r="G49" s="45" t="s">
        <v>22</v>
      </c>
      <c r="H49" s="48">
        <v>42013</v>
      </c>
      <c r="I49" s="61">
        <f t="shared" si="0"/>
        <v>5499.92</v>
      </c>
      <c r="J49" s="69" t="s">
        <v>119</v>
      </c>
      <c r="K49" s="55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59">
        <v>339</v>
      </c>
      <c r="D50" s="45" t="s">
        <v>178</v>
      </c>
      <c r="E50" s="45" t="s">
        <v>176</v>
      </c>
      <c r="F50" s="61">
        <v>97043.199999999997</v>
      </c>
      <c r="G50" s="45" t="s">
        <v>22</v>
      </c>
      <c r="H50" s="63" t="s">
        <v>183</v>
      </c>
      <c r="I50" s="61">
        <f t="shared" si="0"/>
        <v>97043.199999999997</v>
      </c>
      <c r="J50" s="69" t="s">
        <v>119</v>
      </c>
      <c r="K50" s="55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59">
        <v>2068</v>
      </c>
      <c r="D51" s="45" t="s">
        <v>161</v>
      </c>
      <c r="E51" s="45" t="s">
        <v>137</v>
      </c>
      <c r="F51" s="61">
        <v>197390.4</v>
      </c>
      <c r="G51" s="45" t="s">
        <v>22</v>
      </c>
      <c r="H51" s="63" t="s">
        <v>183</v>
      </c>
      <c r="I51" s="61">
        <f t="shared" si="0"/>
        <v>197390.4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59">
        <v>96</v>
      </c>
      <c r="D52" s="45" t="s">
        <v>184</v>
      </c>
      <c r="E52" s="45" t="s">
        <v>81</v>
      </c>
      <c r="F52" s="61">
        <v>58410</v>
      </c>
      <c r="G52" s="45" t="s">
        <v>22</v>
      </c>
      <c r="H52" s="63" t="s">
        <v>185</v>
      </c>
      <c r="I52" s="61">
        <f t="shared" si="0"/>
        <v>58410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59"/>
      <c r="D53" s="45"/>
      <c r="E53" s="45"/>
      <c r="F53" s="61"/>
      <c r="G53" s="45"/>
      <c r="H53" s="63"/>
      <c r="I53" s="72">
        <f>+I34+I35+I36+I37+I38+I39+I40+I41+I42+I43+I44+I45+I47+I46+I48+I49+I50+I51+I52</f>
        <v>1389807.18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61"/>
      <c r="J54" s="55"/>
      <c r="K54" s="55"/>
      <c r="L54" s="55"/>
      <c r="M54" s="49"/>
      <c r="N54" s="50"/>
    </row>
    <row r="55" spans="1:14" ht="16.5" thickBot="1" x14ac:dyDescent="0.3">
      <c r="A55" s="45"/>
      <c r="B55" s="45"/>
      <c r="C55" s="45"/>
      <c r="D55" s="45"/>
      <c r="E55" s="45"/>
      <c r="F55" s="53"/>
      <c r="G55" s="45"/>
      <c r="H55" s="44"/>
      <c r="I55" s="53">
        <f>+I15+I32+I53</f>
        <v>1768918.9</v>
      </c>
      <c r="J55" s="69"/>
      <c r="K55" s="56"/>
      <c r="L55" s="55"/>
      <c r="M55" s="49"/>
      <c r="N55" s="50"/>
    </row>
    <row r="56" spans="1:14" ht="16.5" thickBot="1" x14ac:dyDescent="0.3">
      <c r="A56" s="45"/>
      <c r="F56" s="58"/>
    </row>
    <row r="57" spans="1:14" x14ac:dyDescent="0.25">
      <c r="B57" t="s">
        <v>64</v>
      </c>
      <c r="E57" t="s">
        <v>66</v>
      </c>
      <c r="M57" t="s">
        <v>68</v>
      </c>
    </row>
    <row r="58" spans="1:14" x14ac:dyDescent="0.25">
      <c r="B58" s="54" t="s">
        <v>65</v>
      </c>
      <c r="E58" t="s">
        <v>67</v>
      </c>
      <c r="M58" s="54" t="s">
        <v>69</v>
      </c>
    </row>
  </sheetData>
  <pageMargins left="0.7" right="0.7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8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26" customWidth="1"/>
    <col min="3" max="3" width="16" customWidth="1"/>
    <col min="4" max="4" width="27.85546875" customWidth="1"/>
    <col min="5" max="5" width="50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1.7109375" customWidth="1"/>
    <col min="12" max="12" width="12.5703125" customWidth="1"/>
    <col min="13" max="13" width="44.7109375" customWidth="1"/>
  </cols>
  <sheetData>
    <row r="5" spans="1:13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227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15.7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37005</v>
      </c>
      <c r="D34" s="45" t="s">
        <v>188</v>
      </c>
      <c r="E34" s="45" t="s">
        <v>189</v>
      </c>
      <c r="F34" s="61">
        <v>18927.080000000002</v>
      </c>
      <c r="G34" s="45" t="s">
        <v>15</v>
      </c>
      <c r="H34" s="63" t="s">
        <v>190</v>
      </c>
      <c r="I34" s="61">
        <f t="shared" ref="I34:I53" si="0">+F34</f>
        <v>18927.080000000002</v>
      </c>
      <c r="J34" s="69"/>
      <c r="K34" s="55" t="s">
        <v>119</v>
      </c>
      <c r="L34" s="55"/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3044</v>
      </c>
      <c r="D35" s="45" t="s">
        <v>173</v>
      </c>
      <c r="E35" s="45" t="s">
        <v>191</v>
      </c>
      <c r="F35" s="61">
        <v>6726</v>
      </c>
      <c r="G35" s="45" t="s">
        <v>15</v>
      </c>
      <c r="H35" s="63" t="s">
        <v>192</v>
      </c>
      <c r="I35" s="61">
        <f t="shared" si="0"/>
        <v>6726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467</v>
      </c>
      <c r="D36" s="45" t="s">
        <v>193</v>
      </c>
      <c r="E36" s="45" t="s">
        <v>194</v>
      </c>
      <c r="F36" s="61">
        <v>151200</v>
      </c>
      <c r="G36" s="45" t="s">
        <v>15</v>
      </c>
      <c r="H36" s="63">
        <v>42284</v>
      </c>
      <c r="I36" s="61">
        <f t="shared" si="0"/>
        <v>151200</v>
      </c>
      <c r="J36" s="69"/>
      <c r="K36" s="55"/>
      <c r="L36" s="55" t="s">
        <v>119</v>
      </c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1281</v>
      </c>
      <c r="D37" s="45" t="s">
        <v>195</v>
      </c>
      <c r="E37" s="45" t="s">
        <v>196</v>
      </c>
      <c r="F37" s="61">
        <v>49737</v>
      </c>
      <c r="G37" s="45" t="s">
        <v>15</v>
      </c>
      <c r="H37" s="63" t="s">
        <v>197</v>
      </c>
      <c r="I37" s="61">
        <f t="shared" si="0"/>
        <v>49737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539</v>
      </c>
      <c r="D38" s="45" t="s">
        <v>198</v>
      </c>
      <c r="E38" s="45" t="s">
        <v>199</v>
      </c>
      <c r="F38" s="61">
        <v>88382</v>
      </c>
      <c r="G38" s="45" t="s">
        <v>15</v>
      </c>
      <c r="H38" s="63" t="s">
        <v>200</v>
      </c>
      <c r="I38" s="61">
        <f t="shared" si="0"/>
        <v>88382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2588</v>
      </c>
      <c r="D39" s="45" t="s">
        <v>83</v>
      </c>
      <c r="E39" s="45" t="s">
        <v>201</v>
      </c>
      <c r="F39" s="61">
        <v>11369.3</v>
      </c>
      <c r="G39" s="45" t="s">
        <v>15</v>
      </c>
      <c r="H39" s="63" t="s">
        <v>202</v>
      </c>
      <c r="I39" s="61">
        <f t="shared" si="0"/>
        <v>11369.3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2584</v>
      </c>
      <c r="D40" s="45" t="s">
        <v>83</v>
      </c>
      <c r="E40" s="45" t="s">
        <v>201</v>
      </c>
      <c r="F40" s="61">
        <v>13983</v>
      </c>
      <c r="G40" s="45" t="s">
        <v>15</v>
      </c>
      <c r="H40" s="63" t="s">
        <v>203</v>
      </c>
      <c r="I40" s="61">
        <f t="shared" si="0"/>
        <v>13983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2583</v>
      </c>
      <c r="D41" s="45" t="s">
        <v>83</v>
      </c>
      <c r="E41" s="45" t="s">
        <v>204</v>
      </c>
      <c r="F41" s="61">
        <v>54757.9</v>
      </c>
      <c r="G41" s="45" t="s">
        <v>15</v>
      </c>
      <c r="H41" s="63" t="s">
        <v>203</v>
      </c>
      <c r="I41" s="61">
        <f t="shared" si="0"/>
        <v>54757.9</v>
      </c>
      <c r="J41" s="69" t="s">
        <v>119</v>
      </c>
      <c r="K41" s="69"/>
      <c r="L41" s="55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1415</v>
      </c>
      <c r="D42" s="45" t="s">
        <v>159</v>
      </c>
      <c r="E42" s="45" t="s">
        <v>205</v>
      </c>
      <c r="F42" s="61">
        <v>10449.290000000001</v>
      </c>
      <c r="G42" s="45" t="s">
        <v>15</v>
      </c>
      <c r="H42" s="63" t="s">
        <v>202</v>
      </c>
      <c r="I42" s="61">
        <f t="shared" si="0"/>
        <v>10449.290000000001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15305</v>
      </c>
      <c r="D43" s="45" t="s">
        <v>206</v>
      </c>
      <c r="E43" s="45" t="s">
        <v>207</v>
      </c>
      <c r="F43" s="61">
        <v>8260</v>
      </c>
      <c r="G43" s="45" t="s">
        <v>15</v>
      </c>
      <c r="H43" s="63" t="s">
        <v>192</v>
      </c>
      <c r="I43" s="61">
        <f t="shared" si="0"/>
        <v>8260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540</v>
      </c>
      <c r="D44" s="45" t="s">
        <v>198</v>
      </c>
      <c r="E44" s="45" t="s">
        <v>208</v>
      </c>
      <c r="F44" s="61">
        <v>92925</v>
      </c>
      <c r="G44" s="45" t="s">
        <v>15</v>
      </c>
      <c r="H44" s="63" t="s">
        <v>209</v>
      </c>
      <c r="I44" s="61">
        <f t="shared" si="0"/>
        <v>92925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466</v>
      </c>
      <c r="D45" s="45" t="s">
        <v>193</v>
      </c>
      <c r="E45" s="45" t="s">
        <v>210</v>
      </c>
      <c r="F45" s="61">
        <v>20275.939999999999</v>
      </c>
      <c r="G45" s="45" t="s">
        <v>15</v>
      </c>
      <c r="H45" s="63" t="s">
        <v>211</v>
      </c>
      <c r="I45" s="61">
        <f t="shared" si="0"/>
        <v>20275.939999999999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465</v>
      </c>
      <c r="D46" s="45" t="s">
        <v>193</v>
      </c>
      <c r="E46" s="45" t="s">
        <v>212</v>
      </c>
      <c r="F46" s="61">
        <v>44238.2</v>
      </c>
      <c r="G46" s="45" t="s">
        <v>15</v>
      </c>
      <c r="H46" s="63" t="s">
        <v>211</v>
      </c>
      <c r="I46" s="61">
        <f t="shared" si="0"/>
        <v>44238.2</v>
      </c>
      <c r="J46" s="69" t="s">
        <v>119</v>
      </c>
      <c r="K46" s="55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323</v>
      </c>
      <c r="D47" s="45" t="s">
        <v>213</v>
      </c>
      <c r="E47" s="45" t="s">
        <v>214</v>
      </c>
      <c r="F47" s="61">
        <v>1329696</v>
      </c>
      <c r="G47" s="45" t="s">
        <v>15</v>
      </c>
      <c r="H47" s="63" t="s">
        <v>215</v>
      </c>
      <c r="I47" s="61">
        <f t="shared" si="0"/>
        <v>1329696</v>
      </c>
      <c r="J47" s="69" t="s">
        <v>119</v>
      </c>
      <c r="K47" s="55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1268</v>
      </c>
      <c r="D48" s="59" t="s">
        <v>195</v>
      </c>
      <c r="E48" s="45" t="s">
        <v>216</v>
      </c>
      <c r="F48" s="61">
        <v>63012</v>
      </c>
      <c r="G48" s="45" t="s">
        <v>15</v>
      </c>
      <c r="H48" s="63" t="s">
        <v>217</v>
      </c>
      <c r="I48" s="61">
        <f t="shared" si="0"/>
        <v>63012</v>
      </c>
      <c r="J48" s="69"/>
      <c r="K48" s="55" t="s">
        <v>119</v>
      </c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 t="s">
        <v>218</v>
      </c>
      <c r="D49" s="45" t="s">
        <v>219</v>
      </c>
      <c r="E49" s="45" t="s">
        <v>220</v>
      </c>
      <c r="F49" s="61">
        <v>17000</v>
      </c>
      <c r="G49" s="45" t="s">
        <v>15</v>
      </c>
      <c r="H49" s="48" t="s">
        <v>221</v>
      </c>
      <c r="I49" s="61">
        <f t="shared" si="0"/>
        <v>17000</v>
      </c>
      <c r="J49" s="69" t="s">
        <v>119</v>
      </c>
      <c r="K49" s="55"/>
      <c r="L49" s="55"/>
      <c r="M49" s="49" t="s">
        <v>226</v>
      </c>
      <c r="N49" s="50"/>
    </row>
    <row r="50" spans="1:14" ht="16.5" thickBot="1" x14ac:dyDescent="0.3">
      <c r="A50" s="45">
        <v>1</v>
      </c>
      <c r="B50" s="45" t="s">
        <v>14</v>
      </c>
      <c r="C50" s="44">
        <v>13779</v>
      </c>
      <c r="D50" s="45" t="s">
        <v>222</v>
      </c>
      <c r="E50" s="45" t="s">
        <v>223</v>
      </c>
      <c r="F50" s="61">
        <v>45300</v>
      </c>
      <c r="G50" s="45" t="s">
        <v>15</v>
      </c>
      <c r="H50" s="63" t="s">
        <v>224</v>
      </c>
      <c r="I50" s="61">
        <f t="shared" si="0"/>
        <v>45300</v>
      </c>
      <c r="J50" s="69"/>
      <c r="K50" s="55"/>
      <c r="L50" s="55" t="s">
        <v>119</v>
      </c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36738</v>
      </c>
      <c r="D51" s="45" t="s">
        <v>188</v>
      </c>
      <c r="E51" s="45" t="s">
        <v>189</v>
      </c>
      <c r="F51" s="61">
        <v>29358.5</v>
      </c>
      <c r="G51" s="45" t="s">
        <v>15</v>
      </c>
      <c r="H51" s="63">
        <v>42287</v>
      </c>
      <c r="I51" s="61">
        <f t="shared" si="0"/>
        <v>29358.5</v>
      </c>
      <c r="J51" s="69" t="s">
        <v>119</v>
      </c>
      <c r="K51" s="55"/>
      <c r="L51" s="55"/>
      <c r="M51" s="49" t="s">
        <v>186</v>
      </c>
      <c r="N51" s="50"/>
    </row>
    <row r="52" spans="1:14" ht="16.5" thickBot="1" x14ac:dyDescent="0.3">
      <c r="A52" s="45"/>
      <c r="B52" s="45" t="s">
        <v>14</v>
      </c>
      <c r="C52" s="44">
        <v>2602</v>
      </c>
      <c r="D52" s="45" t="s">
        <v>142</v>
      </c>
      <c r="E52" s="45" t="s">
        <v>225</v>
      </c>
      <c r="F52" s="61">
        <v>117490.88</v>
      </c>
      <c r="G52" s="45" t="s">
        <v>15</v>
      </c>
      <c r="H52" s="63">
        <v>42014</v>
      </c>
      <c r="I52" s="61">
        <f t="shared" si="0"/>
        <v>117490.88</v>
      </c>
      <c r="J52" s="69" t="s">
        <v>119</v>
      </c>
      <c r="K52" s="55"/>
      <c r="L52" s="55"/>
      <c r="M52" s="49" t="s">
        <v>186</v>
      </c>
      <c r="N52" s="50"/>
    </row>
    <row r="53" spans="1:14" ht="16.5" thickBot="1" x14ac:dyDescent="0.3">
      <c r="A53" s="45"/>
      <c r="B53" s="45" t="s">
        <v>14</v>
      </c>
      <c r="C53" s="44">
        <v>2603</v>
      </c>
      <c r="D53" s="45" t="s">
        <v>142</v>
      </c>
      <c r="E53" s="45" t="s">
        <v>225</v>
      </c>
      <c r="F53" s="61">
        <v>101984</v>
      </c>
      <c r="G53" s="45" t="s">
        <v>15</v>
      </c>
      <c r="H53" s="63">
        <v>42014</v>
      </c>
      <c r="I53" s="61">
        <f t="shared" si="0"/>
        <v>101984</v>
      </c>
      <c r="J53" s="69"/>
      <c r="K53" s="55"/>
      <c r="L53" s="55"/>
      <c r="M53" s="49"/>
      <c r="N53" s="50"/>
    </row>
    <row r="54" spans="1:14" ht="16.5" thickBot="1" x14ac:dyDescent="0.3">
      <c r="A54" s="45">
        <v>1</v>
      </c>
      <c r="B54" s="45"/>
      <c r="C54" s="59"/>
      <c r="D54" s="45"/>
      <c r="E54" s="45"/>
      <c r="F54" s="61"/>
      <c r="G54" s="45"/>
      <c r="H54" s="63"/>
      <c r="I54" s="72">
        <f>+I34+I35+I36+I37+I38+I39+I40+I41+I42+I43+I44+I45+I46+I47+I48+I49+I50+I51+I52+I53</f>
        <v>2275072.09</v>
      </c>
      <c r="J54" s="82">
        <f>+I35+I37+I38+I39+I40+I41+I42+I43+I44+I45+I46+I47+I49+I51+I52+I53</f>
        <v>1996633.0099999998</v>
      </c>
      <c r="K54" s="82">
        <f>+I34+I48</f>
        <v>81939.08</v>
      </c>
      <c r="L54" s="82">
        <f>+I36+I50</f>
        <v>196500</v>
      </c>
      <c r="M54" s="49"/>
      <c r="N54" s="50"/>
    </row>
    <row r="55" spans="1:14" ht="16.5" thickBot="1" x14ac:dyDescent="0.3">
      <c r="A55" s="45"/>
      <c r="B55" s="45"/>
      <c r="C55" s="59"/>
      <c r="D55" s="45"/>
      <c r="E55" s="45"/>
      <c r="F55" s="61"/>
      <c r="G55" s="45"/>
      <c r="H55" s="63"/>
      <c r="I55" s="72"/>
      <c r="J55" s="55"/>
      <c r="K55" s="55"/>
      <c r="L55" s="55"/>
      <c r="M55" s="49"/>
      <c r="N55" s="50"/>
    </row>
    <row r="56" spans="1:14" ht="16.5" thickBot="1" x14ac:dyDescent="0.3">
      <c r="A56" s="45"/>
      <c r="B56" s="78" t="s">
        <v>228</v>
      </c>
      <c r="C56" s="45"/>
      <c r="D56" s="45"/>
      <c r="E56" s="45"/>
      <c r="F56" s="53"/>
      <c r="G56" s="45"/>
      <c r="H56" s="44"/>
      <c r="I56" s="53">
        <f>+I15+I32+I54</f>
        <v>2654183.81</v>
      </c>
      <c r="J56" s="81">
        <f>+J54</f>
        <v>1996633.0099999998</v>
      </c>
      <c r="K56" s="56">
        <f>+K54</f>
        <v>81939.08</v>
      </c>
      <c r="L56" s="82">
        <f>+L15+L32+L54</f>
        <v>575611.72</v>
      </c>
      <c r="M56" s="49"/>
      <c r="N56" s="50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ht="15.75" x14ac:dyDescent="0.25">
      <c r="A60" s="83"/>
      <c r="F60" s="58"/>
      <c r="L60" s="68"/>
    </row>
    <row r="61" spans="1:14" ht="15.75" x14ac:dyDescent="0.25">
      <c r="A61" s="83"/>
      <c r="F61" s="58"/>
      <c r="L61" s="68"/>
    </row>
    <row r="62" spans="1:14" x14ac:dyDescent="0.25">
      <c r="B62" t="s">
        <v>64</v>
      </c>
      <c r="E62" t="s">
        <v>66</v>
      </c>
      <c r="J62" s="68"/>
      <c r="K62" s="68"/>
      <c r="M62" t="s">
        <v>68</v>
      </c>
    </row>
    <row r="63" spans="1:14" x14ac:dyDescent="0.25">
      <c r="B63" s="54" t="s">
        <v>65</v>
      </c>
      <c r="E63" t="s">
        <v>67</v>
      </c>
      <c r="I63" s="68"/>
      <c r="J63" s="68"/>
      <c r="M63" s="54" t="s">
        <v>69</v>
      </c>
    </row>
    <row r="64" spans="1:14" x14ac:dyDescent="0.25">
      <c r="I64" s="68"/>
      <c r="J64" s="68"/>
    </row>
    <row r="65" spans="9:11" x14ac:dyDescent="0.25">
      <c r="I65" s="68"/>
      <c r="J65" s="68"/>
    </row>
    <row r="68" spans="9:11" x14ac:dyDescent="0.25">
      <c r="K68" s="68"/>
    </row>
  </sheetData>
  <pageMargins left="0.7" right="0.7" top="0.75" bottom="0.75" header="0.3" footer="0.3"/>
  <pageSetup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0"/>
  <sheetViews>
    <sheetView workbookViewId="0">
      <selection sqref="A1:XFD1048576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16" customWidth="1"/>
    <col min="4" max="4" width="27.85546875" customWidth="1"/>
    <col min="5" max="5" width="50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4.7109375" customWidth="1"/>
    <col min="12" max="12" width="12.5703125" customWidth="1"/>
    <col min="13" max="13" width="44.71093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255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8</v>
      </c>
      <c r="D34" s="45" t="s">
        <v>229</v>
      </c>
      <c r="E34" s="45" t="s">
        <v>230</v>
      </c>
      <c r="F34" s="61">
        <v>43704.05</v>
      </c>
      <c r="G34" s="45" t="s">
        <v>15</v>
      </c>
      <c r="H34" s="63">
        <v>42162</v>
      </c>
      <c r="I34" s="61">
        <f>+F34</f>
        <v>43704.05</v>
      </c>
      <c r="J34" s="69"/>
      <c r="K34" s="55"/>
      <c r="L34" s="69" t="s">
        <v>119</v>
      </c>
      <c r="M34" s="49" t="s">
        <v>186</v>
      </c>
      <c r="N34" s="50"/>
    </row>
    <row r="35" spans="1:14" ht="16.5" thickBot="1" x14ac:dyDescent="0.3">
      <c r="A35" s="45">
        <v>1</v>
      </c>
      <c r="B35" s="45" t="s">
        <v>14</v>
      </c>
      <c r="C35" s="44">
        <v>2424</v>
      </c>
      <c r="D35" s="45" t="s">
        <v>231</v>
      </c>
      <c r="E35" s="45" t="s">
        <v>232</v>
      </c>
      <c r="F35" s="61">
        <v>54343.96</v>
      </c>
      <c r="G35" s="45" t="s">
        <v>15</v>
      </c>
      <c r="H35" s="63" t="s">
        <v>236</v>
      </c>
      <c r="I35" s="61">
        <f t="shared" ref="I35:I44" si="0">+F35</f>
        <v>54343.96</v>
      </c>
      <c r="J35" s="69" t="s">
        <v>119</v>
      </c>
      <c r="K35" s="55"/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2601</v>
      </c>
      <c r="D36" s="45" t="s">
        <v>233</v>
      </c>
      <c r="E36" s="45" t="s">
        <v>234</v>
      </c>
      <c r="F36" s="61">
        <v>45695.5</v>
      </c>
      <c r="G36" s="45" t="s">
        <v>15</v>
      </c>
      <c r="H36" s="63" t="s">
        <v>235</v>
      </c>
      <c r="I36" s="61">
        <f t="shared" si="0"/>
        <v>45695.5</v>
      </c>
      <c r="J36" s="69" t="s">
        <v>119</v>
      </c>
      <c r="K36" s="55"/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455</v>
      </c>
      <c r="D37" s="45" t="s">
        <v>139</v>
      </c>
      <c r="E37" s="45" t="s">
        <v>237</v>
      </c>
      <c r="F37" s="61">
        <v>291077.68</v>
      </c>
      <c r="G37" s="45" t="s">
        <v>15</v>
      </c>
      <c r="H37" s="63" t="s">
        <v>236</v>
      </c>
      <c r="I37" s="61">
        <f t="shared" si="0"/>
        <v>291077.68</v>
      </c>
      <c r="J37" s="69" t="s">
        <v>119</v>
      </c>
      <c r="K37" s="55"/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72</v>
      </c>
      <c r="D38" s="45" t="s">
        <v>238</v>
      </c>
      <c r="E38" s="45" t="s">
        <v>239</v>
      </c>
      <c r="F38" s="61">
        <v>62636.76</v>
      </c>
      <c r="G38" s="45" t="s">
        <v>15</v>
      </c>
      <c r="H38" s="63" t="s">
        <v>240</v>
      </c>
      <c r="I38" s="61">
        <f t="shared" si="0"/>
        <v>62636.76</v>
      </c>
      <c r="J38" s="69" t="s">
        <v>119</v>
      </c>
      <c r="K38" s="55"/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216</v>
      </c>
      <c r="D39" s="45" t="s">
        <v>241</v>
      </c>
      <c r="E39" s="45" t="s">
        <v>242</v>
      </c>
      <c r="F39" s="61">
        <v>59000</v>
      </c>
      <c r="G39" s="45" t="s">
        <v>15</v>
      </c>
      <c r="H39" s="63" t="s">
        <v>243</v>
      </c>
      <c r="I39" s="61">
        <f t="shared" si="0"/>
        <v>59000</v>
      </c>
      <c r="J39" s="69" t="s">
        <v>119</v>
      </c>
      <c r="K39" s="69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37688</v>
      </c>
      <c r="D40" s="45" t="s">
        <v>244</v>
      </c>
      <c r="E40" s="45" t="s">
        <v>245</v>
      </c>
      <c r="F40" s="61">
        <v>34957.43</v>
      </c>
      <c r="G40" s="45" t="s">
        <v>15</v>
      </c>
      <c r="H40" s="63">
        <v>42319</v>
      </c>
      <c r="I40" s="61">
        <f t="shared" si="0"/>
        <v>34957.43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2110</v>
      </c>
      <c r="D41" s="45" t="s">
        <v>246</v>
      </c>
      <c r="E41" s="45" t="s">
        <v>247</v>
      </c>
      <c r="F41" s="61">
        <v>49390</v>
      </c>
      <c r="G41" s="45" t="s">
        <v>15</v>
      </c>
      <c r="H41" s="63" t="s">
        <v>248</v>
      </c>
      <c r="I41" s="61">
        <f t="shared" si="0"/>
        <v>49390</v>
      </c>
      <c r="J41" s="69"/>
      <c r="K41" s="69"/>
      <c r="L41" s="69" t="s">
        <v>119</v>
      </c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101</v>
      </c>
      <c r="D42" s="45" t="s">
        <v>89</v>
      </c>
      <c r="E42" s="45" t="s">
        <v>249</v>
      </c>
      <c r="F42" s="61">
        <v>13489.85</v>
      </c>
      <c r="G42" s="45" t="s">
        <v>15</v>
      </c>
      <c r="H42" s="63">
        <v>42135</v>
      </c>
      <c r="I42" s="61">
        <f t="shared" si="0"/>
        <v>13489.85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490</v>
      </c>
      <c r="D43" s="45" t="s">
        <v>250</v>
      </c>
      <c r="E43" s="45" t="s">
        <v>251</v>
      </c>
      <c r="F43" s="61">
        <v>144053.74</v>
      </c>
      <c r="G43" s="45" t="s">
        <v>15</v>
      </c>
      <c r="H43" s="63">
        <v>42318</v>
      </c>
      <c r="I43" s="61">
        <f t="shared" si="0"/>
        <v>144053.74</v>
      </c>
      <c r="J43" s="69"/>
      <c r="K43" s="69" t="s">
        <v>119</v>
      </c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19881</v>
      </c>
      <c r="D44" s="45" t="s">
        <v>252</v>
      </c>
      <c r="E44" s="45" t="s">
        <v>253</v>
      </c>
      <c r="F44" s="61">
        <v>22844.04</v>
      </c>
      <c r="G44" s="45" t="s">
        <v>15</v>
      </c>
      <c r="H44" s="63" t="s">
        <v>254</v>
      </c>
      <c r="I44" s="61">
        <f t="shared" si="0"/>
        <v>22844.04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/>
      <c r="B45" s="45"/>
      <c r="C45" s="44"/>
      <c r="D45" s="45"/>
      <c r="E45" s="45"/>
      <c r="F45" s="61"/>
      <c r="G45" s="45"/>
      <c r="H45" s="63"/>
      <c r="I45" s="61"/>
      <c r="J45" s="69"/>
      <c r="K45" s="55"/>
      <c r="L45" s="55"/>
      <c r="M45" s="49"/>
      <c r="N45" s="50"/>
    </row>
    <row r="46" spans="1:14" ht="16.5" thickBot="1" x14ac:dyDescent="0.3">
      <c r="A46" s="45">
        <v>1</v>
      </c>
      <c r="B46" s="45"/>
      <c r="C46" s="59"/>
      <c r="D46" s="45"/>
      <c r="E46" s="45"/>
      <c r="F46" s="61"/>
      <c r="G46" s="45"/>
      <c r="H46" s="63"/>
      <c r="I46" s="72">
        <f>+I34+I35+I36+I37+I38+I39+I40+I41+I42+I43+I44</f>
        <v>821193.01</v>
      </c>
      <c r="J46" s="82">
        <f>+I35+I36+I37+I38+I39+I40+I42+I44</f>
        <v>584045.22000000009</v>
      </c>
      <c r="K46" s="82">
        <f>+I43</f>
        <v>144053.74</v>
      </c>
      <c r="L46" s="82">
        <f>+I34+I41</f>
        <v>93094.05</v>
      </c>
      <c r="M46" s="49"/>
      <c r="N46" s="50"/>
    </row>
    <row r="47" spans="1:14" ht="16.5" thickBot="1" x14ac:dyDescent="0.3">
      <c r="A47" s="45"/>
      <c r="B47" s="45"/>
      <c r="C47" s="59"/>
      <c r="D47" s="45"/>
      <c r="E47" s="45"/>
      <c r="F47" s="61"/>
      <c r="G47" s="45"/>
      <c r="H47" s="63"/>
      <c r="I47" s="72"/>
      <c r="J47" s="55"/>
      <c r="K47" s="55"/>
      <c r="L47" s="55"/>
      <c r="M47" s="49"/>
      <c r="N47" s="50"/>
    </row>
    <row r="48" spans="1:14" ht="16.5" thickBot="1" x14ac:dyDescent="0.3">
      <c r="A48" s="45"/>
      <c r="B48" s="78" t="s">
        <v>228</v>
      </c>
      <c r="C48" s="45"/>
      <c r="D48" s="45"/>
      <c r="E48" s="45"/>
      <c r="F48" s="53"/>
      <c r="G48" s="45"/>
      <c r="H48" s="44"/>
      <c r="I48" s="81">
        <f>+I15+I32+I46</f>
        <v>1200304.73</v>
      </c>
      <c r="J48" s="81">
        <f>+J46</f>
        <v>584045.22000000009</v>
      </c>
      <c r="K48" s="56">
        <f>+K46</f>
        <v>144053.74</v>
      </c>
      <c r="L48" s="82">
        <f>+L15+L32+L46</f>
        <v>472205.77</v>
      </c>
      <c r="M48" s="49"/>
      <c r="N48" s="50"/>
    </row>
    <row r="49" spans="1:13" ht="15.75" x14ac:dyDescent="0.25">
      <c r="A49" s="83"/>
      <c r="F49" s="58"/>
      <c r="I49" s="68"/>
      <c r="L49" s="68"/>
    </row>
    <row r="50" spans="1:13" ht="15.75" x14ac:dyDescent="0.25">
      <c r="A50" s="83"/>
      <c r="F50" s="58"/>
      <c r="J50" s="68"/>
      <c r="L50" s="68"/>
    </row>
    <row r="51" spans="1:13" ht="15.75" x14ac:dyDescent="0.25">
      <c r="A51" s="83"/>
      <c r="F51" s="58"/>
      <c r="L51" s="68"/>
    </row>
    <row r="52" spans="1:13" ht="15.75" x14ac:dyDescent="0.25">
      <c r="A52" s="83"/>
      <c r="F52" s="58"/>
      <c r="L52" s="68"/>
    </row>
    <row r="53" spans="1:13" ht="15.75" x14ac:dyDescent="0.25">
      <c r="A53" s="83"/>
      <c r="F53" s="58"/>
      <c r="L53" s="68"/>
    </row>
    <row r="54" spans="1:13" x14ac:dyDescent="0.25">
      <c r="B54" t="s">
        <v>64</v>
      </c>
      <c r="E54" t="s">
        <v>66</v>
      </c>
      <c r="J54" s="68"/>
      <c r="K54" s="68"/>
      <c r="M54" t="s">
        <v>68</v>
      </c>
    </row>
    <row r="55" spans="1:13" x14ac:dyDescent="0.25">
      <c r="B55" s="54" t="s">
        <v>65</v>
      </c>
      <c r="E55" t="s">
        <v>67</v>
      </c>
      <c r="I55" s="68"/>
      <c r="J55" s="68"/>
      <c r="M55" s="54" t="s">
        <v>69</v>
      </c>
    </row>
    <row r="56" spans="1:13" x14ac:dyDescent="0.25">
      <c r="I56" s="68"/>
      <c r="J56" s="68"/>
    </row>
    <row r="57" spans="1:13" x14ac:dyDescent="0.25">
      <c r="I57" s="68"/>
      <c r="J57" s="68"/>
    </row>
    <row r="60" spans="1:13" x14ac:dyDescent="0.25">
      <c r="K60" s="68"/>
    </row>
  </sheetData>
  <pageMargins left="0.7" right="0.7" top="0.75" bottom="0.75" header="0.3" footer="0.3"/>
  <pageSetup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66"/>
  <sheetViews>
    <sheetView topLeftCell="A31" workbookViewId="0">
      <selection activeCell="I44" sqref="I44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16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4.7109375" customWidth="1"/>
    <col min="12" max="12" width="12.5703125" customWidth="1"/>
    <col min="13" max="13" width="44.71093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31.5" x14ac:dyDescent="0.25">
      <c r="A9" s="1"/>
      <c r="B9" s="38" t="s">
        <v>256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16.5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6.5" thickBot="1" x14ac:dyDescent="0.3">
      <c r="A34" s="45">
        <v>1</v>
      </c>
      <c r="B34" s="45" t="s">
        <v>14</v>
      </c>
      <c r="C34" s="44">
        <v>210</v>
      </c>
      <c r="D34" s="45" t="s">
        <v>257</v>
      </c>
      <c r="E34" s="45" t="s">
        <v>258</v>
      </c>
      <c r="F34" s="61">
        <v>49390</v>
      </c>
      <c r="G34" s="45" t="s">
        <v>15</v>
      </c>
      <c r="H34" s="63" t="s">
        <v>259</v>
      </c>
      <c r="I34" s="61">
        <f>+F34</f>
        <v>49390</v>
      </c>
      <c r="J34" s="69"/>
      <c r="K34" s="55"/>
      <c r="L34" s="69" t="s">
        <v>119</v>
      </c>
      <c r="M34" s="49" t="s">
        <v>260</v>
      </c>
      <c r="N34" s="50"/>
    </row>
    <row r="35" spans="1:14" ht="16.5" thickBot="1" x14ac:dyDescent="0.3">
      <c r="A35" s="45">
        <v>1</v>
      </c>
      <c r="B35" s="45" t="s">
        <v>14</v>
      </c>
      <c r="C35" s="44">
        <v>39</v>
      </c>
      <c r="D35" s="45" t="s">
        <v>261</v>
      </c>
      <c r="E35" s="45" t="s">
        <v>262</v>
      </c>
      <c r="F35" s="61">
        <v>241147.3</v>
      </c>
      <c r="G35" s="45" t="s">
        <v>15</v>
      </c>
      <c r="H35" s="63">
        <v>42166</v>
      </c>
      <c r="I35" s="61">
        <f t="shared" ref="I35:I51" si="0">+F35</f>
        <v>241147.3</v>
      </c>
      <c r="J35" s="69"/>
      <c r="K35" s="55" t="s">
        <v>119</v>
      </c>
      <c r="L35" s="55"/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800</v>
      </c>
      <c r="D36" s="45" t="s">
        <v>244</v>
      </c>
      <c r="E36" s="45" t="s">
        <v>263</v>
      </c>
      <c r="F36" s="61">
        <v>6399.13</v>
      </c>
      <c r="G36" s="45" t="s">
        <v>15</v>
      </c>
      <c r="H36" s="63" t="s">
        <v>254</v>
      </c>
      <c r="I36" s="61">
        <f t="shared" si="0"/>
        <v>6399.13</v>
      </c>
      <c r="J36" s="69"/>
      <c r="K36" s="55" t="s">
        <v>119</v>
      </c>
      <c r="L36" s="55"/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7834</v>
      </c>
      <c r="D37" s="45" t="s">
        <v>244</v>
      </c>
      <c r="E37" s="45" t="s">
        <v>263</v>
      </c>
      <c r="F37" s="61">
        <v>16259.13</v>
      </c>
      <c r="G37" s="45" t="s">
        <v>15</v>
      </c>
      <c r="H37" s="63" t="s">
        <v>264</v>
      </c>
      <c r="I37" s="61">
        <f t="shared" si="0"/>
        <v>16259.13</v>
      </c>
      <c r="J37" s="69"/>
      <c r="K37" s="55" t="s">
        <v>119</v>
      </c>
      <c r="L37" s="55"/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2541</v>
      </c>
      <c r="D38" s="45" t="s">
        <v>265</v>
      </c>
      <c r="E38" s="45" t="s">
        <v>266</v>
      </c>
      <c r="F38" s="61">
        <v>44975</v>
      </c>
      <c r="G38" s="45" t="s">
        <v>15</v>
      </c>
      <c r="H38" s="63">
        <v>42349</v>
      </c>
      <c r="I38" s="61">
        <f t="shared" si="0"/>
        <v>44975</v>
      </c>
      <c r="J38" s="69"/>
      <c r="K38" s="55" t="s">
        <v>119</v>
      </c>
      <c r="L38" s="55"/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554</v>
      </c>
      <c r="D39" s="45" t="s">
        <v>267</v>
      </c>
      <c r="E39" s="45" t="s">
        <v>268</v>
      </c>
      <c r="F39" s="61">
        <v>25960</v>
      </c>
      <c r="G39" s="45" t="s">
        <v>15</v>
      </c>
      <c r="H39" s="63" t="s">
        <v>269</v>
      </c>
      <c r="I39" s="61">
        <f t="shared" si="0"/>
        <v>25960</v>
      </c>
      <c r="J39" s="69" t="s">
        <v>119</v>
      </c>
      <c r="K39" s="55"/>
      <c r="L39" s="55"/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1897</v>
      </c>
      <c r="D40" s="45" t="s">
        <v>270</v>
      </c>
      <c r="E40" s="45" t="s">
        <v>271</v>
      </c>
      <c r="F40" s="61">
        <v>34325.019999999997</v>
      </c>
      <c r="G40" s="45" t="s">
        <v>15</v>
      </c>
      <c r="H40" s="63" t="s">
        <v>272</v>
      </c>
      <c r="I40" s="61">
        <f t="shared" si="0"/>
        <v>34325.019999999997</v>
      </c>
      <c r="J40" s="69" t="s">
        <v>119</v>
      </c>
      <c r="K40" s="69"/>
      <c r="L40" s="55"/>
      <c r="M40" s="49" t="s">
        <v>186</v>
      </c>
      <c r="N40" s="50"/>
    </row>
    <row r="41" spans="1:14" ht="16.5" thickBot="1" x14ac:dyDescent="0.3">
      <c r="A41" s="45">
        <v>1</v>
      </c>
      <c r="B41" s="45" t="s">
        <v>14</v>
      </c>
      <c r="C41" s="44">
        <v>28</v>
      </c>
      <c r="D41" s="45" t="s">
        <v>273</v>
      </c>
      <c r="E41" s="45" t="s">
        <v>274</v>
      </c>
      <c r="F41" s="61">
        <v>8000</v>
      </c>
      <c r="G41" s="45" t="s">
        <v>15</v>
      </c>
      <c r="H41" s="63" t="s">
        <v>275</v>
      </c>
      <c r="I41" s="61">
        <f t="shared" si="0"/>
        <v>8000</v>
      </c>
      <c r="J41" s="69" t="s">
        <v>119</v>
      </c>
      <c r="K41" s="69"/>
      <c r="L41" s="69"/>
      <c r="M41" s="49" t="s">
        <v>186</v>
      </c>
      <c r="N41" s="50"/>
    </row>
    <row r="42" spans="1:14" ht="16.5" thickBot="1" x14ac:dyDescent="0.3">
      <c r="A42" s="45">
        <v>1</v>
      </c>
      <c r="B42" s="45" t="s">
        <v>14</v>
      </c>
      <c r="C42" s="44">
        <v>75</v>
      </c>
      <c r="D42" s="45" t="s">
        <v>276</v>
      </c>
      <c r="E42" s="45" t="s">
        <v>277</v>
      </c>
      <c r="F42" s="61">
        <v>5723</v>
      </c>
      <c r="G42" s="45" t="s">
        <v>15</v>
      </c>
      <c r="H42" s="63" t="s">
        <v>272</v>
      </c>
      <c r="I42" s="61">
        <f t="shared" si="0"/>
        <v>5723</v>
      </c>
      <c r="J42" s="69" t="s">
        <v>119</v>
      </c>
      <c r="K42" s="69"/>
      <c r="L42" s="55"/>
      <c r="M42" s="49" t="s">
        <v>186</v>
      </c>
      <c r="N42" s="50"/>
    </row>
    <row r="43" spans="1:14" ht="16.5" thickBot="1" x14ac:dyDescent="0.3">
      <c r="A43" s="45">
        <v>1</v>
      </c>
      <c r="B43" s="45" t="s">
        <v>14</v>
      </c>
      <c r="C43" s="44">
        <v>7970</v>
      </c>
      <c r="D43" s="45" t="s">
        <v>244</v>
      </c>
      <c r="E43" s="45" t="s">
        <v>263</v>
      </c>
      <c r="F43" s="61">
        <v>12899.02</v>
      </c>
      <c r="G43" s="45" t="s">
        <v>15</v>
      </c>
      <c r="H43" s="63" t="s">
        <v>278</v>
      </c>
      <c r="I43" s="61">
        <f t="shared" si="0"/>
        <v>12899.02</v>
      </c>
      <c r="J43" s="69" t="s">
        <v>119</v>
      </c>
      <c r="K43" s="69"/>
      <c r="L43" s="55"/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44">
        <v>8226</v>
      </c>
      <c r="D44" s="45" t="s">
        <v>244</v>
      </c>
      <c r="E44" s="45" t="s">
        <v>263</v>
      </c>
      <c r="F44" s="61">
        <v>24952.54</v>
      </c>
      <c r="G44" s="45" t="s">
        <v>15</v>
      </c>
      <c r="H44" s="63" t="s">
        <v>278</v>
      </c>
      <c r="I44" s="61">
        <f t="shared" si="0"/>
        <v>24952.54</v>
      </c>
      <c r="J44" s="69" t="s">
        <v>119</v>
      </c>
      <c r="K44" s="69"/>
      <c r="L44" s="55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44">
        <v>2551</v>
      </c>
      <c r="D45" s="45" t="s">
        <v>265</v>
      </c>
      <c r="E45" s="45" t="s">
        <v>266</v>
      </c>
      <c r="F45" s="61">
        <v>66560</v>
      </c>
      <c r="G45" s="45" t="s">
        <v>15</v>
      </c>
      <c r="H45" s="63">
        <v>42016</v>
      </c>
      <c r="I45" s="61">
        <f t="shared" si="0"/>
        <v>66560</v>
      </c>
      <c r="J45" s="69" t="s">
        <v>119</v>
      </c>
      <c r="K45" s="69"/>
      <c r="L45" s="55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44">
        <v>512</v>
      </c>
      <c r="D46" s="45" t="s">
        <v>250</v>
      </c>
      <c r="E46" s="45" t="s">
        <v>168</v>
      </c>
      <c r="F46" s="61">
        <v>617517.6</v>
      </c>
      <c r="G46" s="45" t="s">
        <v>15</v>
      </c>
      <c r="H46" s="63" t="s">
        <v>279</v>
      </c>
      <c r="I46" s="61">
        <f t="shared" si="0"/>
        <v>617517.6</v>
      </c>
      <c r="J46" s="69" t="s">
        <v>119</v>
      </c>
      <c r="K46" s="69"/>
      <c r="L46" s="55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44">
        <v>76</v>
      </c>
      <c r="D47" s="45" t="s">
        <v>280</v>
      </c>
      <c r="E47" s="45" t="s">
        <v>281</v>
      </c>
      <c r="F47" s="61">
        <v>123900</v>
      </c>
      <c r="G47" s="45" t="s">
        <v>15</v>
      </c>
      <c r="H47" s="63" t="s">
        <v>272</v>
      </c>
      <c r="I47" s="61">
        <f t="shared" si="0"/>
        <v>123900</v>
      </c>
      <c r="J47" s="69" t="s">
        <v>119</v>
      </c>
      <c r="K47" s="69"/>
      <c r="L47" s="55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44">
        <v>77</v>
      </c>
      <c r="D48" s="45" t="s">
        <v>280</v>
      </c>
      <c r="E48" s="45" t="s">
        <v>282</v>
      </c>
      <c r="F48" s="61">
        <v>103509.6</v>
      </c>
      <c r="G48" s="45" t="s">
        <v>15</v>
      </c>
      <c r="H48" s="63" t="s">
        <v>272</v>
      </c>
      <c r="I48" s="61">
        <f t="shared" si="0"/>
        <v>103509.6</v>
      </c>
      <c r="J48" s="69" t="s">
        <v>119</v>
      </c>
      <c r="K48" s="69"/>
      <c r="L48" s="55"/>
      <c r="M48" s="49" t="s">
        <v>186</v>
      </c>
      <c r="N48" s="50"/>
    </row>
    <row r="49" spans="1:14" ht="16.5" thickBot="1" x14ac:dyDescent="0.3">
      <c r="A49" s="45">
        <v>1</v>
      </c>
      <c r="B49" s="45" t="s">
        <v>14</v>
      </c>
      <c r="C49" s="44">
        <v>3052</v>
      </c>
      <c r="D49" s="45" t="s">
        <v>244</v>
      </c>
      <c r="E49" s="45" t="s">
        <v>283</v>
      </c>
      <c r="F49" s="61">
        <v>600000</v>
      </c>
      <c r="G49" s="45" t="s">
        <v>15</v>
      </c>
      <c r="H49" s="63" t="s">
        <v>284</v>
      </c>
      <c r="I49" s="61">
        <f t="shared" si="0"/>
        <v>600000</v>
      </c>
      <c r="J49" s="69" t="s">
        <v>119</v>
      </c>
      <c r="K49" s="69"/>
      <c r="L49" s="55"/>
      <c r="M49" s="49" t="s">
        <v>186</v>
      </c>
      <c r="N49" s="50"/>
    </row>
    <row r="50" spans="1:14" ht="16.5" thickBot="1" x14ac:dyDescent="0.3">
      <c r="A50" s="45">
        <v>1</v>
      </c>
      <c r="B50" s="45" t="s">
        <v>14</v>
      </c>
      <c r="C50" s="44">
        <v>3</v>
      </c>
      <c r="D50" s="45" t="s">
        <v>159</v>
      </c>
      <c r="E50" s="45" t="s">
        <v>285</v>
      </c>
      <c r="F50" s="61">
        <v>88791.74</v>
      </c>
      <c r="G50" s="45" t="s">
        <v>15</v>
      </c>
      <c r="H50" s="63" t="s">
        <v>269</v>
      </c>
      <c r="I50" s="61">
        <f t="shared" si="0"/>
        <v>88791.74</v>
      </c>
      <c r="J50" s="69" t="s">
        <v>119</v>
      </c>
      <c r="K50" s="69"/>
      <c r="L50" s="55"/>
      <c r="M50" s="49" t="s">
        <v>186</v>
      </c>
      <c r="N50" s="50"/>
    </row>
    <row r="51" spans="1:14" ht="16.5" thickBot="1" x14ac:dyDescent="0.3">
      <c r="A51" s="45">
        <v>1</v>
      </c>
      <c r="B51" s="45" t="s">
        <v>14</v>
      </c>
      <c r="C51" s="44">
        <v>4303</v>
      </c>
      <c r="D51" s="45" t="s">
        <v>286</v>
      </c>
      <c r="E51" s="45" t="s">
        <v>287</v>
      </c>
      <c r="F51" s="61">
        <v>56994</v>
      </c>
      <c r="G51" s="45" t="s">
        <v>15</v>
      </c>
      <c r="H51" s="63" t="s">
        <v>275</v>
      </c>
      <c r="I51" s="61">
        <f t="shared" si="0"/>
        <v>56994</v>
      </c>
      <c r="J51" s="69" t="s">
        <v>119</v>
      </c>
      <c r="K51" s="69"/>
      <c r="L51" s="55"/>
      <c r="M51" s="49" t="s">
        <v>186</v>
      </c>
      <c r="N51" s="50"/>
    </row>
    <row r="52" spans="1:14" ht="16.5" thickBot="1" x14ac:dyDescent="0.3">
      <c r="A52" s="45"/>
      <c r="B52" s="45"/>
      <c r="C52" s="44"/>
      <c r="D52" s="45"/>
      <c r="E52" s="45"/>
      <c r="F52" s="61"/>
      <c r="G52" s="45"/>
      <c r="H52" s="63"/>
      <c r="I52" s="61"/>
      <c r="J52" s="69"/>
      <c r="K52" s="69"/>
      <c r="L52" s="55"/>
      <c r="M52" s="49"/>
      <c r="N52" s="50"/>
    </row>
    <row r="53" spans="1:14" ht="16.5" thickBot="1" x14ac:dyDescent="0.3">
      <c r="A53" s="45"/>
      <c r="B53" s="45"/>
      <c r="C53" s="59"/>
      <c r="D53" s="45"/>
      <c r="E53" s="45"/>
      <c r="F53" s="61"/>
      <c r="G53" s="45"/>
      <c r="H53" s="63"/>
      <c r="I53" s="72">
        <f>+I34+I35+I36+I37+I38+I39+I40+I41+I42+I43+I44+I45+I46+I47+I48+I49+I50+I51</f>
        <v>2127303.08</v>
      </c>
      <c r="J53" s="55"/>
      <c r="K53" s="55"/>
      <c r="L53" s="56">
        <f>+I34</f>
        <v>49390</v>
      </c>
      <c r="M53" s="49"/>
      <c r="N53" s="50"/>
    </row>
    <row r="54" spans="1:14" ht="16.5" thickBot="1" x14ac:dyDescent="0.3">
      <c r="A54" s="45"/>
      <c r="B54" s="78" t="s">
        <v>228</v>
      </c>
      <c r="C54" s="45"/>
      <c r="D54" s="45"/>
      <c r="E54" s="45"/>
      <c r="F54" s="53"/>
      <c r="G54" s="45"/>
      <c r="H54" s="44"/>
      <c r="I54" s="81">
        <f>+I15+I32+I53</f>
        <v>2506414.8000000003</v>
      </c>
      <c r="J54" s="81">
        <f>+I39+I40+I41+I42+I43+I44+I45+I46+I47+I48+I49+I50+I51</f>
        <v>1769132.5199999998</v>
      </c>
      <c r="K54" s="56">
        <f>+I35+I36+I37+I38</f>
        <v>308780.56</v>
      </c>
      <c r="L54" s="82">
        <f>+L15+L32+L53</f>
        <v>428501.72000000003</v>
      </c>
      <c r="M54" s="49"/>
      <c r="N54" s="50"/>
    </row>
    <row r="55" spans="1:14" ht="15.75" x14ac:dyDescent="0.25">
      <c r="A55" s="83"/>
      <c r="F55" s="58"/>
      <c r="I55" s="68"/>
      <c r="L55" s="68"/>
    </row>
    <row r="56" spans="1:14" ht="15.75" x14ac:dyDescent="0.25">
      <c r="A56" s="83"/>
      <c r="F56" s="58"/>
      <c r="J56" s="68"/>
      <c r="L56" s="68"/>
    </row>
    <row r="57" spans="1:14" ht="15.75" x14ac:dyDescent="0.25">
      <c r="A57" s="83"/>
      <c r="F57" s="58"/>
      <c r="L57" s="68"/>
    </row>
    <row r="58" spans="1:14" ht="15.75" x14ac:dyDescent="0.25">
      <c r="A58" s="83"/>
      <c r="F58" s="58"/>
      <c r="L58" s="68"/>
    </row>
    <row r="59" spans="1:14" ht="15.75" x14ac:dyDescent="0.25">
      <c r="A59" s="83"/>
      <c r="F59" s="58"/>
      <c r="L59" s="68"/>
    </row>
    <row r="60" spans="1:14" x14ac:dyDescent="0.25">
      <c r="B60" t="s">
        <v>64</v>
      </c>
      <c r="E60" t="s">
        <v>66</v>
      </c>
      <c r="J60" s="68"/>
      <c r="K60" s="68"/>
      <c r="M60" t="s">
        <v>68</v>
      </c>
    </row>
    <row r="61" spans="1:14" x14ac:dyDescent="0.25">
      <c r="B61" s="54" t="s">
        <v>65</v>
      </c>
      <c r="E61" t="s">
        <v>67</v>
      </c>
      <c r="I61" s="68"/>
      <c r="J61" s="68"/>
      <c r="M61" s="54" t="s">
        <v>69</v>
      </c>
    </row>
    <row r="62" spans="1:14" x14ac:dyDescent="0.25">
      <c r="I62" s="68"/>
      <c r="J62" s="68"/>
    </row>
    <row r="63" spans="1:14" x14ac:dyDescent="0.25">
      <c r="I63" s="68"/>
      <c r="J63" s="68"/>
    </row>
    <row r="66" spans="11:11" x14ac:dyDescent="0.25">
      <c r="K66" s="6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9"/>
  <sheetViews>
    <sheetView topLeftCell="A31" workbookViewId="0">
      <selection activeCell="F5" sqref="F5"/>
    </sheetView>
  </sheetViews>
  <sheetFormatPr baseColWidth="10" defaultRowHeight="15" x14ac:dyDescent="0.25"/>
  <cols>
    <col min="1" max="1" width="2.140625" bestFit="1" customWidth="1"/>
    <col min="2" max="2" width="30.42578125" customWidth="1"/>
    <col min="3" max="3" width="16" customWidth="1"/>
    <col min="4" max="4" width="29.42578125" customWidth="1"/>
    <col min="5" max="5" width="53.42578125" customWidth="1"/>
    <col min="6" max="7" width="14.42578125" customWidth="1"/>
    <col min="8" max="8" width="12.85546875" customWidth="1"/>
    <col min="9" max="9" width="14.28515625" customWidth="1"/>
    <col min="10" max="10" width="14.5703125" customWidth="1"/>
    <col min="11" max="11" width="14.7109375" customWidth="1"/>
    <col min="12" max="12" width="14.28515625" customWidth="1"/>
    <col min="13" max="13" width="44.7109375" customWidth="1"/>
  </cols>
  <sheetData>
    <row r="5" spans="1:13" ht="24.75" x14ac:dyDescent="0.25">
      <c r="A5" s="1"/>
      <c r="B5" s="34" t="s">
        <v>0</v>
      </c>
      <c r="C5" s="3"/>
      <c r="D5" s="4"/>
      <c r="E5" s="5"/>
      <c r="F5" s="6"/>
      <c r="G5" s="5"/>
      <c r="H5" s="5"/>
      <c r="I5" s="7"/>
      <c r="J5" s="7"/>
      <c r="K5" s="7"/>
      <c r="L5" s="7"/>
      <c r="M5" s="5"/>
    </row>
    <row r="6" spans="1:13" ht="24.75" x14ac:dyDescent="0.25">
      <c r="A6" s="1"/>
      <c r="B6" s="35" t="s">
        <v>1</v>
      </c>
      <c r="C6" s="9"/>
      <c r="D6" s="4"/>
      <c r="E6" s="10"/>
      <c r="F6" s="6"/>
      <c r="G6" s="11"/>
      <c r="H6" s="12"/>
      <c r="I6" s="13"/>
      <c r="J6" s="13"/>
      <c r="K6" s="13"/>
      <c r="L6" s="13"/>
      <c r="M6" s="1"/>
    </row>
    <row r="7" spans="1:13" ht="24.75" x14ac:dyDescent="0.25">
      <c r="A7" s="1"/>
      <c r="B7" s="35" t="s">
        <v>2</v>
      </c>
      <c r="C7" s="14"/>
      <c r="D7" s="15"/>
      <c r="E7" s="16"/>
      <c r="F7" s="17"/>
      <c r="G7" s="16"/>
      <c r="H7" s="12"/>
      <c r="I7" s="13"/>
      <c r="J7" s="13"/>
      <c r="K7" s="13"/>
      <c r="L7" s="13"/>
      <c r="M7" s="1"/>
    </row>
    <row r="8" spans="1:13" x14ac:dyDescent="0.25">
      <c r="A8" s="1"/>
      <c r="B8" s="2"/>
      <c r="C8" s="14"/>
      <c r="D8" s="15"/>
      <c r="E8" s="16"/>
      <c r="F8" s="17"/>
      <c r="G8" s="16"/>
      <c r="H8" s="12"/>
      <c r="I8" s="13"/>
      <c r="J8" s="13"/>
      <c r="K8" s="13"/>
      <c r="L8" s="13"/>
      <c r="M8" s="1"/>
    </row>
    <row r="9" spans="1:13" ht="15.75" x14ac:dyDescent="0.25">
      <c r="A9" s="1"/>
      <c r="B9" s="38" t="s">
        <v>288</v>
      </c>
      <c r="C9" s="14"/>
      <c r="D9" s="15"/>
      <c r="E9" s="16"/>
      <c r="F9" s="17"/>
      <c r="G9" s="16"/>
      <c r="H9" s="12"/>
      <c r="I9" s="13"/>
      <c r="J9" s="13"/>
      <c r="K9" s="13"/>
      <c r="L9" s="13"/>
      <c r="M9" s="1"/>
    </row>
    <row r="10" spans="1:13" ht="15.75" thickBot="1" x14ac:dyDescent="0.3">
      <c r="A10" s="1"/>
      <c r="B10" s="2"/>
      <c r="C10" s="14"/>
      <c r="D10" s="15"/>
      <c r="E10" s="16"/>
      <c r="F10" s="17"/>
      <c r="G10" s="16"/>
      <c r="H10" s="12"/>
      <c r="I10" s="13"/>
      <c r="J10" s="13"/>
      <c r="K10" s="13"/>
      <c r="L10" s="13"/>
      <c r="M10" s="1"/>
    </row>
    <row r="11" spans="1:13" ht="23.25" thickBot="1" x14ac:dyDescent="0.3">
      <c r="A11" s="18"/>
      <c r="B11" s="32" t="s">
        <v>3</v>
      </c>
      <c r="C11" s="19"/>
      <c r="D11" s="20"/>
      <c r="E11" s="21"/>
      <c r="F11" s="21"/>
      <c r="G11" s="21"/>
      <c r="H11" s="21"/>
      <c r="I11" s="22"/>
      <c r="J11" s="22"/>
      <c r="K11" s="22"/>
      <c r="L11" s="22"/>
      <c r="M11" s="33"/>
    </row>
    <row r="12" spans="1:13" ht="15.75" thickBot="1" x14ac:dyDescent="0.3">
      <c r="A12" s="5"/>
      <c r="B12" s="8"/>
      <c r="C12" s="9"/>
      <c r="D12" s="4"/>
      <c r="E12" s="11"/>
      <c r="F12" s="6"/>
      <c r="G12" s="11"/>
      <c r="H12" s="23"/>
      <c r="I12" s="7"/>
      <c r="J12" s="7"/>
      <c r="K12" s="7"/>
      <c r="L12" s="7"/>
      <c r="M12" s="5"/>
    </row>
    <row r="13" spans="1:13" ht="15.75" thickBot="1" x14ac:dyDescent="0.3">
      <c r="A13" s="31" t="s">
        <v>4</v>
      </c>
      <c r="B13" s="30" t="s">
        <v>5</v>
      </c>
      <c r="C13" s="30" t="s">
        <v>6</v>
      </c>
      <c r="D13" s="29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7" t="s">
        <v>12</v>
      </c>
      <c r="J13" s="27" t="s">
        <v>71</v>
      </c>
      <c r="K13" s="27" t="s">
        <v>72</v>
      </c>
      <c r="L13" s="27" t="s">
        <v>73</v>
      </c>
      <c r="M13" s="26" t="s">
        <v>13</v>
      </c>
    </row>
    <row r="14" spans="1:13" ht="15.75" thickBot="1" x14ac:dyDescent="0.3">
      <c r="A14" s="31"/>
      <c r="B14" s="30"/>
      <c r="C14" s="30"/>
      <c r="D14" s="29"/>
      <c r="E14" s="27"/>
      <c r="F14" s="27"/>
      <c r="G14" s="27"/>
      <c r="H14" s="28"/>
      <c r="I14" s="27"/>
      <c r="J14" s="70"/>
      <c r="K14" s="70"/>
      <c r="L14" s="70"/>
      <c r="M14" s="71"/>
    </row>
    <row r="15" spans="1:13" ht="16.5" thickBot="1" x14ac:dyDescent="0.3">
      <c r="A15" s="44">
        <v>1</v>
      </c>
      <c r="B15" s="45" t="s">
        <v>14</v>
      </c>
      <c r="C15" s="46">
        <v>4087</v>
      </c>
      <c r="D15" s="45" t="s">
        <v>55</v>
      </c>
      <c r="E15" s="45" t="s">
        <v>56</v>
      </c>
      <c r="F15" s="61" t="s">
        <v>115</v>
      </c>
      <c r="G15" s="44" t="s">
        <v>15</v>
      </c>
      <c r="H15" s="63">
        <v>40227</v>
      </c>
      <c r="I15" s="72" t="s">
        <v>115</v>
      </c>
      <c r="J15" s="45"/>
      <c r="K15" s="45"/>
      <c r="L15" s="80" t="str">
        <f>+I15</f>
        <v>8,670.00</v>
      </c>
      <c r="M15" s="49" t="s">
        <v>57</v>
      </c>
    </row>
    <row r="16" spans="1:13" ht="16.5" thickBot="1" x14ac:dyDescent="0.3">
      <c r="A16" s="44"/>
      <c r="B16" s="74" t="s">
        <v>116</v>
      </c>
      <c r="C16" s="74" t="s">
        <v>116</v>
      </c>
      <c r="D16" s="74" t="s">
        <v>116</v>
      </c>
      <c r="E16" s="75" t="s">
        <v>116</v>
      </c>
      <c r="F16" s="74" t="s">
        <v>116</v>
      </c>
      <c r="G16" s="76" t="s">
        <v>116</v>
      </c>
      <c r="H16" s="75" t="s">
        <v>116</v>
      </c>
      <c r="I16" s="77" t="s">
        <v>116</v>
      </c>
      <c r="J16" s="78"/>
      <c r="K16" s="78"/>
      <c r="L16" s="79" t="s">
        <v>116</v>
      </c>
      <c r="M16" s="79" t="s">
        <v>116</v>
      </c>
    </row>
    <row r="17" spans="1:14" ht="16.5" thickBot="1" x14ac:dyDescent="0.3">
      <c r="A17" s="73" t="s">
        <v>116</v>
      </c>
      <c r="B17" s="74"/>
      <c r="C17" s="74"/>
      <c r="D17" s="74"/>
      <c r="E17" s="75"/>
      <c r="F17" s="74"/>
      <c r="G17" s="76"/>
      <c r="H17" s="75"/>
      <c r="I17" s="77"/>
      <c r="J17" s="78"/>
      <c r="K17" s="78"/>
      <c r="L17" s="78"/>
      <c r="M17" s="79"/>
    </row>
    <row r="18" spans="1:14" ht="16.5" thickBot="1" x14ac:dyDescent="0.3">
      <c r="A18" s="44">
        <v>1</v>
      </c>
      <c r="B18" s="45" t="s">
        <v>14</v>
      </c>
      <c r="C18" s="44">
        <v>23786</v>
      </c>
      <c r="D18" s="45" t="s">
        <v>17</v>
      </c>
      <c r="E18" s="45" t="s">
        <v>18</v>
      </c>
      <c r="F18" s="47">
        <v>13586</v>
      </c>
      <c r="G18" s="45" t="s">
        <v>15</v>
      </c>
      <c r="H18" s="48">
        <v>41086</v>
      </c>
      <c r="I18" s="47">
        <v>13586</v>
      </c>
      <c r="J18" s="55"/>
      <c r="K18" s="55"/>
      <c r="L18" s="69" t="s">
        <v>119</v>
      </c>
      <c r="M18" s="49" t="s">
        <v>19</v>
      </c>
    </row>
    <row r="19" spans="1:14" ht="16.5" thickBot="1" x14ac:dyDescent="0.3">
      <c r="A19" s="45">
        <v>1</v>
      </c>
      <c r="B19" s="45" t="s">
        <v>14</v>
      </c>
      <c r="C19" s="44">
        <v>16876</v>
      </c>
      <c r="D19" s="45" t="s">
        <v>20</v>
      </c>
      <c r="E19" s="45" t="s">
        <v>21</v>
      </c>
      <c r="F19" s="47">
        <v>45360</v>
      </c>
      <c r="G19" s="45" t="s">
        <v>22</v>
      </c>
      <c r="H19" s="48">
        <v>41346</v>
      </c>
      <c r="I19" s="47">
        <v>45360</v>
      </c>
      <c r="J19" s="55"/>
      <c r="K19" s="55"/>
      <c r="L19" s="69" t="s">
        <v>119</v>
      </c>
      <c r="M19" s="49" t="s">
        <v>23</v>
      </c>
      <c r="N19" s="50"/>
    </row>
    <row r="20" spans="1:14" ht="16.5" thickBot="1" x14ac:dyDescent="0.3">
      <c r="A20" s="45">
        <v>1</v>
      </c>
      <c r="B20" s="45" t="s">
        <v>14</v>
      </c>
      <c r="C20" s="44" t="s">
        <v>24</v>
      </c>
      <c r="D20" s="45" t="s">
        <v>25</v>
      </c>
      <c r="E20" s="45" t="s">
        <v>26</v>
      </c>
      <c r="F20" s="47">
        <v>124431</v>
      </c>
      <c r="G20" s="45" t="s">
        <v>22</v>
      </c>
      <c r="H20" s="48">
        <v>41345</v>
      </c>
      <c r="I20" s="47">
        <v>124431</v>
      </c>
      <c r="J20" s="55"/>
      <c r="K20" s="55"/>
      <c r="L20" s="69" t="s">
        <v>119</v>
      </c>
      <c r="M20" s="52" t="s">
        <v>27</v>
      </c>
      <c r="N20" s="50"/>
    </row>
    <row r="21" spans="1:14" ht="16.5" thickBot="1" x14ac:dyDescent="0.3">
      <c r="A21" s="45">
        <v>1</v>
      </c>
      <c r="B21" s="45" t="s">
        <v>14</v>
      </c>
      <c r="C21" s="44">
        <v>541</v>
      </c>
      <c r="D21" s="45" t="s">
        <v>28</v>
      </c>
      <c r="E21" s="45" t="s">
        <v>29</v>
      </c>
      <c r="F21" s="47">
        <v>6750</v>
      </c>
      <c r="G21" s="45" t="s">
        <v>22</v>
      </c>
      <c r="H21" s="48">
        <v>41404</v>
      </c>
      <c r="I21" s="47">
        <v>6750</v>
      </c>
      <c r="J21" s="55"/>
      <c r="K21" s="55"/>
      <c r="L21" s="69" t="s">
        <v>119</v>
      </c>
      <c r="M21" s="49" t="s">
        <v>23</v>
      </c>
      <c r="N21" s="50"/>
    </row>
    <row r="22" spans="1:14" ht="16.5" thickBot="1" x14ac:dyDescent="0.3">
      <c r="A22" s="45">
        <v>1</v>
      </c>
      <c r="B22" s="45" t="s">
        <v>14</v>
      </c>
      <c r="C22" s="44">
        <v>206</v>
      </c>
      <c r="D22" s="45" t="s">
        <v>30</v>
      </c>
      <c r="E22" s="45" t="s">
        <v>31</v>
      </c>
      <c r="F22" s="47">
        <v>17110</v>
      </c>
      <c r="G22" s="45" t="s">
        <v>22</v>
      </c>
      <c r="H22" s="48">
        <v>41459</v>
      </c>
      <c r="I22" s="47">
        <v>17110</v>
      </c>
      <c r="J22" s="55"/>
      <c r="K22" s="55"/>
      <c r="L22" s="69" t="s">
        <v>119</v>
      </c>
      <c r="M22" s="49" t="s">
        <v>32</v>
      </c>
      <c r="N22" s="50"/>
    </row>
    <row r="23" spans="1:14" ht="16.5" thickBot="1" x14ac:dyDescent="0.3">
      <c r="A23" s="45">
        <v>1</v>
      </c>
      <c r="B23" s="45" t="s">
        <v>14</v>
      </c>
      <c r="C23" s="44">
        <v>14334</v>
      </c>
      <c r="D23" s="45" t="s">
        <v>33</v>
      </c>
      <c r="E23" s="45" t="s">
        <v>34</v>
      </c>
      <c r="F23" s="47">
        <v>14515.2</v>
      </c>
      <c r="G23" s="45" t="s">
        <v>22</v>
      </c>
      <c r="H23" s="48">
        <v>41509</v>
      </c>
      <c r="I23" s="47">
        <v>14515.2</v>
      </c>
      <c r="J23" s="55"/>
      <c r="K23" s="55"/>
      <c r="L23" s="69" t="s">
        <v>119</v>
      </c>
      <c r="M23" s="49" t="s">
        <v>32</v>
      </c>
      <c r="N23" s="50"/>
    </row>
    <row r="24" spans="1:14" ht="16.5" thickBot="1" x14ac:dyDescent="0.3">
      <c r="A24" s="45">
        <v>1</v>
      </c>
      <c r="B24" s="45" t="s">
        <v>14</v>
      </c>
      <c r="C24" s="44">
        <v>14419</v>
      </c>
      <c r="D24" s="45" t="s">
        <v>33</v>
      </c>
      <c r="E24" s="45" t="s">
        <v>34</v>
      </c>
      <c r="F24" s="47">
        <v>3417.6</v>
      </c>
      <c r="G24" s="45" t="s">
        <v>22</v>
      </c>
      <c r="H24" s="48">
        <v>41512</v>
      </c>
      <c r="I24" s="47">
        <v>3417.6</v>
      </c>
      <c r="J24" s="55"/>
      <c r="K24" s="55"/>
      <c r="L24" s="69" t="s">
        <v>119</v>
      </c>
      <c r="M24" s="49" t="s">
        <v>32</v>
      </c>
      <c r="N24" s="50"/>
    </row>
    <row r="25" spans="1:14" ht="16.5" thickBot="1" x14ac:dyDescent="0.3">
      <c r="A25" s="45">
        <v>1</v>
      </c>
      <c r="B25" s="45" t="s">
        <v>14</v>
      </c>
      <c r="C25" s="44">
        <v>14595</v>
      </c>
      <c r="D25" s="45" t="s">
        <v>33</v>
      </c>
      <c r="E25" s="45" t="s">
        <v>34</v>
      </c>
      <c r="F25" s="47">
        <v>2809.6</v>
      </c>
      <c r="G25" s="45" t="s">
        <v>22</v>
      </c>
      <c r="H25" s="48">
        <v>41519</v>
      </c>
      <c r="I25" s="47">
        <v>2809.6</v>
      </c>
      <c r="J25" s="55"/>
      <c r="K25" s="55"/>
      <c r="L25" s="69" t="s">
        <v>119</v>
      </c>
      <c r="M25" s="49" t="s">
        <v>32</v>
      </c>
      <c r="N25" s="50"/>
    </row>
    <row r="26" spans="1:14" ht="16.5" thickBot="1" x14ac:dyDescent="0.3">
      <c r="A26" s="45">
        <v>1</v>
      </c>
      <c r="B26" s="45" t="s">
        <v>14</v>
      </c>
      <c r="C26" s="44">
        <v>16271</v>
      </c>
      <c r="D26" s="45" t="s">
        <v>33</v>
      </c>
      <c r="E26" s="45" t="s">
        <v>34</v>
      </c>
      <c r="F26" s="47">
        <v>6982.4</v>
      </c>
      <c r="G26" s="45" t="s">
        <v>15</v>
      </c>
      <c r="H26" s="48">
        <v>41579</v>
      </c>
      <c r="I26" s="47">
        <v>6982.4</v>
      </c>
      <c r="J26" s="55"/>
      <c r="K26" s="55"/>
      <c r="L26" s="69" t="s">
        <v>119</v>
      </c>
      <c r="M26" s="49" t="s">
        <v>32</v>
      </c>
      <c r="N26" s="50"/>
    </row>
    <row r="27" spans="1:14" ht="16.5" thickBot="1" x14ac:dyDescent="0.3">
      <c r="A27" s="45">
        <v>1</v>
      </c>
      <c r="B27" s="45" t="s">
        <v>14</v>
      </c>
      <c r="C27" s="44">
        <v>15410</v>
      </c>
      <c r="D27" s="45" t="s">
        <v>33</v>
      </c>
      <c r="E27" s="45" t="s">
        <v>34</v>
      </c>
      <c r="F27" s="47">
        <v>24729.599999999999</v>
      </c>
      <c r="G27" s="45" t="s">
        <v>15</v>
      </c>
      <c r="H27" s="48">
        <v>41546</v>
      </c>
      <c r="I27" s="47">
        <v>24729.599999999999</v>
      </c>
      <c r="J27" s="55"/>
      <c r="K27" s="55"/>
      <c r="L27" s="69" t="s">
        <v>119</v>
      </c>
      <c r="M27" s="49" t="s">
        <v>32</v>
      </c>
      <c r="N27" s="50"/>
    </row>
    <row r="28" spans="1:14" ht="16.5" thickBot="1" x14ac:dyDescent="0.3">
      <c r="A28" s="45">
        <v>1</v>
      </c>
      <c r="B28" s="45" t="s">
        <v>14</v>
      </c>
      <c r="C28" s="44">
        <v>18573</v>
      </c>
      <c r="D28" s="45" t="s">
        <v>36</v>
      </c>
      <c r="E28" s="45" t="s">
        <v>37</v>
      </c>
      <c r="F28" s="47">
        <v>24284.400000000001</v>
      </c>
      <c r="G28" s="45" t="s">
        <v>15</v>
      </c>
      <c r="H28" s="48">
        <v>41900</v>
      </c>
      <c r="I28" s="47">
        <v>24284.400000000001</v>
      </c>
      <c r="J28" s="55"/>
      <c r="K28" s="55"/>
      <c r="L28" s="69" t="s">
        <v>119</v>
      </c>
      <c r="M28" s="49" t="s">
        <v>23</v>
      </c>
      <c r="N28" s="50"/>
    </row>
    <row r="29" spans="1:14" ht="16.5" thickBot="1" x14ac:dyDescent="0.3">
      <c r="A29" s="45">
        <v>1</v>
      </c>
      <c r="B29" s="45" t="s">
        <v>14</v>
      </c>
      <c r="C29" s="44">
        <v>18661</v>
      </c>
      <c r="D29" s="45" t="s">
        <v>36</v>
      </c>
      <c r="E29" s="45" t="s">
        <v>38</v>
      </c>
      <c r="F29" s="47">
        <v>55312.5</v>
      </c>
      <c r="G29" s="45" t="s">
        <v>15</v>
      </c>
      <c r="H29" s="48">
        <v>41941</v>
      </c>
      <c r="I29" s="47">
        <v>55312.5</v>
      </c>
      <c r="J29" s="55" t="s">
        <v>54</v>
      </c>
      <c r="K29" s="55"/>
      <c r="L29" s="69" t="s">
        <v>119</v>
      </c>
      <c r="M29" s="49" t="s">
        <v>23</v>
      </c>
      <c r="N29" s="50"/>
    </row>
    <row r="30" spans="1:14" ht="16.5" thickBot="1" x14ac:dyDescent="0.3">
      <c r="A30" s="45">
        <v>1</v>
      </c>
      <c r="B30" s="45" t="s">
        <v>14</v>
      </c>
      <c r="C30" s="44">
        <v>18709</v>
      </c>
      <c r="D30" s="45" t="s">
        <v>36</v>
      </c>
      <c r="E30" s="45" t="s">
        <v>39</v>
      </c>
      <c r="F30" s="47">
        <v>5841</v>
      </c>
      <c r="G30" s="45" t="s">
        <v>15</v>
      </c>
      <c r="H30" s="48">
        <v>41967</v>
      </c>
      <c r="I30" s="47">
        <v>5841</v>
      </c>
      <c r="J30" s="55"/>
      <c r="K30" s="55"/>
      <c r="L30" s="69" t="s">
        <v>119</v>
      </c>
      <c r="M30" s="49" t="s">
        <v>23</v>
      </c>
      <c r="N30" s="50"/>
    </row>
    <row r="31" spans="1:14" ht="16.5" thickBot="1" x14ac:dyDescent="0.3">
      <c r="A31" s="45">
        <v>1</v>
      </c>
      <c r="B31" s="45" t="s">
        <v>14</v>
      </c>
      <c r="C31" s="44">
        <v>9019</v>
      </c>
      <c r="D31" s="45" t="s">
        <v>41</v>
      </c>
      <c r="E31" s="45" t="s">
        <v>40</v>
      </c>
      <c r="F31" s="47">
        <v>25312.42</v>
      </c>
      <c r="G31" s="45" t="s">
        <v>15</v>
      </c>
      <c r="H31" s="48">
        <v>41927</v>
      </c>
      <c r="I31" s="47">
        <v>25312.42</v>
      </c>
      <c r="J31" s="55"/>
      <c r="K31" s="55"/>
      <c r="L31" s="69" t="s">
        <v>119</v>
      </c>
      <c r="M31" s="49" t="s">
        <v>32</v>
      </c>
      <c r="N31" s="50"/>
    </row>
    <row r="32" spans="1:14" ht="16.5" thickBot="1" x14ac:dyDescent="0.3">
      <c r="A32" s="45"/>
      <c r="B32" s="45"/>
      <c r="C32" s="44"/>
      <c r="D32" s="45"/>
      <c r="E32" s="45"/>
      <c r="F32" s="45"/>
      <c r="G32" s="45"/>
      <c r="H32" s="45"/>
      <c r="I32" s="53">
        <f>SUM(I18:I31)</f>
        <v>370441.72000000003</v>
      </c>
      <c r="J32" s="56"/>
      <c r="K32" s="56"/>
      <c r="L32" s="56">
        <f>+I32</f>
        <v>370441.72000000003</v>
      </c>
      <c r="M32" s="49"/>
      <c r="N32" s="50"/>
    </row>
    <row r="33" spans="1:14" ht="21.75" customHeight="1" thickBot="1" x14ac:dyDescent="0.3">
      <c r="A33" s="44"/>
      <c r="B33" s="74" t="s">
        <v>116</v>
      </c>
      <c r="C33" s="74" t="s">
        <v>116</v>
      </c>
      <c r="D33" s="74" t="s">
        <v>116</v>
      </c>
      <c r="E33" s="75" t="s">
        <v>116</v>
      </c>
      <c r="F33" s="74" t="s">
        <v>116</v>
      </c>
      <c r="G33" s="76" t="s">
        <v>116</v>
      </c>
      <c r="H33" s="75" t="s">
        <v>116</v>
      </c>
      <c r="I33" s="77" t="s">
        <v>116</v>
      </c>
      <c r="J33" s="78"/>
      <c r="K33" s="78"/>
      <c r="L33" s="78"/>
      <c r="M33" s="79" t="s">
        <v>116</v>
      </c>
      <c r="N33" s="50"/>
    </row>
    <row r="34" spans="1:14" ht="17.25" customHeight="1" thickBot="1" x14ac:dyDescent="0.3">
      <c r="A34" s="45">
        <v>1</v>
      </c>
      <c r="B34" s="45" t="s">
        <v>14</v>
      </c>
      <c r="C34" s="44">
        <v>210</v>
      </c>
      <c r="D34" s="45" t="s">
        <v>257</v>
      </c>
      <c r="E34" s="45" t="s">
        <v>258</v>
      </c>
      <c r="F34" s="61">
        <v>49390</v>
      </c>
      <c r="G34" s="45" t="s">
        <v>15</v>
      </c>
      <c r="H34" s="63" t="s">
        <v>259</v>
      </c>
      <c r="I34" s="47">
        <f>+F34</f>
        <v>49390</v>
      </c>
      <c r="J34" s="69"/>
      <c r="K34" s="55"/>
      <c r="L34" s="69" t="s">
        <v>119</v>
      </c>
      <c r="M34" s="49" t="s">
        <v>260</v>
      </c>
      <c r="N34" s="50"/>
    </row>
    <row r="35" spans="1:14" ht="16.5" thickBot="1" x14ac:dyDescent="0.3">
      <c r="A35" s="45">
        <v>1</v>
      </c>
      <c r="B35" s="45" t="s">
        <v>14</v>
      </c>
      <c r="C35" s="44">
        <v>1897</v>
      </c>
      <c r="D35" s="45" t="s">
        <v>270</v>
      </c>
      <c r="E35" s="45" t="s">
        <v>271</v>
      </c>
      <c r="F35" s="61">
        <v>34325.019999999997</v>
      </c>
      <c r="G35" s="45" t="s">
        <v>15</v>
      </c>
      <c r="H35" s="63" t="s">
        <v>272</v>
      </c>
      <c r="I35" s="47">
        <f t="shared" ref="I35:I40" si="0">+F35</f>
        <v>34325.019999999997</v>
      </c>
      <c r="J35" s="69"/>
      <c r="K35" s="69"/>
      <c r="L35" s="69" t="s">
        <v>119</v>
      </c>
      <c r="M35" s="49" t="s">
        <v>186</v>
      </c>
      <c r="N35" s="50"/>
    </row>
    <row r="36" spans="1:14" ht="16.5" thickBot="1" x14ac:dyDescent="0.3">
      <c r="A36" s="45">
        <v>1</v>
      </c>
      <c r="B36" s="45" t="s">
        <v>14</v>
      </c>
      <c r="C36" s="44">
        <v>2551</v>
      </c>
      <c r="D36" s="45" t="s">
        <v>265</v>
      </c>
      <c r="E36" s="45" t="s">
        <v>266</v>
      </c>
      <c r="F36" s="61">
        <v>66560</v>
      </c>
      <c r="G36" s="45" t="s">
        <v>15</v>
      </c>
      <c r="H36" s="63">
        <v>42016</v>
      </c>
      <c r="I36" s="47">
        <f t="shared" si="0"/>
        <v>66560</v>
      </c>
      <c r="J36" s="69"/>
      <c r="K36" s="69"/>
      <c r="L36" s="69" t="s">
        <v>119</v>
      </c>
      <c r="M36" s="49" t="s">
        <v>186</v>
      </c>
      <c r="N36" s="50"/>
    </row>
    <row r="37" spans="1:14" ht="16.5" thickBot="1" x14ac:dyDescent="0.3">
      <c r="A37" s="45">
        <v>1</v>
      </c>
      <c r="B37" s="45" t="s">
        <v>14</v>
      </c>
      <c r="C37" s="44">
        <v>512</v>
      </c>
      <c r="D37" s="45" t="s">
        <v>250</v>
      </c>
      <c r="E37" s="45" t="s">
        <v>168</v>
      </c>
      <c r="F37" s="61">
        <v>617517.6</v>
      </c>
      <c r="G37" s="45" t="s">
        <v>15</v>
      </c>
      <c r="H37" s="63" t="s">
        <v>279</v>
      </c>
      <c r="I37" s="47">
        <f t="shared" si="0"/>
        <v>617517.6</v>
      </c>
      <c r="J37" s="69"/>
      <c r="K37" s="69"/>
      <c r="L37" s="69" t="s">
        <v>119</v>
      </c>
      <c r="M37" s="49" t="s">
        <v>186</v>
      </c>
      <c r="N37" s="50"/>
    </row>
    <row r="38" spans="1:14" ht="16.5" thickBot="1" x14ac:dyDescent="0.3">
      <c r="A38" s="45">
        <v>1</v>
      </c>
      <c r="B38" s="45" t="s">
        <v>14</v>
      </c>
      <c r="C38" s="44">
        <v>3052</v>
      </c>
      <c r="D38" s="45" t="s">
        <v>244</v>
      </c>
      <c r="E38" s="45" t="s">
        <v>283</v>
      </c>
      <c r="F38" s="61">
        <v>600000</v>
      </c>
      <c r="G38" s="45" t="s">
        <v>15</v>
      </c>
      <c r="H38" s="63" t="s">
        <v>284</v>
      </c>
      <c r="I38" s="47">
        <f t="shared" si="0"/>
        <v>600000</v>
      </c>
      <c r="J38" s="69"/>
      <c r="K38" s="69"/>
      <c r="L38" s="69" t="s">
        <v>119</v>
      </c>
      <c r="M38" s="49" t="s">
        <v>186</v>
      </c>
      <c r="N38" s="50"/>
    </row>
    <row r="39" spans="1:14" ht="16.5" thickBot="1" x14ac:dyDescent="0.3">
      <c r="A39" s="45">
        <v>1</v>
      </c>
      <c r="B39" s="45" t="s">
        <v>14</v>
      </c>
      <c r="C39" s="44">
        <v>3</v>
      </c>
      <c r="D39" s="45" t="s">
        <v>159</v>
      </c>
      <c r="E39" s="45" t="s">
        <v>285</v>
      </c>
      <c r="F39" s="61">
        <v>88791.74</v>
      </c>
      <c r="G39" s="45" t="s">
        <v>15</v>
      </c>
      <c r="H39" s="63" t="s">
        <v>269</v>
      </c>
      <c r="I39" s="47">
        <f t="shared" si="0"/>
        <v>88791.74</v>
      </c>
      <c r="J39" s="69"/>
      <c r="K39" s="69"/>
      <c r="L39" s="69" t="s">
        <v>119</v>
      </c>
      <c r="M39" s="49" t="s">
        <v>186</v>
      </c>
      <c r="N39" s="50"/>
    </row>
    <row r="40" spans="1:14" ht="16.5" thickBot="1" x14ac:dyDescent="0.3">
      <c r="A40" s="45">
        <v>1</v>
      </c>
      <c r="B40" s="45" t="s">
        <v>14</v>
      </c>
      <c r="C40" s="44">
        <v>4303</v>
      </c>
      <c r="D40" s="45" t="s">
        <v>286</v>
      </c>
      <c r="E40" s="45" t="s">
        <v>287</v>
      </c>
      <c r="F40" s="61">
        <v>56994</v>
      </c>
      <c r="G40" s="45" t="s">
        <v>15</v>
      </c>
      <c r="H40" s="63" t="s">
        <v>275</v>
      </c>
      <c r="I40" s="47">
        <f t="shared" si="0"/>
        <v>56994</v>
      </c>
      <c r="J40" s="69"/>
      <c r="K40" s="69"/>
      <c r="L40" s="69" t="s">
        <v>119</v>
      </c>
      <c r="M40" s="49" t="s">
        <v>186</v>
      </c>
      <c r="N40" s="50"/>
    </row>
    <row r="41" spans="1:14" ht="16.5" thickBot="1" x14ac:dyDescent="0.3">
      <c r="A41" s="45"/>
      <c r="B41" s="45"/>
      <c r="C41" s="44"/>
      <c r="D41" s="45"/>
      <c r="E41" s="45"/>
      <c r="F41" s="61"/>
      <c r="G41" s="45"/>
      <c r="H41" s="63"/>
      <c r="I41" s="72">
        <f>+I34+I35+I36+I37+I38+I39+I40</f>
        <v>1513578.36</v>
      </c>
      <c r="J41" s="69"/>
      <c r="K41" s="69"/>
      <c r="L41" s="81">
        <f>+I41</f>
        <v>1513578.36</v>
      </c>
      <c r="M41" s="49"/>
      <c r="N41" s="50"/>
    </row>
    <row r="42" spans="1:14" ht="21.75" customHeight="1" thickBot="1" x14ac:dyDescent="0.3">
      <c r="A42" s="44"/>
      <c r="B42" s="74" t="s">
        <v>116</v>
      </c>
      <c r="C42" s="74" t="s">
        <v>116</v>
      </c>
      <c r="D42" s="74" t="s">
        <v>116</v>
      </c>
      <c r="E42" s="75" t="s">
        <v>116</v>
      </c>
      <c r="F42" s="74" t="s">
        <v>116</v>
      </c>
      <c r="G42" s="76" t="s">
        <v>116</v>
      </c>
      <c r="H42" s="75" t="s">
        <v>116</v>
      </c>
      <c r="I42" s="77" t="s">
        <v>116</v>
      </c>
      <c r="J42" s="78"/>
      <c r="K42" s="78"/>
      <c r="L42" s="78"/>
      <c r="M42" s="79" t="s">
        <v>116</v>
      </c>
      <c r="N42" s="50"/>
    </row>
    <row r="43" spans="1:14" ht="16.5" thickBot="1" x14ac:dyDescent="0.3">
      <c r="A43" s="45">
        <v>1</v>
      </c>
      <c r="B43" s="45" t="s">
        <v>14</v>
      </c>
      <c r="C43" s="59">
        <v>1901</v>
      </c>
      <c r="D43" s="45" t="s">
        <v>270</v>
      </c>
      <c r="E43" s="45" t="s">
        <v>289</v>
      </c>
      <c r="F43" s="61">
        <v>24544</v>
      </c>
      <c r="G43" s="45" t="s">
        <v>15</v>
      </c>
      <c r="H43" s="63" t="s">
        <v>275</v>
      </c>
      <c r="I43" s="61">
        <f>+F43</f>
        <v>24544</v>
      </c>
      <c r="J43" s="55"/>
      <c r="K43" s="55"/>
      <c r="L43" s="56" t="s">
        <v>119</v>
      </c>
      <c r="M43" s="49" t="s">
        <v>186</v>
      </c>
      <c r="N43" s="50"/>
    </row>
    <row r="44" spans="1:14" ht="16.5" thickBot="1" x14ac:dyDescent="0.3">
      <c r="A44" s="45">
        <v>1</v>
      </c>
      <c r="B44" s="45" t="s">
        <v>14</v>
      </c>
      <c r="C44" s="59">
        <v>41</v>
      </c>
      <c r="D44" s="45" t="s">
        <v>273</v>
      </c>
      <c r="E44" s="45" t="s">
        <v>274</v>
      </c>
      <c r="F44" s="61">
        <v>8000</v>
      </c>
      <c r="G44" s="45" t="s">
        <v>15</v>
      </c>
      <c r="H44" s="63" t="s">
        <v>290</v>
      </c>
      <c r="I44" s="61">
        <f t="shared" ref="I44:I48" si="1">+F44</f>
        <v>8000</v>
      </c>
      <c r="J44" s="69" t="s">
        <v>119</v>
      </c>
      <c r="K44" s="55"/>
      <c r="L44" s="56"/>
      <c r="M44" s="49" t="s">
        <v>186</v>
      </c>
      <c r="N44" s="50"/>
    </row>
    <row r="45" spans="1:14" ht="16.5" thickBot="1" x14ac:dyDescent="0.3">
      <c r="A45" s="45">
        <v>1</v>
      </c>
      <c r="B45" s="45" t="s">
        <v>14</v>
      </c>
      <c r="C45" s="59">
        <v>554</v>
      </c>
      <c r="D45" s="45" t="s">
        <v>291</v>
      </c>
      <c r="E45" s="45" t="s">
        <v>292</v>
      </c>
      <c r="F45" s="61">
        <v>14177.49</v>
      </c>
      <c r="G45" s="45" t="s">
        <v>15</v>
      </c>
      <c r="H45" s="63">
        <v>42522</v>
      </c>
      <c r="I45" s="61">
        <f t="shared" si="1"/>
        <v>14177.49</v>
      </c>
      <c r="J45" s="69" t="s">
        <v>119</v>
      </c>
      <c r="K45" s="55"/>
      <c r="L45" s="56"/>
      <c r="M45" s="49" t="s">
        <v>186</v>
      </c>
      <c r="N45" s="50"/>
    </row>
    <row r="46" spans="1:14" ht="16.5" thickBot="1" x14ac:dyDescent="0.3">
      <c r="A46" s="45">
        <v>1</v>
      </c>
      <c r="B46" s="45" t="s">
        <v>14</v>
      </c>
      <c r="C46" s="59">
        <v>613</v>
      </c>
      <c r="D46" s="45" t="s">
        <v>181</v>
      </c>
      <c r="E46" s="45" t="s">
        <v>293</v>
      </c>
      <c r="F46" s="61">
        <v>11100.92</v>
      </c>
      <c r="G46" s="45" t="s">
        <v>15</v>
      </c>
      <c r="H46" s="63">
        <v>42491</v>
      </c>
      <c r="I46" s="61">
        <f t="shared" si="1"/>
        <v>11100.92</v>
      </c>
      <c r="J46" s="69" t="s">
        <v>119</v>
      </c>
      <c r="K46" s="55"/>
      <c r="L46" s="56"/>
      <c r="M46" s="49" t="s">
        <v>186</v>
      </c>
      <c r="N46" s="50"/>
    </row>
    <row r="47" spans="1:14" ht="16.5" thickBot="1" x14ac:dyDescent="0.3">
      <c r="A47" s="45">
        <v>1</v>
      </c>
      <c r="B47" s="45" t="s">
        <v>14</v>
      </c>
      <c r="C47" s="59">
        <v>1141</v>
      </c>
      <c r="D47" s="45" t="s">
        <v>294</v>
      </c>
      <c r="E47" s="45" t="s">
        <v>295</v>
      </c>
      <c r="F47" s="61">
        <v>4382</v>
      </c>
      <c r="G47" s="45" t="s">
        <v>15</v>
      </c>
      <c r="H47" s="63">
        <v>42370</v>
      </c>
      <c r="I47" s="61">
        <f t="shared" si="1"/>
        <v>4382</v>
      </c>
      <c r="J47" s="69" t="s">
        <v>119</v>
      </c>
      <c r="K47" s="55"/>
      <c r="L47" s="56"/>
      <c r="M47" s="49" t="s">
        <v>186</v>
      </c>
      <c r="N47" s="50"/>
    </row>
    <row r="48" spans="1:14" ht="16.5" thickBot="1" x14ac:dyDescent="0.3">
      <c r="A48" s="45">
        <v>1</v>
      </c>
      <c r="B48" s="45" t="s">
        <v>14</v>
      </c>
      <c r="C48" s="59">
        <v>6610</v>
      </c>
      <c r="D48" s="45" t="s">
        <v>296</v>
      </c>
      <c r="E48" s="45" t="s">
        <v>297</v>
      </c>
      <c r="F48" s="61">
        <v>20700</v>
      </c>
      <c r="G48" s="45" t="s">
        <v>15</v>
      </c>
      <c r="H48" s="63"/>
      <c r="I48" s="61">
        <f t="shared" si="1"/>
        <v>20700</v>
      </c>
      <c r="J48" s="69"/>
      <c r="K48" s="55"/>
      <c r="L48" s="56"/>
      <c r="M48" s="49" t="s">
        <v>186</v>
      </c>
      <c r="N48" s="50"/>
    </row>
    <row r="49" spans="1:14" ht="16.5" thickBot="1" x14ac:dyDescent="0.3">
      <c r="A49" s="45">
        <v>1</v>
      </c>
      <c r="B49" s="45"/>
      <c r="C49" s="59"/>
      <c r="D49" s="45"/>
      <c r="E49" s="45"/>
      <c r="F49" s="72">
        <f>+F43+F44+F45+F46+F47+F48</f>
        <v>82904.41</v>
      </c>
      <c r="G49" s="45"/>
      <c r="H49" s="63"/>
      <c r="I49" s="81">
        <f>+I43+I44+I45+I46+I47+I48</f>
        <v>82904.41</v>
      </c>
      <c r="J49" s="82">
        <f>+I44+I45+I46+I47+I48</f>
        <v>58360.409999999996</v>
      </c>
      <c r="K49" s="55"/>
      <c r="L49" s="56">
        <f>+I43</f>
        <v>24544</v>
      </c>
      <c r="M49" s="49"/>
      <c r="N49" s="50"/>
    </row>
    <row r="50" spans="1:14" ht="16.5" thickBot="1" x14ac:dyDescent="0.3">
      <c r="A50" s="45">
        <v>1</v>
      </c>
      <c r="B50" s="78" t="s">
        <v>228</v>
      </c>
      <c r="C50" s="45"/>
      <c r="D50" s="45"/>
      <c r="E50" s="45"/>
      <c r="F50" s="53"/>
      <c r="G50" s="45"/>
      <c r="H50" s="44"/>
      <c r="I50" s="81">
        <f>+I15+I32+I41+I49</f>
        <v>1975594.49</v>
      </c>
      <c r="J50" s="81"/>
      <c r="K50" s="56"/>
      <c r="L50" s="82"/>
      <c r="M50" s="49"/>
      <c r="N50" s="50"/>
    </row>
    <row r="51" spans="1:14" ht="15.75" x14ac:dyDescent="0.25">
      <c r="A51" s="83"/>
      <c r="F51" s="58"/>
      <c r="L51" s="68"/>
    </row>
    <row r="52" spans="1:14" ht="15.75" x14ac:dyDescent="0.25">
      <c r="A52" s="83"/>
      <c r="F52" s="58"/>
      <c r="I52" s="68"/>
      <c r="J52" s="68"/>
      <c r="L52" s="68"/>
    </row>
    <row r="53" spans="1:14" ht="15.75" x14ac:dyDescent="0.25">
      <c r="A53" s="83"/>
      <c r="B53" t="s">
        <v>64</v>
      </c>
      <c r="E53" t="s">
        <v>66</v>
      </c>
      <c r="J53" s="68"/>
      <c r="K53" s="68"/>
      <c r="M53" t="s">
        <v>68</v>
      </c>
    </row>
    <row r="54" spans="1:14" ht="15.75" x14ac:dyDescent="0.25">
      <c r="A54" s="83"/>
      <c r="B54" s="54" t="s">
        <v>65</v>
      </c>
      <c r="E54" t="s">
        <v>67</v>
      </c>
      <c r="I54" s="68"/>
      <c r="J54" s="68"/>
      <c r="M54" s="54" t="s">
        <v>69</v>
      </c>
    </row>
    <row r="55" spans="1:14" ht="15.75" x14ac:dyDescent="0.25">
      <c r="A55" s="83"/>
      <c r="I55" s="68"/>
      <c r="J55" s="68"/>
    </row>
    <row r="56" spans="1:14" x14ac:dyDescent="0.25">
      <c r="I56" s="68"/>
      <c r="J56" s="68"/>
    </row>
    <row r="59" spans="1:14" x14ac:dyDescent="0.25">
      <c r="K59" s="68"/>
    </row>
  </sheetData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cxp ene-2015</vt:lpstr>
      <vt:lpstr>cxp-2015</vt:lpstr>
      <vt:lpstr>AGOSTO 2015</vt:lpstr>
      <vt:lpstr>AGOSTO 2015-2</vt:lpstr>
      <vt:lpstr>SEPTIEMBRE 2015</vt:lpstr>
      <vt:lpstr>OCTUBRE 2015</vt:lpstr>
      <vt:lpstr>NOVIEMBRE 2015</vt:lpstr>
      <vt:lpstr>DICIEMBRE-2015</vt:lpstr>
      <vt:lpstr>ENERO 2016</vt:lpstr>
      <vt:lpstr>ENERO 2017</vt:lpstr>
      <vt:lpstr>FEBRERO 2017</vt:lpstr>
      <vt:lpstr>MARZO 2017</vt:lpstr>
      <vt:lpstr>CXP 03 2017</vt:lpstr>
      <vt:lpstr>CXP 04 2017</vt:lpstr>
      <vt:lpstr>CXP 05 2017</vt:lpstr>
      <vt:lpstr>ABRIL-2015</vt:lpstr>
      <vt:lpstr>MAYO-2015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pastacio</dc:creator>
  <cp:lastModifiedBy>Jeannie R. Monegro O.</cp:lastModifiedBy>
  <cp:lastPrinted>2017-04-25T15:37:01Z</cp:lastPrinted>
  <dcterms:created xsi:type="dcterms:W3CDTF">2014-11-17T14:54:11Z</dcterms:created>
  <dcterms:modified xsi:type="dcterms:W3CDTF">2017-06-09T17:00:06Z</dcterms:modified>
</cp:coreProperties>
</file>