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 firstSheet="1" activeTab="1"/>
  </bookViews>
  <sheets>
    <sheet name="BALANCE GENERAL Octubre 2017" sheetId="1" state="hidden" r:id="rId1"/>
    <sheet name="ESTADO RESULTADO Octubre 2017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10" i="2"/>
  <c r="C54" i="1"/>
  <c r="C55" i="1" s="1"/>
  <c r="C43" i="1"/>
  <c r="C44" i="1" s="1"/>
  <c r="C34" i="1"/>
  <c r="C31" i="1"/>
  <c r="C35" i="1" s="1"/>
  <c r="C39" i="1" s="1"/>
  <c r="C46" i="1" s="1"/>
  <c r="C27" i="1"/>
  <c r="C26" i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<sst xmlns="http://schemas.openxmlformats.org/spreadsheetml/2006/main" count="135" uniqueCount="132">
  <si>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</si>
  <si>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</si>
  <si>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OCTUBRE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</si>
  <si>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</si>
  <si>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</si>
  <si>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</si>
  <si>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</si>
  <si>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</si>
  <si>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</si>
  <si>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</si>
  <si>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</si>
  <si>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</si>
  <si>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</si>
  <si>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</si>
  <si>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</si>
  <si>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</si>
  <si>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</si>
  <si>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</si>
  <si>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</si>
  <si>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</si>
  <si>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</si>
  <si>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</si>
  <si>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</si>
  <si>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</si>
  <si>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</si>
  <si>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</si>
  <si>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</si>
  <si>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</si>
  <si>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</si>
  <si>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</si>
  <si>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</si>
  <si>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</si>
  <si>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</si>
  <si>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</si>
  <si>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</si>
  <si>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</si>
  <si>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</si>
  <si>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</si>
  <si>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</si>
  <si>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</si>
  <si>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</si>
  <si>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</si>
  <si>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</si>
  <si>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          AL 30 SEPTIEMBRE 2017</t>
  </si>
  <si>
    <t xml:space="preserve">                  AL 31 OCTUBRE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</si>
  <si>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</si>
  <si>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</si>
  <si>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</si>
  <si>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</si>
  <si>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</si>
  <si>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</si>
  <si>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</si>
  <si>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</si>
  <si>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</si>
  <si>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</si>
  <si>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</si>
  <si>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</si>
  <si>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</si>
  <si>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</si>
  <si>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</si>
  <si>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</si>
  <si>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</si>
  <si>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</si>
  <si>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</si>
  <si>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</si>
  <si>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</si>
  <si>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</si>
  <si>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</si>
  <si>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</si>
  <si>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</si>
  <si>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</si>
  <si>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</si>
  <si>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</si>
  <si>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</si>
  <si>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</si>
  <si>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</si>
  <si>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</si>
  <si>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</si>
  <si>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</si>
  <si>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</si>
  <si>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</si>
  <si>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</si>
  <si>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</si>
  <si>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</si>
  <si>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</si>
  <si>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</si>
  <si>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</si>
  <si>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ORGANIZACION DE EVENTOS Y FESTIVIDADES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</si>
  <si>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</si>
  <si>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</si>
  <si>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</si>
  <si>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</si>
  <si>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</si>
  <si>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</si>
  <si>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</si>
  <si>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</si>
  <si>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</si>
  <si>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</si>
  <si>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</si>
  <si>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</si>
  <si>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</si>
  <si>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</si>
  <si>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</si>
  <si>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</si>
  <si>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</si>
  <si>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</si>
  <si>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</si>
  <si>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</si>
  <si>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</si>
  <si>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MINERALES</t>
  </si>
  <si>
    <t>COMBUSTIBLES, LUBRICANTES Y PRODUCTOS QUIMICOS</t>
  </si>
  <si>
    <t>GASOIL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</si>
  <si>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</si>
  <si>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</si>
  <si>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</si>
  <si>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</si>
  <si>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</si>
  <si>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</si>
  <si>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</si>
  <si>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</si>
  <si>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</si>
  <si>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</si>
  <si>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</si>
  <si>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</si>
  <si>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</si>
  <si>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OTROS MOBILIARIOS Y EQUIPOS NO IDENTIFICADOS PRECEDENTEMENTE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</si>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</sst>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/>
    <xf numFmtId="49" fontId="11" fillId="0" borderId="0" xfId="0" applyNumberFormat="1" applyFont="1" applyAlignment="1">
      <alignment horizontal="left"/>
    </xf>
    <xf numFmtId="39" fontId="8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13" fillId="0" borderId="2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4">
          <cell r="C34">
            <v>67667787.590000004</v>
          </cell>
        </row>
      </sheetData>
      <sheetData sheetId="22"/>
      <sheetData sheetId="23"/>
      <sheetData sheetId="24">
        <row r="43">
          <cell r="C43">
            <v>227129.59</v>
          </cell>
        </row>
      </sheetData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workbookViewId="0">
      <selection activeCell="D20" sqref="D20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5" width="13.140625" bestFit="1" customWidth="1"/>
    <col min="7" max="7" width="13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8907.2000000000007</v>
      </c>
    </row>
    <row r="13" spans="2:3" x14ac:dyDescent="0.25">
      <c r="B13" s="10" t="s">
        <v>6</v>
      </c>
      <c r="C13" s="9">
        <v>145282.95000000001</v>
      </c>
    </row>
    <row r="14" spans="2:3" x14ac:dyDescent="0.25">
      <c r="B14" s="10" t="s">
        <v>7</v>
      </c>
      <c r="C14" s="11">
        <v>2703000.74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2857190.89</v>
      </c>
    </row>
    <row r="17" spans="2:7" ht="19.5" thickTop="1" x14ac:dyDescent="0.3">
      <c r="B17" s="14"/>
      <c r="C17" s="15"/>
    </row>
    <row r="18" spans="2:7" ht="18.75" x14ac:dyDescent="0.3">
      <c r="B18" s="6" t="s">
        <v>3</v>
      </c>
      <c r="C18" s="7"/>
    </row>
    <row r="19" spans="2:7" ht="18.75" x14ac:dyDescent="0.3">
      <c r="B19" s="6" t="s">
        <v>9</v>
      </c>
      <c r="C19" s="7"/>
    </row>
    <row r="20" spans="2:7" ht="15.75" x14ac:dyDescent="0.25">
      <c r="B20" s="16" t="s">
        <v>10</v>
      </c>
      <c r="C20" s="17"/>
    </row>
    <row r="21" spans="2:7" ht="15.75" x14ac:dyDescent="0.25">
      <c r="B21" s="18" t="s">
        <v>11</v>
      </c>
      <c r="C21" s="11">
        <v>5019144.09</v>
      </c>
    </row>
    <row r="22" spans="2:7" ht="15.75" x14ac:dyDescent="0.25">
      <c r="B22" s="19" t="s">
        <v>12</v>
      </c>
      <c r="C22" s="11">
        <v>277177.26</v>
      </c>
    </row>
    <row r="23" spans="2:7" ht="15.75" x14ac:dyDescent="0.25">
      <c r="B23" s="19" t="s">
        <v>13</v>
      </c>
      <c r="C23" s="11">
        <v>37406</v>
      </c>
    </row>
    <row r="24" spans="2:7" ht="15.75" x14ac:dyDescent="0.25">
      <c r="B24" s="19" t="s">
        <v>14</v>
      </c>
      <c r="C24" s="11">
        <v>39596638.259999998</v>
      </c>
    </row>
    <row r="25" spans="2:7" ht="15.75" x14ac:dyDescent="0.25">
      <c r="B25" s="20" t="s">
        <v>15</v>
      </c>
      <c r="C25" s="11">
        <f>27334282.47+654880.9+33998.81+153741.51</f>
        <v>28176903.689999998</v>
      </c>
    </row>
    <row r="26" spans="2:7" ht="15.75" x14ac:dyDescent="0.25">
      <c r="B26" s="20" t="s">
        <v>16</v>
      </c>
      <c r="C26" s="11">
        <f>8111098.49+4366</f>
        <v>8115464.4900000002</v>
      </c>
    </row>
    <row r="27" spans="2:7" ht="15.75" x14ac:dyDescent="0.25">
      <c r="B27" s="20" t="s">
        <v>17</v>
      </c>
      <c r="C27" s="21">
        <f>40811364.68+704488.32+493348.56</f>
        <v>42009201.560000002</v>
      </c>
    </row>
    <row r="28" spans="2:7" ht="15.75" x14ac:dyDescent="0.25">
      <c r="B28" s="20" t="s">
        <v>18</v>
      </c>
      <c r="C28" s="21">
        <v>69401</v>
      </c>
    </row>
    <row r="29" spans="2:7" ht="15.75" x14ac:dyDescent="0.25">
      <c r="B29" s="20" t="s">
        <v>19</v>
      </c>
      <c r="C29" s="21">
        <v>5657052.4800000004</v>
      </c>
    </row>
    <row r="30" spans="2:7" ht="15.75" x14ac:dyDescent="0.25">
      <c r="B30" s="20" t="s">
        <v>20</v>
      </c>
      <c r="C30" s="11">
        <v>20275</v>
      </c>
      <c r="E30" s="22"/>
    </row>
    <row r="31" spans="2:7" ht="15.75" x14ac:dyDescent="0.25">
      <c r="B31" s="20" t="s">
        <v>21</v>
      </c>
      <c r="C31" s="11">
        <f>791686.78+126825.51</f>
        <v>918512.29</v>
      </c>
      <c r="G31" s="23"/>
    </row>
    <row r="32" spans="2:7" ht="15.75" x14ac:dyDescent="0.25">
      <c r="B32" s="20" t="s">
        <v>22</v>
      </c>
      <c r="C32" s="11">
        <v>25370</v>
      </c>
    </row>
    <row r="33" spans="2:7" ht="15.75" x14ac:dyDescent="0.25">
      <c r="B33" s="20" t="s">
        <v>23</v>
      </c>
      <c r="C33" s="11">
        <v>89943307.950000003</v>
      </c>
    </row>
    <row r="34" spans="2:7" ht="15.75" x14ac:dyDescent="0.25">
      <c r="B34" s="20" t="s">
        <v>24</v>
      </c>
      <c r="C34" s="24">
        <f>+'[1]BALANCE GENERAL Agosto 2017'!C34+865111.56</f>
        <v>68532899.150000006</v>
      </c>
      <c r="E34" s="22"/>
      <c r="G34" s="25"/>
    </row>
    <row r="35" spans="2:7" ht="18.75" x14ac:dyDescent="0.3">
      <c r="B35" s="26" t="s">
        <v>25</v>
      </c>
      <c r="C35" s="27">
        <f>C21+C22+C24+C25+C26+C27+C28+C29+C30+C33+C31-C34</f>
        <v>151270178.91999999</v>
      </c>
      <c r="E35" s="22"/>
    </row>
    <row r="36" spans="2:7" ht="18.75" x14ac:dyDescent="0.3">
      <c r="B36" s="28"/>
      <c r="C36" s="7"/>
      <c r="E36" s="25"/>
    </row>
    <row r="37" spans="2:7" ht="15.75" x14ac:dyDescent="0.25">
      <c r="B37" s="20" t="s">
        <v>26</v>
      </c>
      <c r="C37" s="29">
        <v>2035277.96</v>
      </c>
      <c r="E37" s="22"/>
      <c r="G37" s="22"/>
    </row>
    <row r="38" spans="2:7" x14ac:dyDescent="0.25">
      <c r="B38" s="30"/>
      <c r="C38" s="17"/>
    </row>
    <row r="39" spans="2:7" ht="15.75" x14ac:dyDescent="0.25">
      <c r="B39" s="31" t="s">
        <v>27</v>
      </c>
      <c r="C39" s="32">
        <f>C35+C37</f>
        <v>153305456.88</v>
      </c>
    </row>
    <row r="40" spans="2:7" ht="15.75" x14ac:dyDescent="0.25">
      <c r="B40" s="31"/>
      <c r="C40" s="32"/>
    </row>
    <row r="41" spans="2:7" ht="15.75" x14ac:dyDescent="0.25">
      <c r="B41" s="31" t="s">
        <v>28</v>
      </c>
      <c r="C41" s="17"/>
    </row>
    <row r="42" spans="2:7" ht="15.75" x14ac:dyDescent="0.25">
      <c r="B42" s="20" t="s">
        <v>29</v>
      </c>
      <c r="C42" s="9">
        <v>260803.15</v>
      </c>
    </row>
    <row r="43" spans="2:7" ht="15.75" x14ac:dyDescent="0.25">
      <c r="B43" s="20" t="s">
        <v>30</v>
      </c>
      <c r="C43" s="33">
        <f>+'[1]BALANCE GENERAL Septiembre 2017'!C43+4343.11</f>
        <v>231472.69999999998</v>
      </c>
    </row>
    <row r="44" spans="2:7" ht="15.75" x14ac:dyDescent="0.25">
      <c r="B44" s="31" t="s">
        <v>31</v>
      </c>
      <c r="C44" s="32">
        <f>C42-C43</f>
        <v>29330.450000000012</v>
      </c>
    </row>
    <row r="45" spans="2:7" ht="15.75" x14ac:dyDescent="0.25">
      <c r="B45" s="31"/>
      <c r="C45" s="32"/>
    </row>
    <row r="46" spans="2:7" ht="18.75" x14ac:dyDescent="0.3">
      <c r="B46" s="6" t="s">
        <v>32</v>
      </c>
      <c r="C46" s="15">
        <f>C39+C44</f>
        <v>153334787.32999998</v>
      </c>
    </row>
    <row r="47" spans="2:7" ht="18.75" x14ac:dyDescent="0.3">
      <c r="B47" s="34"/>
      <c r="C47" s="7"/>
    </row>
    <row r="48" spans="2:7" ht="19.5" thickBot="1" x14ac:dyDescent="0.35">
      <c r="B48" s="35" t="s">
        <v>33</v>
      </c>
      <c r="C48" s="13">
        <f>C16+C46</f>
        <v>156191978.21999997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7"/>
    </row>
    <row r="52" spans="2:3" ht="18.75" x14ac:dyDescent="0.3">
      <c r="B52" s="35" t="s">
        <v>35</v>
      </c>
      <c r="C52" s="7"/>
    </row>
    <row r="53" spans="2:3" ht="15.75" x14ac:dyDescent="0.25">
      <c r="B53" s="38" t="s">
        <v>36</v>
      </c>
      <c r="C53" s="11">
        <v>3277711.75</v>
      </c>
    </row>
    <row r="54" spans="2:3" ht="15.75" x14ac:dyDescent="0.25">
      <c r="B54" s="38" t="s">
        <v>6</v>
      </c>
      <c r="C54" s="33">
        <f>+C13</f>
        <v>145282.95000000001</v>
      </c>
    </row>
    <row r="55" spans="2:3" ht="18.75" x14ac:dyDescent="0.3">
      <c r="B55" s="35" t="s">
        <v>37</v>
      </c>
      <c r="C55" s="39">
        <f>C53+C54</f>
        <v>3422994.7</v>
      </c>
    </row>
    <row r="56" spans="2:3" x14ac:dyDescent="0.25">
      <c r="B56" s="40"/>
      <c r="C56" s="17"/>
    </row>
    <row r="57" spans="2:3" ht="15.75" x14ac:dyDescent="0.25">
      <c r="B57" s="20" t="s">
        <v>38</v>
      </c>
      <c r="C57" s="29">
        <f>+C48-C55</f>
        <v>152768983.51999998</v>
      </c>
    </row>
    <row r="58" spans="2:3" x14ac:dyDescent="0.25">
      <c r="B58" s="30"/>
      <c r="C58" s="17"/>
    </row>
    <row r="59" spans="2:3" ht="19.5" thickBot="1" x14ac:dyDescent="0.35">
      <c r="B59" s="35" t="s">
        <v>39</v>
      </c>
      <c r="C59" s="41">
        <f>+C55+C57</f>
        <v>156191978.21999997</v>
      </c>
    </row>
    <row r="60" spans="2:3" ht="19.5" thickTop="1" x14ac:dyDescent="0.3">
      <c r="B60" s="35"/>
      <c r="C60" s="9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3"/>
  <sheetViews>
    <sheetView tabSelected="1" workbookViewId="0">
      <selection activeCell="D20" sqref="D2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7.140625" customWidth="1"/>
  </cols>
  <sheetData>
    <row r="2" spans="2:5" ht="15.75" x14ac:dyDescent="0.25">
      <c r="B2" s="44" t="s">
        <v>41</v>
      </c>
      <c r="C2" s="45"/>
    </row>
    <row r="3" spans="2:5" ht="15.75" x14ac:dyDescent="0.25">
      <c r="B3" s="44" t="s">
        <v>42</v>
      </c>
      <c r="C3" s="45"/>
    </row>
    <row r="4" spans="2:5" ht="15.75" x14ac:dyDescent="0.25">
      <c r="B4" s="44" t="s">
        <v>43</v>
      </c>
      <c r="C4" s="44"/>
    </row>
    <row r="5" spans="2:5" ht="18.75" x14ac:dyDescent="0.3">
      <c r="B5" s="1" t="s">
        <v>44</v>
      </c>
      <c r="C5" s="45"/>
    </row>
    <row r="6" spans="2:5" ht="15.75" x14ac:dyDescent="0.25">
      <c r="B6" s="46"/>
      <c r="C6" s="45"/>
    </row>
    <row r="7" spans="2:5" x14ac:dyDescent="0.25">
      <c r="B7" s="47"/>
      <c r="C7" s="45"/>
    </row>
    <row r="8" spans="2:5" x14ac:dyDescent="0.25">
      <c r="B8" s="48" t="s">
        <v>45</v>
      </c>
      <c r="C8" s="49">
        <v>176994489.31999999</v>
      </c>
    </row>
    <row r="9" spans="2:5" x14ac:dyDescent="0.25">
      <c r="B9" s="50" t="s">
        <v>46</v>
      </c>
      <c r="C9" s="51">
        <v>0</v>
      </c>
    </row>
    <row r="10" spans="2:5" x14ac:dyDescent="0.25">
      <c r="B10" s="50" t="s">
        <v>47</v>
      </c>
      <c r="C10" s="52">
        <f>+C8-C11</f>
        <v>146451294.72999999</v>
      </c>
    </row>
    <row r="11" spans="2:5" x14ac:dyDescent="0.25">
      <c r="B11" s="48" t="s">
        <v>48</v>
      </c>
      <c r="C11" s="53">
        <v>30543194.59</v>
      </c>
    </row>
    <row r="12" spans="2:5" ht="22.5" customHeight="1" x14ac:dyDescent="0.25">
      <c r="B12" s="50"/>
      <c r="C12" s="54"/>
    </row>
    <row r="13" spans="2:5" x14ac:dyDescent="0.25">
      <c r="B13" s="55" t="s">
        <v>49</v>
      </c>
      <c r="C13" s="56"/>
    </row>
    <row r="14" spans="2:5" x14ac:dyDescent="0.25">
      <c r="B14" s="57" t="s">
        <v>50</v>
      </c>
      <c r="C14" s="58">
        <v>16166706.5</v>
      </c>
      <c r="E14" s="25"/>
    </row>
    <row r="15" spans="2:5" x14ac:dyDescent="0.25">
      <c r="B15" s="59" t="s">
        <v>51</v>
      </c>
      <c r="C15" s="58">
        <v>2483650</v>
      </c>
      <c r="E15" s="25"/>
    </row>
    <row r="16" spans="2:5" x14ac:dyDescent="0.25">
      <c r="B16" s="59" t="s">
        <v>52</v>
      </c>
      <c r="C16" s="58">
        <v>538913</v>
      </c>
    </row>
    <row r="17" spans="2:5" x14ac:dyDescent="0.25">
      <c r="B17" s="59" t="s">
        <v>53</v>
      </c>
      <c r="C17" s="58">
        <v>0</v>
      </c>
      <c r="E17" s="25"/>
    </row>
    <row r="18" spans="2:5" x14ac:dyDescent="0.25">
      <c r="B18" s="59" t="s">
        <v>54</v>
      </c>
      <c r="C18" s="58"/>
    </row>
    <row r="19" spans="2:5" x14ac:dyDescent="0.25">
      <c r="B19" s="59" t="s">
        <v>55</v>
      </c>
      <c r="C19" s="58">
        <v>324988.46999999997</v>
      </c>
    </row>
    <row r="20" spans="2:5" x14ac:dyDescent="0.25">
      <c r="B20" s="59" t="s">
        <v>56</v>
      </c>
      <c r="C20" s="58">
        <v>0</v>
      </c>
    </row>
    <row r="21" spans="2:5" x14ac:dyDescent="0.25">
      <c r="B21" s="59" t="s">
        <v>57</v>
      </c>
      <c r="C21" s="58">
        <v>402650</v>
      </c>
    </row>
    <row r="22" spans="2:5" x14ac:dyDescent="0.25">
      <c r="B22" s="59" t="s">
        <v>58</v>
      </c>
      <c r="C22" s="58">
        <v>0</v>
      </c>
    </row>
    <row r="23" spans="2:5" x14ac:dyDescent="0.25">
      <c r="B23" s="59" t="s">
        <v>59</v>
      </c>
      <c r="C23" s="58"/>
    </row>
    <row r="24" spans="2:5" x14ac:dyDescent="0.25">
      <c r="B24" s="59" t="s">
        <v>60</v>
      </c>
      <c r="C24" s="58"/>
    </row>
    <row r="25" spans="2:5" x14ac:dyDescent="0.25">
      <c r="B25" s="57" t="s">
        <v>61</v>
      </c>
      <c r="C25" s="58">
        <v>1259073.28</v>
      </c>
    </row>
    <row r="26" spans="2:5" x14ac:dyDescent="0.25">
      <c r="B26" s="57" t="s">
        <v>62</v>
      </c>
      <c r="C26" s="58">
        <v>1362438.14</v>
      </c>
    </row>
    <row r="27" spans="2:5" x14ac:dyDescent="0.25">
      <c r="B27" s="57" t="s">
        <v>63</v>
      </c>
      <c r="C27" s="58">
        <v>128938.8</v>
      </c>
    </row>
    <row r="28" spans="2:5" x14ac:dyDescent="0.25">
      <c r="B28" s="57" t="s">
        <v>64</v>
      </c>
      <c r="C28" s="58"/>
    </row>
    <row r="29" spans="2:5" x14ac:dyDescent="0.25">
      <c r="B29" s="57" t="s">
        <v>65</v>
      </c>
      <c r="C29" s="58"/>
    </row>
    <row r="30" spans="2:5" x14ac:dyDescent="0.25">
      <c r="B30" s="57" t="s">
        <v>66</v>
      </c>
      <c r="C30" s="58">
        <v>183041.71</v>
      </c>
      <c r="E30" s="22"/>
    </row>
    <row r="31" spans="2:5" x14ac:dyDescent="0.25">
      <c r="B31" s="57" t="s">
        <v>67</v>
      </c>
      <c r="C31" s="58"/>
    </row>
    <row r="32" spans="2:5" x14ac:dyDescent="0.25">
      <c r="B32" s="57" t="s">
        <v>68</v>
      </c>
      <c r="C32" s="58">
        <v>15578.04</v>
      </c>
      <c r="D32" s="23"/>
    </row>
    <row r="33" spans="2:4" x14ac:dyDescent="0.25">
      <c r="B33" s="57" t="s">
        <v>69</v>
      </c>
      <c r="C33" s="58">
        <v>886641.2</v>
      </c>
      <c r="D33" s="23"/>
    </row>
    <row r="34" spans="2:4" x14ac:dyDescent="0.25">
      <c r="B34" s="57" t="s">
        <v>70</v>
      </c>
      <c r="C34" s="58">
        <v>5628</v>
      </c>
      <c r="D34" s="23"/>
    </row>
    <row r="35" spans="2:4" x14ac:dyDescent="0.25">
      <c r="B35" s="57" t="s">
        <v>71</v>
      </c>
      <c r="C35" s="58"/>
    </row>
    <row r="36" spans="2:4" x14ac:dyDescent="0.25">
      <c r="B36" s="57" t="s">
        <v>72</v>
      </c>
      <c r="C36" s="58"/>
    </row>
    <row r="37" spans="2:4" x14ac:dyDescent="0.25">
      <c r="B37" s="57" t="s">
        <v>73</v>
      </c>
      <c r="C37" s="58"/>
    </row>
    <row r="38" spans="2:4" x14ac:dyDescent="0.25">
      <c r="B38" s="57" t="s">
        <v>74</v>
      </c>
      <c r="C38" s="58"/>
    </row>
    <row r="39" spans="2:4" x14ac:dyDescent="0.25">
      <c r="B39" s="57" t="s">
        <v>75</v>
      </c>
      <c r="C39" s="58"/>
    </row>
    <row r="40" spans="2:4" x14ac:dyDescent="0.25">
      <c r="B40" s="57" t="s">
        <v>76</v>
      </c>
      <c r="C40" s="58">
        <v>3040</v>
      </c>
    </row>
    <row r="41" spans="2:4" x14ac:dyDescent="0.25">
      <c r="B41" s="57" t="s">
        <v>77</v>
      </c>
      <c r="C41" s="58"/>
    </row>
    <row r="42" spans="2:4" x14ac:dyDescent="0.25">
      <c r="B42" s="57" t="s">
        <v>78</v>
      </c>
      <c r="C42" s="58"/>
    </row>
    <row r="43" spans="2:4" x14ac:dyDescent="0.25">
      <c r="B43" s="57" t="s">
        <v>79</v>
      </c>
      <c r="C43" s="58">
        <v>25712.67</v>
      </c>
    </row>
    <row r="44" spans="2:4" x14ac:dyDescent="0.25">
      <c r="B44" s="57" t="s">
        <v>80</v>
      </c>
      <c r="C44" s="58"/>
    </row>
    <row r="45" spans="2:4" x14ac:dyDescent="0.25">
      <c r="B45" s="57" t="s">
        <v>81</v>
      </c>
      <c r="C45" s="58"/>
    </row>
    <row r="46" spans="2:4" x14ac:dyDescent="0.25">
      <c r="B46" s="57" t="s">
        <v>82</v>
      </c>
      <c r="C46" s="58">
        <v>80176.399999999994</v>
      </c>
    </row>
    <row r="47" spans="2:4" x14ac:dyDescent="0.25">
      <c r="B47" s="57" t="s">
        <v>83</v>
      </c>
      <c r="C47" s="58"/>
    </row>
    <row r="48" spans="2:4" x14ac:dyDescent="0.25">
      <c r="B48" s="57" t="s">
        <v>84</v>
      </c>
      <c r="C48" s="58"/>
    </row>
    <row r="49" spans="2:7" x14ac:dyDescent="0.25">
      <c r="B49" s="57" t="s">
        <v>85</v>
      </c>
      <c r="C49" s="58">
        <v>1132.8</v>
      </c>
    </row>
    <row r="50" spans="2:7" x14ac:dyDescent="0.25">
      <c r="B50" s="57" t="s">
        <v>86</v>
      </c>
      <c r="C50" s="58">
        <v>3813956.13</v>
      </c>
      <c r="D50" s="60"/>
      <c r="E50" s="60"/>
      <c r="F50" s="60"/>
      <c r="G50" s="60"/>
    </row>
    <row r="51" spans="2:7" x14ac:dyDescent="0.25">
      <c r="B51" s="57" t="s">
        <v>87</v>
      </c>
      <c r="C51" s="58"/>
    </row>
    <row r="52" spans="2:7" x14ac:dyDescent="0.25">
      <c r="B52" s="57" t="s">
        <v>88</v>
      </c>
      <c r="C52" s="58"/>
    </row>
    <row r="53" spans="2:7" x14ac:dyDescent="0.25">
      <c r="B53" s="57" t="s">
        <v>89</v>
      </c>
      <c r="C53" s="58"/>
    </row>
    <row r="54" spans="2:7" x14ac:dyDescent="0.25">
      <c r="B54" s="57" t="s">
        <v>90</v>
      </c>
      <c r="C54" s="58">
        <v>18530</v>
      </c>
    </row>
    <row r="55" spans="2:7" x14ac:dyDescent="0.25">
      <c r="B55" s="61" t="s">
        <v>91</v>
      </c>
      <c r="C55" s="58"/>
    </row>
    <row r="56" spans="2:7" x14ac:dyDescent="0.25">
      <c r="B56" s="57" t="s">
        <v>92</v>
      </c>
      <c r="C56" s="58"/>
    </row>
    <row r="57" spans="2:7" x14ac:dyDescent="0.25">
      <c r="B57" s="57" t="s">
        <v>93</v>
      </c>
      <c r="C57" s="58">
        <v>74450</v>
      </c>
    </row>
    <row r="58" spans="2:7" x14ac:dyDescent="0.25">
      <c r="B58" s="57" t="s">
        <v>94</v>
      </c>
      <c r="C58" s="58">
        <v>11317.11</v>
      </c>
    </row>
    <row r="59" spans="2:7" x14ac:dyDescent="0.25">
      <c r="B59" s="57" t="s">
        <v>95</v>
      </c>
      <c r="C59" s="58"/>
    </row>
    <row r="60" spans="2:7" x14ac:dyDescent="0.25">
      <c r="B60" s="57" t="s">
        <v>96</v>
      </c>
      <c r="C60" s="58">
        <v>1190088.3400000001</v>
      </c>
    </row>
    <row r="61" spans="2:7" x14ac:dyDescent="0.25">
      <c r="B61" s="57" t="s">
        <v>97</v>
      </c>
      <c r="C61" s="58"/>
    </row>
    <row r="62" spans="2:7" x14ac:dyDescent="0.25">
      <c r="B62" s="57" t="s">
        <v>98</v>
      </c>
      <c r="C62" s="58"/>
    </row>
    <row r="63" spans="2:7" x14ac:dyDescent="0.25">
      <c r="B63" s="57" t="s">
        <v>99</v>
      </c>
      <c r="C63" s="58">
        <v>832029.81</v>
      </c>
    </row>
    <row r="64" spans="2:7" x14ac:dyDescent="0.25">
      <c r="B64" s="57" t="s">
        <v>100</v>
      </c>
      <c r="C64" s="58"/>
    </row>
    <row r="65" spans="2:3" x14ac:dyDescent="0.25">
      <c r="B65" s="57" t="s">
        <v>101</v>
      </c>
      <c r="C65" s="58">
        <v>720</v>
      </c>
    </row>
    <row r="66" spans="2:3" x14ac:dyDescent="0.25">
      <c r="B66" s="57" t="s">
        <v>102</v>
      </c>
      <c r="C66" s="58"/>
    </row>
    <row r="67" spans="2:3" x14ac:dyDescent="0.25">
      <c r="B67" s="57" t="s">
        <v>103</v>
      </c>
      <c r="C67" s="58">
        <v>5142.07</v>
      </c>
    </row>
    <row r="68" spans="2:3" x14ac:dyDescent="0.25">
      <c r="B68" s="57" t="s">
        <v>104</v>
      </c>
      <c r="C68" s="58"/>
    </row>
    <row r="69" spans="2:3" x14ac:dyDescent="0.25">
      <c r="B69" s="57" t="s">
        <v>105</v>
      </c>
      <c r="C69" s="58"/>
    </row>
    <row r="70" spans="2:3" x14ac:dyDescent="0.25">
      <c r="B70" s="57" t="s">
        <v>106</v>
      </c>
      <c r="C70" s="58">
        <v>2448.5</v>
      </c>
    </row>
    <row r="71" spans="2:3" x14ac:dyDescent="0.25">
      <c r="B71" s="57" t="s">
        <v>107</v>
      </c>
      <c r="C71" s="58">
        <v>985.01</v>
      </c>
    </row>
    <row r="72" spans="2:3" x14ac:dyDescent="0.25">
      <c r="B72" s="57" t="s">
        <v>108</v>
      </c>
      <c r="C72" s="58"/>
    </row>
    <row r="73" spans="2:3" x14ac:dyDescent="0.25">
      <c r="B73" s="57" t="s">
        <v>109</v>
      </c>
      <c r="C73" s="58"/>
    </row>
    <row r="74" spans="2:3" x14ac:dyDescent="0.25">
      <c r="B74" s="57" t="s">
        <v>110</v>
      </c>
      <c r="C74" s="58">
        <v>700000</v>
      </c>
    </row>
    <row r="75" spans="2:3" x14ac:dyDescent="0.25">
      <c r="B75" s="57" t="s">
        <v>111</v>
      </c>
      <c r="C75" s="58"/>
    </row>
    <row r="76" spans="2:3" x14ac:dyDescent="0.25">
      <c r="B76" s="57" t="s">
        <v>112</v>
      </c>
      <c r="C76" s="58">
        <v>15859.2</v>
      </c>
    </row>
    <row r="77" spans="2:3" x14ac:dyDescent="0.25">
      <c r="B77" s="57" t="s">
        <v>113</v>
      </c>
      <c r="C77" s="58">
        <v>1871.28</v>
      </c>
    </row>
    <row r="78" spans="2:3" x14ac:dyDescent="0.25">
      <c r="B78" s="57" t="s">
        <v>114</v>
      </c>
      <c r="C78" s="58"/>
    </row>
    <row r="79" spans="2:3" x14ac:dyDescent="0.25">
      <c r="B79" s="57" t="s">
        <v>115</v>
      </c>
      <c r="C79" s="58"/>
    </row>
    <row r="80" spans="2:3" x14ac:dyDescent="0.25">
      <c r="B80" s="57" t="s">
        <v>116</v>
      </c>
      <c r="C80" s="58"/>
    </row>
    <row r="81" spans="2:4" x14ac:dyDescent="0.25">
      <c r="B81" s="57" t="s">
        <v>117</v>
      </c>
      <c r="C81" s="58"/>
    </row>
    <row r="82" spans="2:4" x14ac:dyDescent="0.25">
      <c r="B82" s="57" t="s">
        <v>118</v>
      </c>
      <c r="C82" s="58">
        <v>1990</v>
      </c>
    </row>
    <row r="83" spans="2:4" x14ac:dyDescent="0.25">
      <c r="B83" s="57" t="s">
        <v>119</v>
      </c>
      <c r="C83" s="58">
        <v>5498.13</v>
      </c>
    </row>
    <row r="84" spans="2:4" x14ac:dyDescent="0.25">
      <c r="B84" s="57" t="s">
        <v>120</v>
      </c>
      <c r="C84" s="58"/>
    </row>
    <row r="85" spans="2:4" x14ac:dyDescent="0.25">
      <c r="B85" s="57" t="s">
        <v>121</v>
      </c>
      <c r="C85" s="58"/>
    </row>
    <row r="86" spans="2:4" x14ac:dyDescent="0.25">
      <c r="B86" s="57" t="s">
        <v>122</v>
      </c>
      <c r="C86" s="58"/>
    </row>
    <row r="87" spans="2:4" s="23" customFormat="1" x14ac:dyDescent="0.25">
      <c r="B87" s="62" t="s">
        <v>123</v>
      </c>
      <c r="C87" s="58"/>
      <c r="D87"/>
    </row>
    <row r="88" spans="2:4" s="23" customFormat="1" x14ac:dyDescent="0.25">
      <c r="B88" s="57" t="s">
        <v>124</v>
      </c>
      <c r="C88" s="58"/>
      <c r="D88"/>
    </row>
    <row r="89" spans="2:4" s="23" customFormat="1" x14ac:dyDescent="0.25">
      <c r="B89" s="57" t="s">
        <v>125</v>
      </c>
      <c r="C89" s="58"/>
      <c r="D89"/>
    </row>
    <row r="90" spans="2:4" s="23" customFormat="1" x14ac:dyDescent="0.25">
      <c r="B90" s="57" t="s">
        <v>126</v>
      </c>
      <c r="C90" s="58"/>
      <c r="D90"/>
    </row>
    <row r="91" spans="2:4" s="23" customFormat="1" x14ac:dyDescent="0.25">
      <c r="B91" s="57" t="s">
        <v>127</v>
      </c>
      <c r="C91" s="58"/>
      <c r="D91"/>
    </row>
    <row r="92" spans="2:4" s="23" customFormat="1" x14ac:dyDescent="0.25">
      <c r="B92" s="63" t="s">
        <v>128</v>
      </c>
      <c r="C92" s="64">
        <v>1096584.26</v>
      </c>
      <c r="D92"/>
    </row>
    <row r="93" spans="2:4" s="23" customFormat="1" x14ac:dyDescent="0.25">
      <c r="B93" s="57" t="s">
        <v>129</v>
      </c>
      <c r="C93" s="58"/>
      <c r="D93"/>
    </row>
    <row r="94" spans="2:4" s="23" customFormat="1" x14ac:dyDescent="0.25">
      <c r="B94" s="57" t="s">
        <v>130</v>
      </c>
      <c r="C94" s="65">
        <f>SUM(C14:C93)</f>
        <v>31639778.850000001</v>
      </c>
      <c r="D94"/>
    </row>
    <row r="95" spans="2:4" s="23" customFormat="1" x14ac:dyDescent="0.25">
      <c r="B95" s="57" t="s">
        <v>131</v>
      </c>
      <c r="C95" s="65">
        <f>C11-C94</f>
        <v>-1096584.2600000016</v>
      </c>
      <c r="D95"/>
    </row>
    <row r="96" spans="2:4" s="23" customFormat="1" x14ac:dyDescent="0.25">
      <c r="B96"/>
      <c r="C96"/>
      <c r="D96"/>
    </row>
    <row r="97" spans="2:5" s="23" customFormat="1" x14ac:dyDescent="0.25">
      <c r="B97"/>
      <c r="C97" s="66" t="s">
        <v>40</v>
      </c>
      <c r="D97"/>
    </row>
    <row r="98" spans="2:5" s="23" customFormat="1" x14ac:dyDescent="0.25">
      <c r="B98"/>
      <c r="C98" s="25"/>
      <c r="D98"/>
      <c r="E98"/>
    </row>
    <row r="103" spans="2:5" s="23" customFormat="1" ht="5.25" customHeight="1" x14ac:dyDescent="0.25">
      <c r="B103"/>
      <c r="C103"/>
      <c r="D103"/>
      <c r="E103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Octubre 2017</vt:lpstr>
      <vt:lpstr>ESTADO RESULTADO Octubre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2017-11-13T14:51:12Z</dcterms:created>
  <dcterms:modified xsi:type="dcterms:W3CDTF">2017-11-14T12:17:13Z</dcterms:modified>
</cp:coreProperties>
</file>