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erodriguez\Desktop\DAF DIGEPRES\INFORMACIONES OAI 2020\AGOSTO 2020\INFORMACIONES FINANCIERAS\"/>
    </mc:Choice>
  </mc:AlternateContent>
  <bookViews>
    <workbookView xWindow="0" yWindow="0" windowWidth="28800" windowHeight="12435"/>
  </bookViews>
  <sheets>
    <sheet name="Plantilla Ejecución 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4" i="3" l="1"/>
  <c r="J81" i="3"/>
  <c r="J78" i="3"/>
  <c r="J72" i="3"/>
  <c r="J69" i="3"/>
  <c r="J64" i="3"/>
  <c r="J54" i="3"/>
  <c r="J46" i="3"/>
  <c r="J38" i="3"/>
  <c r="J28" i="3"/>
  <c r="J18" i="3"/>
  <c r="J12" i="3"/>
  <c r="J86" i="3" l="1"/>
  <c r="J11" i="3"/>
  <c r="J76" i="3"/>
  <c r="I84" i="3"/>
  <c r="I81" i="3"/>
  <c r="I78" i="3"/>
  <c r="I72" i="3"/>
  <c r="I69" i="3"/>
  <c r="I64" i="3"/>
  <c r="I54" i="3"/>
  <c r="I46" i="3"/>
  <c r="I38" i="3"/>
  <c r="I28" i="3"/>
  <c r="I18" i="3"/>
  <c r="I12" i="3"/>
  <c r="I86" i="3" l="1"/>
  <c r="J88" i="3"/>
  <c r="I11" i="3"/>
  <c r="I76" i="3"/>
  <c r="H84" i="3"/>
  <c r="H81" i="3"/>
  <c r="H78" i="3"/>
  <c r="H86" i="3" s="1"/>
  <c r="H72" i="3"/>
  <c r="H69" i="3"/>
  <c r="H64" i="3"/>
  <c r="H54" i="3"/>
  <c r="H46" i="3"/>
  <c r="H38" i="3"/>
  <c r="H28" i="3"/>
  <c r="H18" i="3"/>
  <c r="H12" i="3"/>
  <c r="I88" i="3" l="1"/>
  <c r="H11" i="3"/>
  <c r="H76" i="3"/>
  <c r="H88" i="3" s="1"/>
  <c r="G84" i="3"/>
  <c r="G81" i="3"/>
  <c r="G78" i="3"/>
  <c r="G86" i="3" s="1"/>
  <c r="G72" i="3"/>
  <c r="G69" i="3"/>
  <c r="G64" i="3"/>
  <c r="G54" i="3"/>
  <c r="G46" i="3"/>
  <c r="G38" i="3"/>
  <c r="G28" i="3"/>
  <c r="G18" i="3"/>
  <c r="G12" i="3"/>
  <c r="G76" i="3" l="1"/>
  <c r="G88" i="3" s="1"/>
  <c r="G11" i="3"/>
  <c r="F84" i="3"/>
  <c r="F81" i="3"/>
  <c r="F78" i="3"/>
  <c r="F86" i="3" s="1"/>
  <c r="F72" i="3"/>
  <c r="F69" i="3"/>
  <c r="F64" i="3"/>
  <c r="F54" i="3"/>
  <c r="F46" i="3"/>
  <c r="F38" i="3"/>
  <c r="F28" i="3"/>
  <c r="F18" i="3"/>
  <c r="F12" i="3"/>
  <c r="F76" i="3" l="1"/>
  <c r="F88" i="3" s="1"/>
  <c r="F11" i="3"/>
  <c r="E84" i="3"/>
  <c r="E81" i="3"/>
  <c r="E78" i="3"/>
  <c r="E72" i="3"/>
  <c r="E69" i="3"/>
  <c r="E64" i="3"/>
  <c r="E54" i="3"/>
  <c r="E46" i="3"/>
  <c r="E38" i="3"/>
  <c r="E28" i="3"/>
  <c r="E18" i="3"/>
  <c r="E12" i="3"/>
  <c r="E86" i="3" l="1"/>
  <c r="E11" i="3"/>
  <c r="E76" i="3"/>
  <c r="D84" i="3"/>
  <c r="D81" i="3"/>
  <c r="D78" i="3"/>
  <c r="D86" i="3" s="1"/>
  <c r="D72" i="3"/>
  <c r="D69" i="3"/>
  <c r="D64" i="3"/>
  <c r="D54" i="3"/>
  <c r="D46" i="3"/>
  <c r="D38" i="3"/>
  <c r="D28" i="3"/>
  <c r="D18" i="3"/>
  <c r="E88" i="3" l="1"/>
  <c r="B24" i="3"/>
  <c r="B19" i="3"/>
  <c r="B17" i="3"/>
  <c r="B14" i="3"/>
  <c r="B13" i="3"/>
  <c r="N81" i="3" l="1"/>
  <c r="N78" i="3"/>
  <c r="N72" i="3"/>
  <c r="N69" i="3"/>
  <c r="N64" i="3"/>
  <c r="N54" i="3"/>
  <c r="N46" i="3"/>
  <c r="N38" i="3"/>
  <c r="N28" i="3"/>
  <c r="N18" i="3"/>
  <c r="N12" i="3"/>
  <c r="N86" i="3" l="1"/>
  <c r="N11" i="3"/>
  <c r="N76" i="3"/>
  <c r="M81" i="3"/>
  <c r="M78" i="3"/>
  <c r="M86" i="3" s="1"/>
  <c r="M72" i="3"/>
  <c r="M69" i="3"/>
  <c r="M64" i="3"/>
  <c r="M54" i="3"/>
  <c r="M46" i="3"/>
  <c r="M38" i="3"/>
  <c r="M28" i="3"/>
  <c r="M18" i="3"/>
  <c r="M12" i="3"/>
  <c r="N88" i="3" l="1"/>
  <c r="M76" i="3"/>
  <c r="M88" i="3" s="1"/>
  <c r="M11" i="3"/>
  <c r="L81" i="3"/>
  <c r="L78" i="3"/>
  <c r="L86" i="3" s="1"/>
  <c r="L72" i="3"/>
  <c r="L69" i="3"/>
  <c r="L64" i="3"/>
  <c r="L54" i="3"/>
  <c r="L46" i="3"/>
  <c r="L38" i="3"/>
  <c r="L28" i="3"/>
  <c r="L18" i="3"/>
  <c r="L12" i="3"/>
  <c r="L76" i="3" l="1"/>
  <c r="L88" i="3" s="1"/>
  <c r="L11" i="3"/>
  <c r="K81" i="3"/>
  <c r="K78" i="3"/>
  <c r="K86" i="3" s="1"/>
  <c r="K72" i="3"/>
  <c r="K69" i="3"/>
  <c r="K64" i="3"/>
  <c r="K54" i="3"/>
  <c r="K46" i="3"/>
  <c r="K38" i="3"/>
  <c r="K28" i="3"/>
  <c r="K18" i="3"/>
  <c r="K12" i="3"/>
  <c r="K76" i="3" l="1"/>
  <c r="K88" i="3" s="1"/>
  <c r="K11" i="3"/>
  <c r="B15" i="3" l="1"/>
  <c r="B16" i="3"/>
  <c r="B58" i="3"/>
  <c r="D12" i="3" l="1"/>
  <c r="D76" i="3" s="1"/>
  <c r="D88" i="3" s="1"/>
  <c r="B85" i="3" l="1"/>
  <c r="B84" i="3" s="1"/>
  <c r="B83" i="3"/>
  <c r="B82" i="3"/>
  <c r="B80" i="3"/>
  <c r="B79" i="3"/>
  <c r="C81" i="3"/>
  <c r="C78" i="3"/>
  <c r="B74" i="3"/>
  <c r="B75" i="3"/>
  <c r="B73" i="3"/>
  <c r="C72" i="3"/>
  <c r="C69" i="3"/>
  <c r="B71" i="3"/>
  <c r="B70" i="3"/>
  <c r="C64" i="3"/>
  <c r="B66" i="3"/>
  <c r="B67" i="3"/>
  <c r="B68" i="3"/>
  <c r="B65" i="3"/>
  <c r="B56" i="3"/>
  <c r="B57" i="3"/>
  <c r="B59" i="3"/>
  <c r="B60" i="3"/>
  <c r="B61" i="3"/>
  <c r="B62" i="3"/>
  <c r="B63" i="3"/>
  <c r="B55" i="3"/>
  <c r="C54" i="3"/>
  <c r="C46" i="3"/>
  <c r="B48" i="3"/>
  <c r="B49" i="3"/>
  <c r="B50" i="3"/>
  <c r="B51" i="3"/>
  <c r="B52" i="3"/>
  <c r="B53" i="3"/>
  <c r="B47" i="3"/>
  <c r="B40" i="3"/>
  <c r="B41" i="3"/>
  <c r="B42" i="3"/>
  <c r="B43" i="3"/>
  <c r="B44" i="3"/>
  <c r="B45" i="3"/>
  <c r="B39" i="3"/>
  <c r="C28" i="3"/>
  <c r="C18" i="3"/>
  <c r="C12" i="3"/>
  <c r="B30" i="3"/>
  <c r="B31" i="3"/>
  <c r="B32" i="3"/>
  <c r="B33" i="3"/>
  <c r="B34" i="3"/>
  <c r="B35" i="3"/>
  <c r="B36" i="3"/>
  <c r="B37" i="3"/>
  <c r="B29" i="3"/>
  <c r="B20" i="3"/>
  <c r="B21" i="3"/>
  <c r="B22" i="3"/>
  <c r="B23" i="3"/>
  <c r="B25" i="3"/>
  <c r="B26" i="3"/>
  <c r="B27" i="3"/>
  <c r="C84" i="3"/>
  <c r="C38" i="3"/>
  <c r="B69" i="3" l="1"/>
  <c r="B46" i="3"/>
  <c r="D11" i="3"/>
  <c r="C11" i="3"/>
  <c r="B81" i="3"/>
  <c r="B38" i="3"/>
  <c r="B28" i="3"/>
  <c r="B18" i="3"/>
  <c r="B12" i="3"/>
  <c r="B78" i="3"/>
  <c r="B72" i="3"/>
  <c r="B64" i="3"/>
  <c r="B54" i="3"/>
  <c r="C86" i="3"/>
  <c r="C76" i="3"/>
  <c r="B86" i="3" l="1"/>
  <c r="C88" i="3"/>
  <c r="B76" i="3"/>
  <c r="B88" i="3" s="1"/>
  <c r="B11" i="3"/>
</calcChain>
</file>

<file path=xl/connections.xml><?xml version="1.0" encoding="utf-8"?>
<connections xmlns="http://schemas.openxmlformats.org/spreadsheetml/2006/main">
  <connection id="1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<sst xmlns="http://schemas.openxmlformats.org/spreadsheetml/2006/main" count="97" uniqueCount="97">
  <si>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</si>
  <si>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</si>
  <si>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</si>
  <si>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</si>
  <si>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</si>
  <si>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</si>
  <si>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</si>
  <si>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</si>
  <si>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</si>
  <si>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</si>
  <si>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</si>
  <si>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</si>
  <si>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</si>
  <si>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</si>
  <si>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</si>
  <si>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</si>
  <si>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</si>
  <si>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</si>
  <si>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</si>
  <si>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</si>
  <si>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</si>
  <si>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</si>
  <si>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</si>
  <si>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</si>
  <si>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</si>
  <si>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</si>
  <si>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</si>
  <si>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</si>
  <si>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</si>
  <si>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</si>
  <si>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</si>
  <si>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</si>
  <si>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</si>
  <si>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</si>
  <si>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</si>
  <si>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</si>
  <si>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</si>
  <si>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</si>
  <si>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</si>
  <si>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</si>
  <si>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</si>
  <si>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</si>
  <si>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</si>
  <si>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</si>
  <si>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</si>
  <si>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</si>
  <si>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</si>
  <si>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</si>
  <si>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</si>
  <si>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</si>
  <si>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</si>
  <si>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</si>
  <si>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</si>
  <si>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</si>
  <si>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</si>
  <si>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</si>
  <si>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</si>
  <si>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</si>
  <si>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</si>
  <si>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</si>
  <si>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</si>
  <si>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</si>
  <si>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</si>
  <si>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</si>
  <si>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</si>
  <si>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</si>
  <si>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</si>
  <si>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</si>
  <si>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</si>
  <si>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</si>
  <si>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</si>
  <si>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</si>
  <si>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</si>
  <si>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</si>
  <si>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</si>
  <si>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</si>
  <si>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</si>
  <si>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</si>
  <si>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</si>
  <si>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</si>
  <si>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</si>
  <si>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</si>
  <si>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</si>
  <si>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</si>
  <si>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</si>
  <si>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</si>
  <si>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</si>
  <si>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</si>
  <si>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</si>
  <si>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</si>
  <si>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</si>
  <si>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</si>
  <si>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</si>
  <si>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Fuente: SIGEF</t>
  </si>
  <si>
    <t>AÑO 2020</t>
  </si>
  <si>
    <t>MINISTERIO DE HACIENDA</t>
  </si>
  <si>
    <t>DIRECCIÓN GENERAL DE PRESUPUESTO (DIGEPRES)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</si>
</sst>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\-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4" fontId="1" fillId="3" borderId="0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0</xdr:row>
      <xdr:rowOff>57150</xdr:rowOff>
    </xdr:from>
    <xdr:to>
      <xdr:col>4</xdr:col>
      <xdr:colOff>361950</xdr:colOff>
      <xdr:row>3</xdr:row>
      <xdr:rowOff>200660</xdr:rowOff>
    </xdr:to>
    <xdr:pic>
      <xdr:nvPicPr>
        <xdr:cNvPr id="4" name="Imagen 3" descr="C:\Users\cpichardo\Desktop\Logo-presidencia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36" r="31521" b="33250"/>
        <a:stretch/>
      </xdr:blipFill>
      <xdr:spPr bwMode="auto">
        <a:xfrm>
          <a:off x="5048250" y="57150"/>
          <a:ext cx="1200150" cy="8578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9"/>
  <sheetViews>
    <sheetView showGridLines="0" tabSelected="1" zoomScaleNormal="100" workbookViewId="0">
      <pane xSplit="1" topLeftCell="B1" activePane="topRight" state="frozen"/>
      <selection pane="topRight" activeCell="R10" sqref="R10"/>
    </sheetView>
  </sheetViews>
  <sheetFormatPr baseColWidth="10" defaultColWidth="9.140625" defaultRowHeight="15" x14ac:dyDescent="0.25"/>
  <cols>
    <col min="1" max="1" width="47.7109375" bestFit="1" customWidth="1"/>
    <col min="2" max="2" width="14.140625" customWidth="1"/>
    <col min="3" max="3" width="13.42578125" customWidth="1"/>
    <col min="4" max="4" width="13" customWidth="1"/>
    <col min="5" max="5" width="13.28515625" customWidth="1"/>
    <col min="6" max="6" width="14.140625" customWidth="1"/>
    <col min="7" max="7" width="14" customWidth="1"/>
    <col min="8" max="8" width="13.5703125" customWidth="1"/>
    <col min="9" max="9" width="12.85546875" customWidth="1"/>
    <col min="10" max="10" width="14.140625" customWidth="1"/>
    <col min="11" max="11" width="17" hidden="1" customWidth="1"/>
    <col min="12" max="12" width="12.7109375" hidden="1" customWidth="1"/>
    <col min="13" max="13" width="15.85546875" hidden="1" customWidth="1"/>
    <col min="14" max="14" width="15.140625" hidden="1" customWidth="1"/>
    <col min="15" max="15" width="12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5" ht="18.75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5" ht="18.75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5" ht="18.75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5" ht="18.75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5" ht="18.75" x14ac:dyDescent="0.25">
      <c r="A5" s="25" t="s">
        <v>95</v>
      </c>
      <c r="B5" s="25"/>
      <c r="C5" s="25"/>
      <c r="D5" s="25"/>
      <c r="E5" s="25"/>
      <c r="F5" s="25"/>
      <c r="G5" s="25"/>
      <c r="H5" s="25"/>
      <c r="I5" s="25"/>
      <c r="J5" s="25"/>
      <c r="K5" s="22"/>
      <c r="L5" s="22"/>
      <c r="M5" s="22"/>
      <c r="N5" s="22"/>
    </row>
    <row r="6" spans="1:15" ht="18.75" x14ac:dyDescent="0.25">
      <c r="A6" s="25" t="s">
        <v>96</v>
      </c>
      <c r="B6" s="25"/>
      <c r="C6" s="25"/>
      <c r="D6" s="25"/>
      <c r="E6" s="25"/>
      <c r="F6" s="25"/>
      <c r="G6" s="25"/>
      <c r="H6" s="25"/>
      <c r="I6" s="25"/>
      <c r="J6" s="25"/>
      <c r="K6" s="22"/>
      <c r="L6" s="22"/>
      <c r="M6" s="22"/>
      <c r="N6" s="22"/>
    </row>
    <row r="7" spans="1:15" ht="18.75" x14ac:dyDescent="0.25">
      <c r="A7" s="24" t="s">
        <v>94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5" ht="15.75" x14ac:dyDescent="0.25">
      <c r="A8" s="25" t="s">
        <v>92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5" x14ac:dyDescent="0.25">
      <c r="A9" s="27" t="s">
        <v>36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5" ht="15.75" x14ac:dyDescent="0.25">
      <c r="A10" s="6" t="s">
        <v>0</v>
      </c>
      <c r="B10" s="7" t="s">
        <v>91</v>
      </c>
      <c r="C10" s="7" t="s">
        <v>79</v>
      </c>
      <c r="D10" s="7" t="s">
        <v>80</v>
      </c>
      <c r="E10" s="7" t="s">
        <v>81</v>
      </c>
      <c r="F10" s="7" t="s">
        <v>82</v>
      </c>
      <c r="G10" s="7" t="s">
        <v>83</v>
      </c>
      <c r="H10" s="7" t="s">
        <v>84</v>
      </c>
      <c r="I10" s="7" t="s">
        <v>85</v>
      </c>
      <c r="J10" s="7" t="s">
        <v>86</v>
      </c>
      <c r="K10" s="7" t="s">
        <v>87</v>
      </c>
      <c r="L10" s="7" t="s">
        <v>88</v>
      </c>
      <c r="M10" s="7" t="s">
        <v>89</v>
      </c>
      <c r="N10" s="7" t="s">
        <v>90</v>
      </c>
    </row>
    <row r="11" spans="1:15" x14ac:dyDescent="0.25">
      <c r="A11" s="1" t="s">
        <v>1</v>
      </c>
      <c r="B11" s="18">
        <f t="shared" ref="B11:D11" si="0">+B12+B18+B28+B38+B46+B54+B64+B69+B72</f>
        <v>288603679.08000004</v>
      </c>
      <c r="C11" s="18">
        <f t="shared" si="0"/>
        <v>27064836.259999998</v>
      </c>
      <c r="D11" s="18">
        <f t="shared" si="0"/>
        <v>30132200.210000001</v>
      </c>
      <c r="E11" s="18">
        <f t="shared" ref="E11:F11" si="1">+E12+E18+E28+E38+E46+E54+E64+E69+E72</f>
        <v>30780289.75</v>
      </c>
      <c r="F11" s="18">
        <f t="shared" si="1"/>
        <v>27267000.609999996</v>
      </c>
      <c r="G11" s="18">
        <f t="shared" ref="G11:H11" si="2">+G12+G18+G28+G38+G46+G54+G64+G69+G72</f>
        <v>51384169.089999996</v>
      </c>
      <c r="H11" s="18">
        <f t="shared" si="2"/>
        <v>53416426.710000001</v>
      </c>
      <c r="I11" s="18">
        <f t="shared" ref="I11:J11" si="3">+I12+I18+I28+I38+I46+I54+I64+I69+I72</f>
        <v>39268274.019999996</v>
      </c>
      <c r="J11" s="18">
        <f t="shared" si="3"/>
        <v>29290482.43</v>
      </c>
      <c r="K11" s="18">
        <f t="shared" ref="K11" si="4">+K12+K18+K28+K38+K46+K54+K64+K69+K72</f>
        <v>0</v>
      </c>
      <c r="L11" s="18">
        <f t="shared" ref="L11:M11" si="5">+L12+L18+L28+L38+L46+L54+L64+L69+L72</f>
        <v>0</v>
      </c>
      <c r="M11" s="18">
        <f t="shared" si="5"/>
        <v>0</v>
      </c>
      <c r="N11" s="18">
        <f t="shared" ref="N11" si="6">+N12+N18+N28+N38+N46+N54+N64+N69+N72</f>
        <v>0</v>
      </c>
      <c r="O11" s="8"/>
    </row>
    <row r="12" spans="1:15" x14ac:dyDescent="0.25">
      <c r="A12" s="2" t="s">
        <v>2</v>
      </c>
      <c r="B12" s="9">
        <f t="shared" ref="B12:D12" si="7">SUM(B13:B17)</f>
        <v>224411459.30000001</v>
      </c>
      <c r="C12" s="9">
        <f t="shared" si="7"/>
        <v>26373652.479999997</v>
      </c>
      <c r="D12" s="9">
        <f t="shared" si="7"/>
        <v>25539694</v>
      </c>
      <c r="E12" s="9">
        <f t="shared" ref="E12:F12" si="8">SUM(E13:E17)</f>
        <v>26544751.710000001</v>
      </c>
      <c r="F12" s="9">
        <f t="shared" si="8"/>
        <v>25535621.52</v>
      </c>
      <c r="G12" s="9">
        <f t="shared" ref="G12:H12" si="9">SUM(G13:G17)</f>
        <v>25725526.009999998</v>
      </c>
      <c r="H12" s="9">
        <f t="shared" si="9"/>
        <v>43393446.93</v>
      </c>
      <c r="I12" s="9">
        <f t="shared" ref="I12:J12" si="10">SUM(I13:I17)</f>
        <v>25982617.77</v>
      </c>
      <c r="J12" s="9">
        <f t="shared" si="10"/>
        <v>25316148.879999999</v>
      </c>
      <c r="K12" s="9">
        <f t="shared" ref="K12:L12" si="11">SUM(K13:K17)</f>
        <v>0</v>
      </c>
      <c r="L12" s="9">
        <f t="shared" si="11"/>
        <v>0</v>
      </c>
      <c r="M12" s="9">
        <f t="shared" ref="M12:N12" si="12">SUM(M13:M17)</f>
        <v>0</v>
      </c>
      <c r="N12" s="9">
        <f t="shared" si="12"/>
        <v>0</v>
      </c>
    </row>
    <row r="13" spans="1:15" ht="15" customHeight="1" x14ac:dyDescent="0.25">
      <c r="A13" s="3" t="s">
        <v>3</v>
      </c>
      <c r="B13" s="13">
        <f>SUM(C13:N13)</f>
        <v>176619411.23000002</v>
      </c>
      <c r="C13" s="13">
        <v>22543817.579999998</v>
      </c>
      <c r="D13" s="13">
        <v>21819097.59</v>
      </c>
      <c r="E13" s="13">
        <v>22833097.539999999</v>
      </c>
      <c r="F13" s="13">
        <v>21843691.449999999</v>
      </c>
      <c r="G13" s="13">
        <v>22004430.039999999</v>
      </c>
      <c r="H13" s="13">
        <v>21874426.75</v>
      </c>
      <c r="I13" s="13">
        <v>21887560.079999998</v>
      </c>
      <c r="J13" s="13">
        <v>21813290.199999999</v>
      </c>
      <c r="K13" s="13">
        <v>0</v>
      </c>
      <c r="L13" s="13">
        <v>0</v>
      </c>
      <c r="M13" s="13">
        <v>0</v>
      </c>
      <c r="N13" s="13">
        <v>0</v>
      </c>
    </row>
    <row r="14" spans="1:15" ht="15" customHeight="1" x14ac:dyDescent="0.25">
      <c r="A14" s="3" t="s">
        <v>4</v>
      </c>
      <c r="B14" s="13">
        <f>SUM(C14:N14)</f>
        <v>22155165.82</v>
      </c>
      <c r="C14" s="13">
        <v>525900</v>
      </c>
      <c r="D14" s="13">
        <v>525900</v>
      </c>
      <c r="E14" s="13">
        <v>525900</v>
      </c>
      <c r="F14" s="13">
        <v>525900</v>
      </c>
      <c r="G14" s="13">
        <v>525900</v>
      </c>
      <c r="H14" s="13">
        <v>18318422.5</v>
      </c>
      <c r="I14" s="13">
        <v>890643.32</v>
      </c>
      <c r="J14" s="13">
        <v>316600</v>
      </c>
      <c r="K14" s="8">
        <v>0</v>
      </c>
      <c r="L14" s="8">
        <v>0</v>
      </c>
      <c r="M14" s="8">
        <v>0</v>
      </c>
      <c r="N14" s="8">
        <v>0</v>
      </c>
    </row>
    <row r="15" spans="1:15" ht="15" customHeight="1" x14ac:dyDescent="0.25">
      <c r="A15" s="3" t="s">
        <v>37</v>
      </c>
      <c r="B15" s="13">
        <f>SUM(C15:N15)</f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8">
        <v>0</v>
      </c>
      <c r="L15" s="8">
        <v>0</v>
      </c>
      <c r="M15" s="8">
        <v>0</v>
      </c>
      <c r="N15" s="8">
        <v>0</v>
      </c>
    </row>
    <row r="16" spans="1:15" ht="15" customHeight="1" x14ac:dyDescent="0.25">
      <c r="A16" s="3" t="s">
        <v>5</v>
      </c>
      <c r="B16" s="13">
        <f>SUM(C16:N16)</f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8">
        <v>0</v>
      </c>
      <c r="L16" s="8">
        <v>0</v>
      </c>
      <c r="M16" s="8">
        <v>0</v>
      </c>
      <c r="N16" s="8">
        <v>0</v>
      </c>
    </row>
    <row r="17" spans="1:37" ht="15" customHeight="1" x14ac:dyDescent="0.25">
      <c r="A17" s="3" t="s">
        <v>6</v>
      </c>
      <c r="B17" s="13">
        <f>SUM(C17:N17)</f>
        <v>25636882.250000004</v>
      </c>
      <c r="C17" s="13">
        <v>3303934.9</v>
      </c>
      <c r="D17" s="13">
        <v>3194696.41</v>
      </c>
      <c r="E17" s="13">
        <v>3185754.17</v>
      </c>
      <c r="F17" s="13">
        <v>3166030.07</v>
      </c>
      <c r="G17" s="13">
        <v>3195195.97</v>
      </c>
      <c r="H17" s="13">
        <v>3200597.68</v>
      </c>
      <c r="I17" s="13">
        <v>3204414.37</v>
      </c>
      <c r="J17" s="13">
        <v>3186258.68</v>
      </c>
      <c r="K17" s="8">
        <v>0</v>
      </c>
      <c r="L17" s="8">
        <v>0</v>
      </c>
      <c r="M17" s="8">
        <v>0</v>
      </c>
      <c r="N17" s="8">
        <v>0</v>
      </c>
    </row>
    <row r="18" spans="1:37" x14ac:dyDescent="0.25">
      <c r="A18" s="2" t="s">
        <v>7</v>
      </c>
      <c r="B18" s="14">
        <f t="shared" ref="B18:G18" si="13">SUM(B19:B27)</f>
        <v>37115736.780000001</v>
      </c>
      <c r="C18" s="9">
        <f t="shared" si="13"/>
        <v>691183.78</v>
      </c>
      <c r="D18" s="9">
        <f t="shared" si="13"/>
        <v>2038179.5499999998</v>
      </c>
      <c r="E18" s="9">
        <f t="shared" si="13"/>
        <v>1836094.0799999998</v>
      </c>
      <c r="F18" s="9">
        <f t="shared" si="13"/>
        <v>1024707.81</v>
      </c>
      <c r="G18" s="9">
        <f t="shared" si="13"/>
        <v>22680950.370000001</v>
      </c>
      <c r="H18" s="9">
        <f t="shared" ref="H18:I18" si="14">SUM(H19:H27)</f>
        <v>869000.52</v>
      </c>
      <c r="I18" s="9">
        <f t="shared" si="14"/>
        <v>5561836.4800000004</v>
      </c>
      <c r="J18" s="9">
        <f t="shared" ref="J18" si="15">SUM(J19:J27)</f>
        <v>2413784.19</v>
      </c>
      <c r="K18" s="9">
        <f t="shared" ref="K18:L18" si="16">SUM(K19:K27)</f>
        <v>0</v>
      </c>
      <c r="L18" s="9">
        <f t="shared" si="16"/>
        <v>0</v>
      </c>
      <c r="M18" s="9">
        <f t="shared" ref="M18:N18" si="17">SUM(M19:M27)</f>
        <v>0</v>
      </c>
      <c r="N18" s="9">
        <f t="shared" si="17"/>
        <v>0</v>
      </c>
    </row>
    <row r="19" spans="1:37" x14ac:dyDescent="0.25">
      <c r="A19" s="3" t="s">
        <v>8</v>
      </c>
      <c r="B19" s="13">
        <f>SUM(C19:N19)</f>
        <v>5301516.620000001</v>
      </c>
      <c r="C19" s="13">
        <v>634624.5</v>
      </c>
      <c r="D19" s="13">
        <v>456965.81</v>
      </c>
      <c r="E19" s="13">
        <v>178340.86</v>
      </c>
      <c r="F19" s="13">
        <v>635884.31000000006</v>
      </c>
      <c r="G19" s="13">
        <v>852896.58</v>
      </c>
      <c r="H19" s="13">
        <v>175613.68</v>
      </c>
      <c r="I19" s="13">
        <v>1121737.6100000001</v>
      </c>
      <c r="J19" s="13">
        <v>1245453.27</v>
      </c>
      <c r="K19" s="8">
        <v>0</v>
      </c>
      <c r="L19" s="8">
        <v>0</v>
      </c>
      <c r="M19" s="8">
        <v>0</v>
      </c>
      <c r="N19" s="8">
        <v>0</v>
      </c>
    </row>
    <row r="20" spans="1:37" ht="30" x14ac:dyDescent="0.25">
      <c r="A20" s="3" t="s">
        <v>9</v>
      </c>
      <c r="B20" s="13">
        <f t="shared" ref="B20:B27" si="18">SUM(C20:N20)</f>
        <v>589844.73</v>
      </c>
      <c r="C20" s="8">
        <v>0</v>
      </c>
      <c r="D20" s="8">
        <v>300884.62</v>
      </c>
      <c r="E20" s="8">
        <v>33630</v>
      </c>
      <c r="F20" s="8">
        <v>0</v>
      </c>
      <c r="G20" s="8">
        <v>0</v>
      </c>
      <c r="H20" s="8">
        <v>64791.77</v>
      </c>
      <c r="I20" s="8">
        <v>188638.34</v>
      </c>
      <c r="J20" s="8">
        <v>1900</v>
      </c>
      <c r="K20" s="8">
        <v>0</v>
      </c>
      <c r="L20" s="8">
        <v>0</v>
      </c>
      <c r="M20" s="8">
        <v>0</v>
      </c>
      <c r="N20" s="8">
        <v>0</v>
      </c>
    </row>
    <row r="21" spans="1:37" x14ac:dyDescent="0.25">
      <c r="A21" s="3" t="s">
        <v>10</v>
      </c>
      <c r="B21" s="13">
        <f t="shared" si="18"/>
        <v>3600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3600</v>
      </c>
      <c r="I21" s="10">
        <v>0</v>
      </c>
      <c r="J21" s="10">
        <v>0</v>
      </c>
      <c r="K21" s="8">
        <v>0</v>
      </c>
      <c r="L21" s="8">
        <v>0</v>
      </c>
      <c r="M21" s="8">
        <v>0</v>
      </c>
      <c r="N21" s="8">
        <v>0</v>
      </c>
    </row>
    <row r="22" spans="1:37" ht="18" customHeight="1" x14ac:dyDescent="0.25">
      <c r="A22" s="3" t="s">
        <v>11</v>
      </c>
      <c r="B22" s="13">
        <f t="shared" si="18"/>
        <v>61323.51</v>
      </c>
      <c r="C22" s="10">
        <v>0</v>
      </c>
      <c r="D22" s="10">
        <v>0</v>
      </c>
      <c r="E22" s="10">
        <v>24000</v>
      </c>
      <c r="F22" s="10">
        <v>0</v>
      </c>
      <c r="G22" s="10">
        <v>0</v>
      </c>
      <c r="H22" s="10">
        <v>18837.54</v>
      </c>
      <c r="I22" s="10">
        <v>0</v>
      </c>
      <c r="J22" s="10">
        <v>18485.97</v>
      </c>
      <c r="K22" s="8">
        <v>0</v>
      </c>
      <c r="L22" s="8">
        <v>0</v>
      </c>
      <c r="M22" s="8">
        <v>0</v>
      </c>
      <c r="N22" s="8">
        <v>0</v>
      </c>
    </row>
    <row r="23" spans="1:37" x14ac:dyDescent="0.25">
      <c r="A23" s="3" t="s">
        <v>12</v>
      </c>
      <c r="B23" s="13">
        <f t="shared" si="18"/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8">
        <v>0</v>
      </c>
      <c r="L23" s="8">
        <v>0</v>
      </c>
      <c r="M23" s="8">
        <v>0</v>
      </c>
      <c r="N23" s="8">
        <v>0</v>
      </c>
      <c r="T23" s="21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</row>
    <row r="24" spans="1:37" x14ac:dyDescent="0.25">
      <c r="A24" s="3" t="s">
        <v>13</v>
      </c>
      <c r="B24" s="13">
        <f>SUM(C24:N24)</f>
        <v>425927.64</v>
      </c>
      <c r="C24" s="13">
        <v>56559.28</v>
      </c>
      <c r="D24" s="13">
        <v>56058.16</v>
      </c>
      <c r="E24" s="13">
        <v>0</v>
      </c>
      <c r="F24" s="13">
        <v>0</v>
      </c>
      <c r="G24" s="13">
        <v>126844.84</v>
      </c>
      <c r="H24" s="13">
        <v>124060.84</v>
      </c>
      <c r="I24" s="13">
        <v>62404.52</v>
      </c>
      <c r="J24" s="13">
        <v>0</v>
      </c>
      <c r="K24" s="8">
        <v>0</v>
      </c>
      <c r="L24" s="8">
        <v>0</v>
      </c>
      <c r="M24" s="8">
        <v>0</v>
      </c>
      <c r="N24" s="8">
        <v>0</v>
      </c>
      <c r="T24" s="21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</row>
    <row r="25" spans="1:37" ht="45" x14ac:dyDescent="0.25">
      <c r="A25" s="3" t="s">
        <v>14</v>
      </c>
      <c r="B25" s="13">
        <f t="shared" si="18"/>
        <v>3247153.44</v>
      </c>
      <c r="C25" s="8">
        <v>0</v>
      </c>
      <c r="D25" s="8">
        <v>76307.960000000006</v>
      </c>
      <c r="E25" s="8">
        <v>358815.34</v>
      </c>
      <c r="F25" s="8">
        <v>388823.5</v>
      </c>
      <c r="G25" s="8">
        <v>941640</v>
      </c>
      <c r="H25" s="8">
        <v>61620.52</v>
      </c>
      <c r="I25" s="8">
        <v>1179698.01</v>
      </c>
      <c r="J25" s="8">
        <v>240248.11</v>
      </c>
      <c r="K25" s="8">
        <v>0</v>
      </c>
      <c r="L25" s="8">
        <v>0</v>
      </c>
      <c r="M25" s="8">
        <v>0</v>
      </c>
      <c r="N25" s="8">
        <v>0</v>
      </c>
    </row>
    <row r="26" spans="1:37" ht="30" x14ac:dyDescent="0.25">
      <c r="A26" s="3" t="s">
        <v>15</v>
      </c>
      <c r="B26" s="13">
        <f t="shared" si="18"/>
        <v>22884982.120000001</v>
      </c>
      <c r="C26" s="8">
        <v>0</v>
      </c>
      <c r="D26" s="8">
        <v>0</v>
      </c>
      <c r="E26" s="8">
        <v>67610.679999999993</v>
      </c>
      <c r="F26" s="8">
        <v>0</v>
      </c>
      <c r="G26" s="8">
        <v>20000000</v>
      </c>
      <c r="H26" s="8">
        <v>265515.25</v>
      </c>
      <c r="I26" s="8">
        <v>2182060</v>
      </c>
      <c r="J26" s="8">
        <v>369796.19</v>
      </c>
      <c r="K26" s="8">
        <v>0</v>
      </c>
      <c r="L26" s="8">
        <v>0</v>
      </c>
      <c r="M26" s="8">
        <v>0</v>
      </c>
      <c r="N26" s="8">
        <v>0</v>
      </c>
    </row>
    <row r="27" spans="1:37" x14ac:dyDescent="0.25">
      <c r="A27" s="3" t="s">
        <v>38</v>
      </c>
      <c r="B27" s="13">
        <f t="shared" si="18"/>
        <v>4601388.7200000007</v>
      </c>
      <c r="C27" s="10">
        <v>0</v>
      </c>
      <c r="D27" s="10">
        <v>1147963</v>
      </c>
      <c r="E27" s="10">
        <v>1173697.2</v>
      </c>
      <c r="F27" s="10">
        <v>0</v>
      </c>
      <c r="G27" s="10">
        <v>759568.95</v>
      </c>
      <c r="H27" s="10">
        <v>154960.92000000001</v>
      </c>
      <c r="I27" s="10">
        <v>827298</v>
      </c>
      <c r="J27" s="10">
        <v>537900.65</v>
      </c>
      <c r="K27" s="8">
        <v>0</v>
      </c>
      <c r="L27" s="8">
        <v>0</v>
      </c>
      <c r="M27" s="8">
        <v>0</v>
      </c>
      <c r="N27" s="8">
        <v>0</v>
      </c>
    </row>
    <row r="28" spans="1:37" x14ac:dyDescent="0.25">
      <c r="A28" s="2" t="s">
        <v>16</v>
      </c>
      <c r="B28" s="9">
        <f t="shared" ref="B28:G28" si="19">SUM(B29:B37)</f>
        <v>10349607.689999999</v>
      </c>
      <c r="C28" s="9">
        <f t="shared" si="19"/>
        <v>0</v>
      </c>
      <c r="D28" s="9">
        <f t="shared" si="19"/>
        <v>890226.66</v>
      </c>
      <c r="E28" s="9">
        <f t="shared" si="19"/>
        <v>2149443.96</v>
      </c>
      <c r="F28" s="9">
        <f t="shared" si="19"/>
        <v>121249.58</v>
      </c>
      <c r="G28" s="9">
        <f t="shared" si="19"/>
        <v>1977692.71</v>
      </c>
      <c r="H28" s="9">
        <f t="shared" ref="H28:I28" si="20">SUM(H29:H37)</f>
        <v>1076172.69</v>
      </c>
      <c r="I28" s="9">
        <f t="shared" si="20"/>
        <v>2089614.4300000002</v>
      </c>
      <c r="J28" s="9">
        <f t="shared" ref="J28" si="21">SUM(J29:J37)</f>
        <v>2045207.6600000001</v>
      </c>
      <c r="K28" s="9">
        <f t="shared" ref="K28:L28" si="22">SUM(K29:K37)</f>
        <v>0</v>
      </c>
      <c r="L28" s="9">
        <f t="shared" si="22"/>
        <v>0</v>
      </c>
      <c r="M28" s="9">
        <f t="shared" ref="M28:N28" si="23">SUM(M29:M37)</f>
        <v>0</v>
      </c>
      <c r="N28" s="9">
        <f t="shared" si="23"/>
        <v>0</v>
      </c>
    </row>
    <row r="29" spans="1:37" ht="30" x14ac:dyDescent="0.25">
      <c r="A29" s="3" t="s">
        <v>17</v>
      </c>
      <c r="B29" s="13">
        <f>SUM(C29:N29)</f>
        <v>781714.4800000001</v>
      </c>
      <c r="C29" s="19">
        <v>0</v>
      </c>
      <c r="D29" s="19">
        <v>154644.66</v>
      </c>
      <c r="E29" s="19">
        <v>21993.75</v>
      </c>
      <c r="F29" s="19">
        <v>51148.75</v>
      </c>
      <c r="G29" s="19">
        <v>274525.86</v>
      </c>
      <c r="H29" s="19">
        <v>56211.55</v>
      </c>
      <c r="I29" s="19">
        <v>90129.37</v>
      </c>
      <c r="J29" s="19">
        <v>133060.54</v>
      </c>
      <c r="K29" s="8">
        <v>0</v>
      </c>
      <c r="L29" s="8">
        <v>0</v>
      </c>
      <c r="M29" s="8">
        <v>0</v>
      </c>
      <c r="N29" s="8">
        <v>0</v>
      </c>
    </row>
    <row r="30" spans="1:37" x14ac:dyDescent="0.25">
      <c r="A30" s="3" t="s">
        <v>18</v>
      </c>
      <c r="B30" s="13">
        <f t="shared" ref="B30:B37" si="24">SUM(C30:N30)</f>
        <v>95987.1</v>
      </c>
      <c r="C30" s="10">
        <v>0</v>
      </c>
      <c r="D30" s="10">
        <v>0</v>
      </c>
      <c r="E30" s="10">
        <v>95403</v>
      </c>
      <c r="F30" s="10">
        <v>0</v>
      </c>
      <c r="G30" s="10">
        <v>584.1</v>
      </c>
      <c r="H30" s="10">
        <v>0</v>
      </c>
      <c r="I30" s="10">
        <v>0</v>
      </c>
      <c r="J30" s="10">
        <v>0</v>
      </c>
      <c r="K30" s="8">
        <v>0</v>
      </c>
      <c r="L30" s="8">
        <v>0</v>
      </c>
      <c r="M30" s="8">
        <v>0</v>
      </c>
      <c r="N30" s="8">
        <v>0</v>
      </c>
    </row>
    <row r="31" spans="1:37" ht="30" x14ac:dyDescent="0.25">
      <c r="A31" s="3" t="s">
        <v>19</v>
      </c>
      <c r="B31" s="13">
        <f t="shared" si="24"/>
        <v>808854.44000000006</v>
      </c>
      <c r="C31" s="8">
        <v>0</v>
      </c>
      <c r="D31" s="8">
        <v>25082</v>
      </c>
      <c r="E31" s="8">
        <v>290618.59000000003</v>
      </c>
      <c r="F31" s="8">
        <v>0</v>
      </c>
      <c r="G31" s="8">
        <v>281338.25</v>
      </c>
      <c r="H31" s="8">
        <v>12400</v>
      </c>
      <c r="I31" s="8">
        <v>0</v>
      </c>
      <c r="J31" s="8">
        <v>199415.6</v>
      </c>
      <c r="K31" s="8">
        <v>0</v>
      </c>
      <c r="L31" s="8">
        <v>0</v>
      </c>
      <c r="M31" s="8">
        <v>0</v>
      </c>
      <c r="N31" s="8">
        <v>0</v>
      </c>
    </row>
    <row r="32" spans="1:37" x14ac:dyDescent="0.25">
      <c r="A32" s="3" t="s">
        <v>20</v>
      </c>
      <c r="B32" s="13">
        <f t="shared" si="24"/>
        <v>214291.02</v>
      </c>
      <c r="C32" s="10">
        <v>0</v>
      </c>
      <c r="D32" s="10">
        <v>0</v>
      </c>
      <c r="E32" s="10">
        <v>165616.01999999999</v>
      </c>
      <c r="F32" s="10">
        <v>0</v>
      </c>
      <c r="G32" s="10">
        <v>0</v>
      </c>
      <c r="H32" s="10">
        <v>0</v>
      </c>
      <c r="I32" s="10">
        <v>0</v>
      </c>
      <c r="J32" s="10">
        <v>48675</v>
      </c>
      <c r="K32" s="8">
        <v>0</v>
      </c>
      <c r="L32" s="8">
        <v>0</v>
      </c>
      <c r="M32" s="8">
        <v>0</v>
      </c>
      <c r="N32" s="8">
        <v>0</v>
      </c>
    </row>
    <row r="33" spans="1:14" ht="30" x14ac:dyDescent="0.25">
      <c r="A33" s="3" t="s">
        <v>21</v>
      </c>
      <c r="B33" s="13">
        <f t="shared" si="24"/>
        <v>57379.399999999994</v>
      </c>
      <c r="C33" s="8">
        <v>0</v>
      </c>
      <c r="D33" s="8">
        <v>0</v>
      </c>
      <c r="E33" s="8">
        <v>30125.55</v>
      </c>
      <c r="F33" s="8">
        <v>0</v>
      </c>
      <c r="G33" s="8">
        <v>0</v>
      </c>
      <c r="H33" s="8">
        <v>1199.8499999999999</v>
      </c>
      <c r="I33" s="8">
        <v>25500</v>
      </c>
      <c r="J33" s="8">
        <v>554</v>
      </c>
      <c r="K33" s="8">
        <v>0</v>
      </c>
      <c r="L33" s="8">
        <v>0</v>
      </c>
      <c r="M33" s="8">
        <v>0</v>
      </c>
      <c r="N33" s="8">
        <v>0</v>
      </c>
    </row>
    <row r="34" spans="1:14" ht="30" x14ac:dyDescent="0.25">
      <c r="A34" s="3" t="s">
        <v>22</v>
      </c>
      <c r="B34" s="13">
        <f t="shared" si="24"/>
        <v>2216</v>
      </c>
      <c r="C34" s="8">
        <v>0</v>
      </c>
      <c r="D34" s="8">
        <v>0</v>
      </c>
      <c r="E34" s="8">
        <v>800</v>
      </c>
      <c r="F34" s="8">
        <v>0</v>
      </c>
      <c r="G34" s="8">
        <v>0</v>
      </c>
      <c r="H34" s="8">
        <v>1416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</row>
    <row r="35" spans="1:14" ht="30" x14ac:dyDescent="0.25">
      <c r="A35" s="3" t="s">
        <v>23</v>
      </c>
      <c r="B35" s="13">
        <f t="shared" si="24"/>
        <v>4979000</v>
      </c>
      <c r="C35" s="13">
        <v>0</v>
      </c>
      <c r="D35" s="13">
        <v>710500</v>
      </c>
      <c r="E35" s="13">
        <v>710500</v>
      </c>
      <c r="F35" s="13">
        <v>0</v>
      </c>
      <c r="G35" s="13">
        <v>698500</v>
      </c>
      <c r="H35" s="13">
        <v>698000</v>
      </c>
      <c r="I35" s="13">
        <v>1463000</v>
      </c>
      <c r="J35" s="13">
        <v>698500</v>
      </c>
      <c r="K35" s="8">
        <v>0</v>
      </c>
      <c r="L35" s="8">
        <v>0</v>
      </c>
      <c r="M35" s="8">
        <v>0</v>
      </c>
      <c r="N35" s="8">
        <v>0</v>
      </c>
    </row>
    <row r="36" spans="1:14" ht="30" x14ac:dyDescent="0.25">
      <c r="A36" s="3" t="s">
        <v>39</v>
      </c>
      <c r="B36" s="13">
        <f t="shared" si="24"/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</row>
    <row r="37" spans="1:14" x14ac:dyDescent="0.25">
      <c r="A37" s="3" t="s">
        <v>24</v>
      </c>
      <c r="B37" s="13">
        <f t="shared" si="24"/>
        <v>3410165.25</v>
      </c>
      <c r="C37" s="10">
        <v>0</v>
      </c>
      <c r="D37" s="10">
        <v>0</v>
      </c>
      <c r="E37" s="10">
        <v>834387.05</v>
      </c>
      <c r="F37" s="10">
        <v>70100.83</v>
      </c>
      <c r="G37" s="10">
        <v>722744.5</v>
      </c>
      <c r="H37" s="10">
        <v>306945.28999999998</v>
      </c>
      <c r="I37" s="10">
        <v>510985.06</v>
      </c>
      <c r="J37" s="10">
        <v>965002.52</v>
      </c>
      <c r="K37" s="8">
        <v>0</v>
      </c>
      <c r="L37" s="8">
        <v>0</v>
      </c>
      <c r="M37" s="8">
        <v>0</v>
      </c>
      <c r="N37" s="8">
        <v>0</v>
      </c>
    </row>
    <row r="38" spans="1:14" x14ac:dyDescent="0.25">
      <c r="A38" s="2" t="s">
        <v>25</v>
      </c>
      <c r="B38" s="11">
        <f t="shared" ref="B38:C38" si="25">SUM(B39:B45)</f>
        <v>3490655.7</v>
      </c>
      <c r="C38" s="11">
        <f t="shared" si="25"/>
        <v>0</v>
      </c>
      <c r="D38" s="11">
        <f t="shared" ref="D38:E38" si="26">SUM(D39:D45)</f>
        <v>1664100</v>
      </c>
      <c r="E38" s="11">
        <f t="shared" si="26"/>
        <v>250000</v>
      </c>
      <c r="F38" s="11">
        <f t="shared" ref="F38:G38" si="27">SUM(F39:F45)</f>
        <v>313355</v>
      </c>
      <c r="G38" s="11">
        <f t="shared" si="27"/>
        <v>1000000</v>
      </c>
      <c r="H38" s="11">
        <f t="shared" ref="H38:I38" si="28">SUM(H39:H45)</f>
        <v>0</v>
      </c>
      <c r="I38" s="11">
        <f t="shared" si="28"/>
        <v>187300</v>
      </c>
      <c r="J38" s="11">
        <f t="shared" ref="J38" si="29">SUM(J39:J45)</f>
        <v>75900.7</v>
      </c>
      <c r="K38" s="11">
        <f t="shared" ref="K38:L38" si="30">SUM(K39:K45)</f>
        <v>0</v>
      </c>
      <c r="L38" s="11">
        <f t="shared" si="30"/>
        <v>0</v>
      </c>
      <c r="M38" s="11">
        <f t="shared" ref="M38:N38" si="31">SUM(M39:M45)</f>
        <v>0</v>
      </c>
      <c r="N38" s="11">
        <f t="shared" si="31"/>
        <v>0</v>
      </c>
    </row>
    <row r="39" spans="1:14" ht="30" x14ac:dyDescent="0.25">
      <c r="A39" s="3" t="s">
        <v>26</v>
      </c>
      <c r="B39" s="13">
        <f>SUM(C39:N39)</f>
        <v>3490655.7</v>
      </c>
      <c r="C39" s="19">
        <v>0</v>
      </c>
      <c r="D39" s="19">
        <v>1664100</v>
      </c>
      <c r="E39" s="19">
        <v>250000</v>
      </c>
      <c r="F39" s="19">
        <v>313355</v>
      </c>
      <c r="G39" s="19">
        <v>1000000</v>
      </c>
      <c r="H39" s="19">
        <v>0</v>
      </c>
      <c r="I39" s="19">
        <v>187300</v>
      </c>
      <c r="J39" s="19">
        <v>75900.7</v>
      </c>
      <c r="K39" s="8">
        <v>0</v>
      </c>
      <c r="L39" s="8">
        <v>0</v>
      </c>
      <c r="M39" s="8">
        <v>0</v>
      </c>
      <c r="N39" s="8">
        <v>0</v>
      </c>
    </row>
    <row r="40" spans="1:14" ht="30" x14ac:dyDescent="0.25">
      <c r="A40" s="3" t="s">
        <v>40</v>
      </c>
      <c r="B40" s="13">
        <f t="shared" ref="B40:B45" si="32">SUM(C40:N40)</f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</row>
    <row r="41" spans="1:14" ht="30" x14ac:dyDescent="0.25">
      <c r="A41" s="3" t="s">
        <v>41</v>
      </c>
      <c r="B41" s="13">
        <f t="shared" si="32"/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</row>
    <row r="42" spans="1:14" ht="30" x14ac:dyDescent="0.25">
      <c r="A42" s="3" t="s">
        <v>42</v>
      </c>
      <c r="B42" s="13">
        <f t="shared" si="32"/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</row>
    <row r="43" spans="1:14" ht="30" x14ac:dyDescent="0.25">
      <c r="A43" s="3" t="s">
        <v>43</v>
      </c>
      <c r="B43" s="13">
        <f t="shared" si="32"/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</row>
    <row r="44" spans="1:14" ht="30" x14ac:dyDescent="0.25">
      <c r="A44" s="3" t="s">
        <v>27</v>
      </c>
      <c r="B44" s="13">
        <f t="shared" si="32"/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</row>
    <row r="45" spans="1:14" ht="30" x14ac:dyDescent="0.25">
      <c r="A45" s="3" t="s">
        <v>44</v>
      </c>
      <c r="B45" s="13">
        <f t="shared" si="32"/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</row>
    <row r="46" spans="1:14" x14ac:dyDescent="0.25">
      <c r="A46" s="2" t="s">
        <v>45</v>
      </c>
      <c r="B46" s="11">
        <f t="shared" ref="B46:G46" si="33">SUM(B47:B53)</f>
        <v>0</v>
      </c>
      <c r="C46" s="11">
        <f t="shared" si="33"/>
        <v>0</v>
      </c>
      <c r="D46" s="11">
        <f t="shared" si="33"/>
        <v>0</v>
      </c>
      <c r="E46" s="11">
        <f t="shared" si="33"/>
        <v>0</v>
      </c>
      <c r="F46" s="11">
        <f t="shared" si="33"/>
        <v>0</v>
      </c>
      <c r="G46" s="11">
        <f t="shared" si="33"/>
        <v>0</v>
      </c>
      <c r="H46" s="11">
        <f t="shared" ref="H46:I46" si="34">SUM(H47:H53)</f>
        <v>0</v>
      </c>
      <c r="I46" s="11">
        <f t="shared" si="34"/>
        <v>0</v>
      </c>
      <c r="J46" s="11">
        <f t="shared" ref="J46" si="35">SUM(J47:J53)</f>
        <v>0</v>
      </c>
      <c r="K46" s="11">
        <f t="shared" ref="K46:L46" si="36">SUM(K47:K53)</f>
        <v>0</v>
      </c>
      <c r="L46" s="11">
        <f t="shared" si="36"/>
        <v>0</v>
      </c>
      <c r="M46" s="11">
        <f t="shared" ref="M46:N46" si="37">SUM(M47:M53)</f>
        <v>0</v>
      </c>
      <c r="N46" s="11">
        <f t="shared" si="37"/>
        <v>0</v>
      </c>
    </row>
    <row r="47" spans="1:14" ht="30" x14ac:dyDescent="0.25">
      <c r="A47" s="3" t="s">
        <v>46</v>
      </c>
      <c r="B47" s="13">
        <f t="shared" ref="B47" si="38">SUM(C47:N47)</f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</row>
    <row r="48" spans="1:14" ht="30" x14ac:dyDescent="0.25">
      <c r="A48" s="3" t="s">
        <v>47</v>
      </c>
      <c r="B48" s="13">
        <f t="shared" ref="B48:B53" si="39">SUM(C48:N48)</f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</row>
    <row r="49" spans="1:14" ht="30" x14ac:dyDescent="0.25">
      <c r="A49" s="3" t="s">
        <v>48</v>
      </c>
      <c r="B49" s="13">
        <f t="shared" si="39"/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</row>
    <row r="50" spans="1:14" ht="30" x14ac:dyDescent="0.25">
      <c r="A50" s="3" t="s">
        <v>49</v>
      </c>
      <c r="B50" s="13">
        <f t="shared" si="39"/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</row>
    <row r="51" spans="1:14" ht="30" x14ac:dyDescent="0.25">
      <c r="A51" s="3" t="s">
        <v>50</v>
      </c>
      <c r="B51" s="13">
        <f t="shared" si="39"/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</row>
    <row r="52" spans="1:14" ht="30" x14ac:dyDescent="0.25">
      <c r="A52" s="3" t="s">
        <v>51</v>
      </c>
      <c r="B52" s="13">
        <f t="shared" si="39"/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</row>
    <row r="53" spans="1:14" ht="30" x14ac:dyDescent="0.25">
      <c r="A53" s="3" t="s">
        <v>52</v>
      </c>
      <c r="B53" s="13">
        <f t="shared" si="39"/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</row>
    <row r="54" spans="1:14" x14ac:dyDescent="0.25">
      <c r="A54" s="2" t="s">
        <v>28</v>
      </c>
      <c r="B54" s="9">
        <f t="shared" ref="B54:C54" si="40">SUM(B55:B63)</f>
        <v>272066.7</v>
      </c>
      <c r="C54" s="9">
        <f t="shared" si="40"/>
        <v>0</v>
      </c>
      <c r="D54" s="9">
        <f t="shared" ref="D54:E54" si="41">SUM(D55:D63)</f>
        <v>0</v>
      </c>
      <c r="E54" s="9">
        <f t="shared" si="41"/>
        <v>0</v>
      </c>
      <c r="F54" s="9">
        <f t="shared" ref="F54:G54" si="42">SUM(F55:F63)</f>
        <v>272066.7</v>
      </c>
      <c r="G54" s="9">
        <f t="shared" si="42"/>
        <v>0</v>
      </c>
      <c r="H54" s="9">
        <f t="shared" ref="H54:I54" si="43">SUM(H55:H63)</f>
        <v>0</v>
      </c>
      <c r="I54" s="9">
        <f t="shared" si="43"/>
        <v>0</v>
      </c>
      <c r="J54" s="9">
        <f t="shared" ref="J54" si="44">SUM(J55:J63)</f>
        <v>0</v>
      </c>
      <c r="K54" s="9">
        <f t="shared" ref="K54:L54" si="45">SUM(K55:K63)</f>
        <v>0</v>
      </c>
      <c r="L54" s="9">
        <f t="shared" si="45"/>
        <v>0</v>
      </c>
      <c r="M54" s="9">
        <f t="shared" ref="M54:N54" si="46">SUM(M55:M63)</f>
        <v>0</v>
      </c>
      <c r="N54" s="9">
        <f t="shared" si="46"/>
        <v>0</v>
      </c>
    </row>
    <row r="55" spans="1:14" x14ac:dyDescent="0.25">
      <c r="A55" s="3" t="s">
        <v>29</v>
      </c>
      <c r="B55" s="13">
        <f>SUM(C55:N55)</f>
        <v>196871.2</v>
      </c>
      <c r="C55" s="10">
        <v>0</v>
      </c>
      <c r="D55" s="10">
        <v>0</v>
      </c>
      <c r="E55" s="10">
        <v>0</v>
      </c>
      <c r="F55" s="10">
        <v>196871.2</v>
      </c>
      <c r="G55" s="10">
        <v>0</v>
      </c>
      <c r="H55" s="10">
        <v>0</v>
      </c>
      <c r="I55" s="10">
        <v>0</v>
      </c>
      <c r="J55" s="10">
        <v>0</v>
      </c>
      <c r="K55" s="8">
        <v>0</v>
      </c>
      <c r="L55" s="8">
        <v>0</v>
      </c>
      <c r="M55" s="8">
        <v>0</v>
      </c>
      <c r="N55" s="8">
        <v>0</v>
      </c>
    </row>
    <row r="56" spans="1:14" ht="30" x14ac:dyDescent="0.25">
      <c r="A56" s="3" t="s">
        <v>30</v>
      </c>
      <c r="B56" s="13">
        <f t="shared" ref="B56:B63" si="47">SUM(C56:N56)</f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8">
        <v>0</v>
      </c>
      <c r="L56" s="8">
        <v>0</v>
      </c>
      <c r="M56" s="8">
        <v>0</v>
      </c>
      <c r="N56" s="8">
        <v>0</v>
      </c>
    </row>
    <row r="57" spans="1:14" ht="30" x14ac:dyDescent="0.25">
      <c r="A57" s="3" t="s">
        <v>31</v>
      </c>
      <c r="B57" s="13">
        <f t="shared" si="47"/>
        <v>67129.02</v>
      </c>
      <c r="C57" s="13">
        <v>0</v>
      </c>
      <c r="D57" s="13">
        <v>0</v>
      </c>
      <c r="E57" s="13">
        <v>0</v>
      </c>
      <c r="F57" s="13">
        <v>67129.02</v>
      </c>
      <c r="G57" s="13">
        <v>0</v>
      </c>
      <c r="H57" s="13">
        <v>0</v>
      </c>
      <c r="I57" s="13">
        <v>0</v>
      </c>
      <c r="J57" s="13">
        <v>0</v>
      </c>
      <c r="K57" s="8">
        <v>0</v>
      </c>
      <c r="L57" s="8">
        <v>0</v>
      </c>
      <c r="M57" s="8">
        <v>0</v>
      </c>
      <c r="N57" s="8">
        <v>0</v>
      </c>
    </row>
    <row r="58" spans="1:14" ht="30" x14ac:dyDescent="0.25">
      <c r="A58" s="3" t="s">
        <v>32</v>
      </c>
      <c r="B58" s="13">
        <f t="shared" si="47"/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8">
        <v>0</v>
      </c>
      <c r="L58" s="8">
        <v>0</v>
      </c>
      <c r="M58" s="8">
        <v>0</v>
      </c>
      <c r="N58" s="8">
        <v>0</v>
      </c>
    </row>
    <row r="59" spans="1:14" ht="30" x14ac:dyDescent="0.25">
      <c r="A59" s="3" t="s">
        <v>33</v>
      </c>
      <c r="B59" s="13">
        <f t="shared" si="47"/>
        <v>8066.48</v>
      </c>
      <c r="C59" s="13">
        <v>0</v>
      </c>
      <c r="D59" s="13">
        <v>0</v>
      </c>
      <c r="E59" s="13">
        <v>0</v>
      </c>
      <c r="F59" s="13">
        <v>8066.48</v>
      </c>
      <c r="G59" s="13">
        <v>0</v>
      </c>
      <c r="H59" s="13">
        <v>0</v>
      </c>
      <c r="I59" s="13">
        <v>0</v>
      </c>
      <c r="J59" s="13">
        <v>0</v>
      </c>
      <c r="K59" s="8">
        <v>0</v>
      </c>
      <c r="L59" s="8">
        <v>0</v>
      </c>
      <c r="M59" s="8">
        <v>0</v>
      </c>
      <c r="N59" s="8">
        <v>0</v>
      </c>
    </row>
    <row r="60" spans="1:14" x14ac:dyDescent="0.25">
      <c r="A60" s="3" t="s">
        <v>53</v>
      </c>
      <c r="B60" s="13">
        <f t="shared" si="47"/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8">
        <v>0</v>
      </c>
      <c r="L60" s="8">
        <v>0</v>
      </c>
      <c r="M60" s="8">
        <v>0</v>
      </c>
      <c r="N60" s="8">
        <v>0</v>
      </c>
    </row>
    <row r="61" spans="1:14" x14ac:dyDescent="0.25">
      <c r="A61" s="3" t="s">
        <v>54</v>
      </c>
      <c r="B61" s="13">
        <f t="shared" si="47"/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8">
        <v>0</v>
      </c>
      <c r="L61" s="8">
        <v>0</v>
      </c>
      <c r="M61" s="8">
        <v>0</v>
      </c>
      <c r="N61" s="8">
        <v>0</v>
      </c>
    </row>
    <row r="62" spans="1:14" x14ac:dyDescent="0.25">
      <c r="A62" s="3" t="s">
        <v>34</v>
      </c>
      <c r="B62" s="13">
        <f t="shared" si="47"/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8">
        <v>0</v>
      </c>
      <c r="L62" s="8">
        <v>0</v>
      </c>
      <c r="M62" s="8">
        <v>0</v>
      </c>
      <c r="N62" s="8">
        <v>0</v>
      </c>
    </row>
    <row r="63" spans="1:14" ht="30" x14ac:dyDescent="0.25">
      <c r="A63" s="3" t="s">
        <v>55</v>
      </c>
      <c r="B63" s="13">
        <f t="shared" si="47"/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8">
        <v>0</v>
      </c>
      <c r="L63" s="8">
        <v>0</v>
      </c>
      <c r="M63" s="8">
        <v>0</v>
      </c>
      <c r="N63" s="8">
        <v>0</v>
      </c>
    </row>
    <row r="64" spans="1:14" x14ac:dyDescent="0.25">
      <c r="A64" s="2" t="s">
        <v>56</v>
      </c>
      <c r="B64" s="9">
        <f t="shared" ref="B64:G64" si="48">SUM(B65:B68)</f>
        <v>12964152.91</v>
      </c>
      <c r="C64" s="9">
        <f t="shared" si="48"/>
        <v>0</v>
      </c>
      <c r="D64" s="9">
        <f t="shared" si="48"/>
        <v>0</v>
      </c>
      <c r="E64" s="9">
        <f t="shared" si="48"/>
        <v>0</v>
      </c>
      <c r="F64" s="9">
        <f t="shared" si="48"/>
        <v>0</v>
      </c>
      <c r="G64" s="9">
        <f t="shared" si="48"/>
        <v>0</v>
      </c>
      <c r="H64" s="9">
        <f t="shared" ref="H64:I64" si="49">SUM(H65:H68)</f>
        <v>8077806.5700000003</v>
      </c>
      <c r="I64" s="9">
        <f t="shared" si="49"/>
        <v>5446905.3399999999</v>
      </c>
      <c r="J64" s="9">
        <f t="shared" ref="J64" si="50">SUM(J65:J68)</f>
        <v>-560559</v>
      </c>
      <c r="K64" s="9">
        <f t="shared" ref="K64:L64" si="51">SUM(K65:K68)</f>
        <v>0</v>
      </c>
      <c r="L64" s="9">
        <f t="shared" si="51"/>
        <v>0</v>
      </c>
      <c r="M64" s="9">
        <f t="shared" ref="M64:N64" si="52">SUM(M65:M68)</f>
        <v>0</v>
      </c>
      <c r="N64" s="9">
        <f t="shared" si="52"/>
        <v>0</v>
      </c>
    </row>
    <row r="65" spans="1:14" x14ac:dyDescent="0.25">
      <c r="A65" s="3" t="s">
        <v>57</v>
      </c>
      <c r="B65" s="13">
        <f t="shared" ref="B65" si="53">SUM(C65:N65)</f>
        <v>12964152.91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8077806.5700000003</v>
      </c>
      <c r="I65" s="13">
        <v>5446905.3399999999</v>
      </c>
      <c r="J65" s="13">
        <v>-560559</v>
      </c>
      <c r="K65" s="13">
        <v>0</v>
      </c>
      <c r="L65" s="13">
        <v>0</v>
      </c>
      <c r="M65" s="13">
        <v>0</v>
      </c>
      <c r="N65" s="13">
        <v>0</v>
      </c>
    </row>
    <row r="66" spans="1:14" x14ac:dyDescent="0.25">
      <c r="A66" s="3" t="s">
        <v>58</v>
      </c>
      <c r="B66" s="13">
        <f t="shared" ref="B66:B68" si="54">SUM(C66:N66)</f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</row>
    <row r="67" spans="1:14" ht="30" x14ac:dyDescent="0.25">
      <c r="A67" s="3" t="s">
        <v>59</v>
      </c>
      <c r="B67" s="13">
        <f t="shared" si="54"/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</row>
    <row r="68" spans="1:14" ht="45" x14ac:dyDescent="0.25">
      <c r="A68" s="3" t="s">
        <v>60</v>
      </c>
      <c r="B68" s="13">
        <f t="shared" si="54"/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</row>
    <row r="69" spans="1:14" ht="30" x14ac:dyDescent="0.25">
      <c r="A69" s="2" t="s">
        <v>61</v>
      </c>
      <c r="B69" s="9">
        <f t="shared" ref="B69:G69" si="55">SUM(B70:B71)</f>
        <v>0</v>
      </c>
      <c r="C69" s="9">
        <f t="shared" si="55"/>
        <v>0</v>
      </c>
      <c r="D69" s="9">
        <f t="shared" si="55"/>
        <v>0</v>
      </c>
      <c r="E69" s="9">
        <f t="shared" si="55"/>
        <v>0</v>
      </c>
      <c r="F69" s="9">
        <f t="shared" si="55"/>
        <v>0</v>
      </c>
      <c r="G69" s="9">
        <f t="shared" si="55"/>
        <v>0</v>
      </c>
      <c r="H69" s="9">
        <f t="shared" ref="H69:I69" si="56">SUM(H70:H71)</f>
        <v>0</v>
      </c>
      <c r="I69" s="9">
        <f t="shared" si="56"/>
        <v>0</v>
      </c>
      <c r="J69" s="9">
        <f t="shared" ref="J69" si="57">SUM(J70:J71)</f>
        <v>0</v>
      </c>
      <c r="K69" s="9">
        <f t="shared" ref="K69:L69" si="58">SUM(K70:K71)</f>
        <v>0</v>
      </c>
      <c r="L69" s="9">
        <f t="shared" si="58"/>
        <v>0</v>
      </c>
      <c r="M69" s="9">
        <f t="shared" ref="M69:N69" si="59">SUM(M70:M71)</f>
        <v>0</v>
      </c>
      <c r="N69" s="9">
        <f t="shared" si="59"/>
        <v>0</v>
      </c>
    </row>
    <row r="70" spans="1:14" x14ac:dyDescent="0.25">
      <c r="A70" s="3" t="s">
        <v>62</v>
      </c>
      <c r="B70" s="13">
        <f t="shared" ref="B70:B71" si="60">SUM(C70:N70)</f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8">
        <v>0</v>
      </c>
      <c r="L70" s="8">
        <v>0</v>
      </c>
      <c r="M70" s="8">
        <v>0</v>
      </c>
      <c r="N70" s="8">
        <v>0</v>
      </c>
    </row>
    <row r="71" spans="1:14" ht="30" x14ac:dyDescent="0.25">
      <c r="A71" s="3" t="s">
        <v>63</v>
      </c>
      <c r="B71" s="13">
        <f t="shared" si="60"/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8">
        <v>0</v>
      </c>
      <c r="L71" s="8">
        <v>0</v>
      </c>
      <c r="M71" s="8">
        <v>0</v>
      </c>
      <c r="N71" s="8">
        <v>0</v>
      </c>
    </row>
    <row r="72" spans="1:14" x14ac:dyDescent="0.25">
      <c r="A72" s="2" t="s">
        <v>64</v>
      </c>
      <c r="B72" s="9">
        <f t="shared" ref="B72:G72" si="61">SUM(B73:B75)</f>
        <v>0</v>
      </c>
      <c r="C72" s="9">
        <f t="shared" si="61"/>
        <v>0</v>
      </c>
      <c r="D72" s="9">
        <f t="shared" si="61"/>
        <v>0</v>
      </c>
      <c r="E72" s="9">
        <f t="shared" si="61"/>
        <v>0</v>
      </c>
      <c r="F72" s="9">
        <f t="shared" si="61"/>
        <v>0</v>
      </c>
      <c r="G72" s="9">
        <f t="shared" si="61"/>
        <v>0</v>
      </c>
      <c r="H72" s="9">
        <f t="shared" ref="H72:I72" si="62">SUM(H73:H75)</f>
        <v>0</v>
      </c>
      <c r="I72" s="9">
        <f t="shared" si="62"/>
        <v>0</v>
      </c>
      <c r="J72" s="9">
        <f t="shared" ref="J72" si="63">SUM(J73:J75)</f>
        <v>0</v>
      </c>
      <c r="K72" s="9">
        <f t="shared" ref="K72:L72" si="64">SUM(K73:K75)</f>
        <v>0</v>
      </c>
      <c r="L72" s="9">
        <f t="shared" si="64"/>
        <v>0</v>
      </c>
      <c r="M72" s="9">
        <f t="shared" ref="M72:N72" si="65">SUM(M73:M75)</f>
        <v>0</v>
      </c>
      <c r="N72" s="9">
        <f t="shared" si="65"/>
        <v>0</v>
      </c>
    </row>
    <row r="73" spans="1:14" x14ac:dyDescent="0.25">
      <c r="A73" s="3" t="s">
        <v>65</v>
      </c>
      <c r="B73" s="13">
        <f t="shared" ref="B73" si="66">SUM(C73:N73)</f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8">
        <v>0</v>
      </c>
      <c r="L73" s="8">
        <v>0</v>
      </c>
      <c r="M73" s="8">
        <v>0</v>
      </c>
      <c r="N73" s="8">
        <v>0</v>
      </c>
    </row>
    <row r="74" spans="1:14" x14ac:dyDescent="0.25">
      <c r="A74" s="3" t="s">
        <v>66</v>
      </c>
      <c r="B74" s="13">
        <f t="shared" ref="B74:B75" si="67">SUM(C74:N74)</f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8">
        <v>0</v>
      </c>
      <c r="L74" s="8">
        <v>0</v>
      </c>
      <c r="M74" s="8">
        <v>0</v>
      </c>
      <c r="N74" s="8">
        <v>0</v>
      </c>
    </row>
    <row r="75" spans="1:14" ht="30" x14ac:dyDescent="0.25">
      <c r="A75" s="3" t="s">
        <v>67</v>
      </c>
      <c r="B75" s="13">
        <f t="shared" si="67"/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8">
        <v>0</v>
      </c>
      <c r="L75" s="8">
        <v>0</v>
      </c>
      <c r="M75" s="8">
        <v>0</v>
      </c>
      <c r="N75" s="8">
        <v>0</v>
      </c>
    </row>
    <row r="76" spans="1:14" x14ac:dyDescent="0.25">
      <c r="A76" s="4" t="s">
        <v>35</v>
      </c>
      <c r="B76" s="12">
        <f t="shared" ref="B76:G76" si="68">+B12+B18+B28+B38+B46+B54+B64+B69+B72</f>
        <v>288603679.08000004</v>
      </c>
      <c r="C76" s="12">
        <f t="shared" si="68"/>
        <v>27064836.259999998</v>
      </c>
      <c r="D76" s="12">
        <f t="shared" si="68"/>
        <v>30132200.210000001</v>
      </c>
      <c r="E76" s="12">
        <f t="shared" si="68"/>
        <v>30780289.75</v>
      </c>
      <c r="F76" s="12">
        <f t="shared" si="68"/>
        <v>27267000.609999996</v>
      </c>
      <c r="G76" s="12">
        <f t="shared" si="68"/>
        <v>51384169.089999996</v>
      </c>
      <c r="H76" s="12">
        <f t="shared" ref="H76:I76" si="69">+H12+H18+H28+H38+H46+H54+H64+H69+H72</f>
        <v>53416426.710000001</v>
      </c>
      <c r="I76" s="12">
        <f t="shared" si="69"/>
        <v>39268274.019999996</v>
      </c>
      <c r="J76" s="12">
        <f t="shared" ref="J76" si="70">+J12+J18+J28+J38+J46+J54+J64+J69+J72</f>
        <v>29290482.43</v>
      </c>
      <c r="K76" s="12">
        <f t="shared" ref="K76:L76" si="71">+K12+K18+K28+K38+K46+K54+K64+K69+K72</f>
        <v>0</v>
      </c>
      <c r="L76" s="12">
        <f t="shared" si="71"/>
        <v>0</v>
      </c>
      <c r="M76" s="12">
        <f t="shared" ref="M76:N76" si="72">+M12+M18+M28+M38+M46+M54+M64+M69+M72</f>
        <v>0</v>
      </c>
      <c r="N76" s="12">
        <f t="shared" si="72"/>
        <v>0</v>
      </c>
    </row>
    <row r="77" spans="1:14" x14ac:dyDescent="0.25">
      <c r="A77" s="1" t="s">
        <v>68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</row>
    <row r="78" spans="1:14" x14ac:dyDescent="0.25">
      <c r="A78" s="2" t="s">
        <v>69</v>
      </c>
      <c r="B78" s="14">
        <f t="shared" ref="B78:G78" si="73">SUM(B79:B80)</f>
        <v>0</v>
      </c>
      <c r="C78" s="14">
        <f t="shared" si="73"/>
        <v>0</v>
      </c>
      <c r="D78" s="14">
        <f t="shared" si="73"/>
        <v>0</v>
      </c>
      <c r="E78" s="14">
        <f t="shared" si="73"/>
        <v>0</v>
      </c>
      <c r="F78" s="14">
        <f t="shared" si="73"/>
        <v>0</v>
      </c>
      <c r="G78" s="14">
        <f t="shared" si="73"/>
        <v>0</v>
      </c>
      <c r="H78" s="14">
        <f t="shared" ref="H78:I78" si="74">SUM(H79:H80)</f>
        <v>0</v>
      </c>
      <c r="I78" s="14">
        <f t="shared" si="74"/>
        <v>0</v>
      </c>
      <c r="J78" s="14">
        <f t="shared" ref="J78" si="75">SUM(J79:J80)</f>
        <v>0</v>
      </c>
      <c r="K78" s="14">
        <f t="shared" ref="K78" si="76">SUM(K79:K80)</f>
        <v>0</v>
      </c>
      <c r="L78" s="14">
        <f t="shared" ref="L78:M78" si="77">SUM(L79:L80)</f>
        <v>0</v>
      </c>
      <c r="M78" s="14">
        <f t="shared" si="77"/>
        <v>0</v>
      </c>
      <c r="N78" s="14">
        <f t="shared" ref="N78" si="78">SUM(N79:N80)</f>
        <v>0</v>
      </c>
    </row>
    <row r="79" spans="1:14" ht="30" x14ac:dyDescent="0.25">
      <c r="A79" s="3" t="s">
        <v>70</v>
      </c>
      <c r="B79" s="8">
        <f t="shared" ref="B79:B80" si="79">SUM(C79:N79)</f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</row>
    <row r="80" spans="1:14" ht="30" x14ac:dyDescent="0.25">
      <c r="A80" s="3" t="s">
        <v>71</v>
      </c>
      <c r="B80" s="8">
        <f t="shared" si="79"/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</row>
    <row r="81" spans="1:14" x14ac:dyDescent="0.25">
      <c r="A81" s="2" t="s">
        <v>72</v>
      </c>
      <c r="B81" s="14">
        <f t="shared" ref="B81:G81" si="80">SUM(B82:B83)</f>
        <v>0</v>
      </c>
      <c r="C81" s="14">
        <f t="shared" si="80"/>
        <v>0</v>
      </c>
      <c r="D81" s="14">
        <f t="shared" si="80"/>
        <v>0</v>
      </c>
      <c r="E81" s="14">
        <f t="shared" si="80"/>
        <v>0</v>
      </c>
      <c r="F81" s="14">
        <f t="shared" si="80"/>
        <v>0</v>
      </c>
      <c r="G81" s="14">
        <f t="shared" si="80"/>
        <v>0</v>
      </c>
      <c r="H81" s="14">
        <f t="shared" ref="H81:I81" si="81">SUM(H82:H83)</f>
        <v>0</v>
      </c>
      <c r="I81" s="14">
        <f t="shared" si="81"/>
        <v>0</v>
      </c>
      <c r="J81" s="14">
        <f t="shared" ref="J81" si="82">SUM(J82:J83)</f>
        <v>0</v>
      </c>
      <c r="K81" s="14">
        <f t="shared" ref="K81" si="83">SUM(K82:K83)</f>
        <v>0</v>
      </c>
      <c r="L81" s="14">
        <f t="shared" ref="L81:M81" si="84">SUM(L82:L83)</f>
        <v>0</v>
      </c>
      <c r="M81" s="14">
        <f t="shared" si="84"/>
        <v>0</v>
      </c>
      <c r="N81" s="14">
        <f t="shared" ref="N81" si="85">SUM(N82:N83)</f>
        <v>0</v>
      </c>
    </row>
    <row r="82" spans="1:14" x14ac:dyDescent="0.25">
      <c r="A82" s="3" t="s">
        <v>73</v>
      </c>
      <c r="B82" s="8">
        <f t="shared" ref="B82:B83" si="86">SUM(C82:N82)</f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</row>
    <row r="83" spans="1:14" ht="30" x14ac:dyDescent="0.25">
      <c r="A83" s="3" t="s">
        <v>74</v>
      </c>
      <c r="B83" s="8">
        <f t="shared" si="86"/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</row>
    <row r="84" spans="1:14" x14ac:dyDescent="0.25">
      <c r="A84" s="2" t="s">
        <v>75</v>
      </c>
      <c r="B84" s="14">
        <f>SUM(B85:B85)</f>
        <v>0</v>
      </c>
      <c r="C84" s="14">
        <f t="shared" ref="C84:J84" si="87">SUM(C85:C85)</f>
        <v>0</v>
      </c>
      <c r="D84" s="14">
        <f t="shared" si="87"/>
        <v>0</v>
      </c>
      <c r="E84" s="14">
        <f t="shared" si="87"/>
        <v>0</v>
      </c>
      <c r="F84" s="14">
        <f t="shared" si="87"/>
        <v>0</v>
      </c>
      <c r="G84" s="14">
        <f t="shared" si="87"/>
        <v>0</v>
      </c>
      <c r="H84" s="14">
        <f t="shared" si="87"/>
        <v>0</v>
      </c>
      <c r="I84" s="14">
        <f t="shared" si="87"/>
        <v>0</v>
      </c>
      <c r="J84" s="14">
        <f t="shared" si="87"/>
        <v>0</v>
      </c>
      <c r="K84" s="8"/>
      <c r="L84" s="8"/>
      <c r="M84" s="8"/>
      <c r="N84" s="8"/>
    </row>
    <row r="85" spans="1:14" ht="30" x14ac:dyDescent="0.25">
      <c r="A85" s="3" t="s">
        <v>76</v>
      </c>
      <c r="B85" s="8">
        <f t="shared" ref="B85" si="88">SUM(C85:N85)</f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</row>
    <row r="86" spans="1:14" x14ac:dyDescent="0.25">
      <c r="A86" s="4" t="s">
        <v>77</v>
      </c>
      <c r="B86" s="23">
        <f t="shared" ref="B86:C86" si="89">+B78+B81+B84</f>
        <v>0</v>
      </c>
      <c r="C86" s="23">
        <f t="shared" si="89"/>
        <v>0</v>
      </c>
      <c r="D86" s="23">
        <f t="shared" ref="D86:E86" si="90">+D78+D81+D84</f>
        <v>0</v>
      </c>
      <c r="E86" s="23">
        <f t="shared" si="90"/>
        <v>0</v>
      </c>
      <c r="F86" s="23">
        <f t="shared" ref="F86:G86" si="91">+F78+F81+F84</f>
        <v>0</v>
      </c>
      <c r="G86" s="23">
        <f t="shared" si="91"/>
        <v>0</v>
      </c>
      <c r="H86" s="23">
        <f t="shared" ref="H86:I86" si="92">+H78+H81+H84</f>
        <v>0</v>
      </c>
      <c r="I86" s="23">
        <f t="shared" si="92"/>
        <v>0</v>
      </c>
      <c r="J86" s="23">
        <f t="shared" ref="J86" si="93">+J78+J81+J84</f>
        <v>0</v>
      </c>
      <c r="K86" s="12">
        <f t="shared" ref="K86" si="94">+K78+K81+K84</f>
        <v>0</v>
      </c>
      <c r="L86" s="12">
        <f t="shared" ref="L86:M86" si="95">+L78+L81+L84</f>
        <v>0</v>
      </c>
      <c r="M86" s="12">
        <f t="shared" si="95"/>
        <v>0</v>
      </c>
      <c r="N86" s="12">
        <f t="shared" ref="N86" si="96">+N78+N81+N84</f>
        <v>0</v>
      </c>
    </row>
    <row r="87" spans="1:14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ht="15.75" x14ac:dyDescent="0.25">
      <c r="A88" s="5" t="s">
        <v>78</v>
      </c>
      <c r="B88" s="16">
        <f>+B76+B86</f>
        <v>288603679.08000004</v>
      </c>
      <c r="C88" s="17">
        <f>+C76+C86</f>
        <v>27064836.259999998</v>
      </c>
      <c r="D88" s="17">
        <f>+D76+D86</f>
        <v>30132200.210000001</v>
      </c>
      <c r="E88" s="17">
        <f>+E76+E86</f>
        <v>30780289.75</v>
      </c>
      <c r="F88" s="17">
        <f>+F76+F86</f>
        <v>27267000.609999996</v>
      </c>
      <c r="G88" s="17">
        <f>+G76+G86</f>
        <v>51384169.089999996</v>
      </c>
      <c r="H88" s="17">
        <f>+H76+H86</f>
        <v>53416426.710000001</v>
      </c>
      <c r="I88" s="17">
        <f>+I76+I86</f>
        <v>39268274.019999996</v>
      </c>
      <c r="J88" s="17">
        <f>+J76+J86</f>
        <v>29290482.43</v>
      </c>
      <c r="K88" s="17">
        <f>+K76+K86</f>
        <v>0</v>
      </c>
      <c r="L88" s="17">
        <f>+L76+L86</f>
        <v>0</v>
      </c>
      <c r="M88" s="17">
        <f>+M76+M86</f>
        <v>0</v>
      </c>
      <c r="N88" s="17">
        <f>+N76+N86</f>
        <v>0</v>
      </c>
    </row>
    <row r="89" spans="1:14" x14ac:dyDescent="0.25">
      <c r="A89" s="26" t="s">
        <v>93</v>
      </c>
    </row>
  </sheetData>
  <dataConsolidate/>
  <mergeCells count="7">
    <mergeCell ref="A1:N1"/>
    <mergeCell ref="A2:N2"/>
    <mergeCell ref="A7:N7"/>
    <mergeCell ref="A8:N8"/>
    <mergeCell ref="A9:N9"/>
    <mergeCell ref="A5:J5"/>
    <mergeCell ref="A6:J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6" orientation="portrait" r:id="rId1"/>
  <rowBreaks count="1" manualBreakCount="1">
    <brk id="53" max="16383" man="1"/>
  </rowBreaks>
  <ignoredErrors>
    <ignoredError sqref="B18 B28 B38 B54 B64 B69 B72 B81 B8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Edward R. Rodriguez</cp:lastModifiedBy>
  <cp:lastPrinted>2020-09-03T19:09:24Z</cp:lastPrinted>
  <dcterms:created xsi:type="dcterms:W3CDTF">2018-04-17T18:57:16Z</dcterms:created>
  <dcterms:modified xsi:type="dcterms:W3CDTF">2020-09-09T15:12:26Z</dcterms:modified>
</cp:coreProperties>
</file>