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rodriguez\Desktop\DAF DIGEPRES\INFORMACIONES OAI 2020\SEPTIEMBRE 2020\"/>
    </mc:Choice>
  </mc:AlternateContent>
  <bookViews>
    <workbookView xWindow="0" yWindow="0" windowWidth="28800" windowHeight="11835"/>
  </bookViews>
  <sheets>
    <sheet name="Plantilla Ejecución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7" i="3" l="1"/>
  <c r="K84" i="3"/>
  <c r="K81" i="3"/>
  <c r="K74" i="3"/>
  <c r="K71" i="3"/>
  <c r="K66" i="3"/>
  <c r="K56" i="3"/>
  <c r="K48" i="3"/>
  <c r="K40" i="3"/>
  <c r="K30" i="3"/>
  <c r="K20" i="3"/>
  <c r="K14" i="3"/>
  <c r="K89" i="3" l="1"/>
  <c r="K78" i="3"/>
  <c r="K91" i="3" s="1"/>
  <c r="K13" i="3"/>
  <c r="J87" i="3"/>
  <c r="J84" i="3"/>
  <c r="J81" i="3"/>
  <c r="J74" i="3"/>
  <c r="J71" i="3"/>
  <c r="J66" i="3"/>
  <c r="J56" i="3"/>
  <c r="J48" i="3"/>
  <c r="J40" i="3"/>
  <c r="J30" i="3"/>
  <c r="J20" i="3"/>
  <c r="J14" i="3"/>
  <c r="J89" i="3" l="1"/>
  <c r="J13" i="3"/>
  <c r="J78" i="3"/>
  <c r="I87" i="3"/>
  <c r="I84" i="3"/>
  <c r="I81" i="3"/>
  <c r="I89" i="3" s="1"/>
  <c r="I74" i="3"/>
  <c r="I71" i="3"/>
  <c r="I66" i="3"/>
  <c r="I56" i="3"/>
  <c r="I48" i="3"/>
  <c r="I40" i="3"/>
  <c r="I30" i="3"/>
  <c r="I20" i="3"/>
  <c r="I14" i="3"/>
  <c r="J91" i="3" l="1"/>
  <c r="I13" i="3"/>
  <c r="I78" i="3"/>
  <c r="I91" i="3" s="1"/>
  <c r="H87" i="3"/>
  <c r="H84" i="3"/>
  <c r="H81" i="3"/>
  <c r="H74" i="3"/>
  <c r="H71" i="3"/>
  <c r="H66" i="3"/>
  <c r="H56" i="3"/>
  <c r="H48" i="3"/>
  <c r="H40" i="3"/>
  <c r="H30" i="3"/>
  <c r="H20" i="3"/>
  <c r="H14" i="3"/>
  <c r="H89" i="3" l="1"/>
  <c r="H13" i="3"/>
  <c r="H78" i="3"/>
  <c r="G87" i="3"/>
  <c r="G84" i="3"/>
  <c r="G81" i="3"/>
  <c r="G74" i="3"/>
  <c r="G71" i="3"/>
  <c r="G66" i="3"/>
  <c r="G56" i="3"/>
  <c r="G48" i="3"/>
  <c r="G40" i="3"/>
  <c r="G30" i="3"/>
  <c r="G20" i="3"/>
  <c r="G14" i="3"/>
  <c r="H91" i="3" l="1"/>
  <c r="G89" i="3"/>
  <c r="G78" i="3"/>
  <c r="G91" i="3" s="1"/>
  <c r="G13" i="3"/>
  <c r="F87" i="3"/>
  <c r="F84" i="3"/>
  <c r="F81" i="3"/>
  <c r="F74" i="3"/>
  <c r="F71" i="3"/>
  <c r="F66" i="3"/>
  <c r="F56" i="3"/>
  <c r="F48" i="3"/>
  <c r="F40" i="3"/>
  <c r="F30" i="3"/>
  <c r="F20" i="3"/>
  <c r="F14" i="3"/>
  <c r="F89" i="3" l="1"/>
  <c r="F78" i="3"/>
  <c r="F91" i="3" s="1"/>
  <c r="F13" i="3"/>
  <c r="E87" i="3"/>
  <c r="E89" i="3" s="1"/>
  <c r="E84" i="3"/>
  <c r="E81" i="3"/>
  <c r="E74" i="3"/>
  <c r="E71" i="3"/>
  <c r="E66" i="3"/>
  <c r="E56" i="3"/>
  <c r="E48" i="3"/>
  <c r="E40" i="3"/>
  <c r="E30" i="3"/>
  <c r="E20" i="3"/>
  <c r="E14" i="3"/>
  <c r="E13" i="3" l="1"/>
  <c r="E78" i="3"/>
  <c r="E91" i="3" s="1"/>
  <c r="D87" i="3"/>
  <c r="D84" i="3"/>
  <c r="D81" i="3"/>
  <c r="D74" i="3"/>
  <c r="D71" i="3"/>
  <c r="D66" i="3"/>
  <c r="D56" i="3"/>
  <c r="D48" i="3"/>
  <c r="D40" i="3"/>
  <c r="D30" i="3"/>
  <c r="D20" i="3"/>
  <c r="D89" i="3" l="1"/>
  <c r="B26" i="3"/>
  <c r="B21" i="3"/>
  <c r="B19" i="3"/>
  <c r="B16" i="3"/>
  <c r="B15" i="3"/>
  <c r="N84" i="3" l="1"/>
  <c r="N81" i="3"/>
  <c r="N89" i="3" s="1"/>
  <c r="N74" i="3"/>
  <c r="N71" i="3"/>
  <c r="N66" i="3"/>
  <c r="N56" i="3"/>
  <c r="N48" i="3"/>
  <c r="N40" i="3"/>
  <c r="N30" i="3"/>
  <c r="N20" i="3"/>
  <c r="N14" i="3"/>
  <c r="N13" i="3" l="1"/>
  <c r="N78" i="3"/>
  <c r="N91" i="3" s="1"/>
  <c r="M84" i="3"/>
  <c r="M81" i="3"/>
  <c r="M89" i="3" s="1"/>
  <c r="M74" i="3"/>
  <c r="M71" i="3"/>
  <c r="M66" i="3"/>
  <c r="M56" i="3"/>
  <c r="M48" i="3"/>
  <c r="M40" i="3"/>
  <c r="M30" i="3"/>
  <c r="M20" i="3"/>
  <c r="M14" i="3"/>
  <c r="M78" i="3" l="1"/>
  <c r="M91" i="3" s="1"/>
  <c r="M13" i="3"/>
  <c r="L84" i="3"/>
  <c r="L81" i="3"/>
  <c r="L89" i="3" s="1"/>
  <c r="L74" i="3"/>
  <c r="L71" i="3"/>
  <c r="L66" i="3"/>
  <c r="L56" i="3"/>
  <c r="L48" i="3"/>
  <c r="L40" i="3"/>
  <c r="L30" i="3"/>
  <c r="L20" i="3"/>
  <c r="L14" i="3"/>
  <c r="L78" i="3" l="1"/>
  <c r="L91" i="3" s="1"/>
  <c r="L13" i="3"/>
  <c r="B17" i="3" l="1"/>
  <c r="B18" i="3"/>
  <c r="B60" i="3"/>
  <c r="D14" i="3" l="1"/>
  <c r="D78" i="3" s="1"/>
  <c r="D91" i="3" s="1"/>
  <c r="B88" i="3" l="1"/>
  <c r="B87" i="3" s="1"/>
  <c r="B86" i="3"/>
  <c r="B85" i="3"/>
  <c r="B83" i="3"/>
  <c r="B82" i="3"/>
  <c r="C84" i="3"/>
  <c r="C81" i="3"/>
  <c r="B76" i="3"/>
  <c r="B77" i="3"/>
  <c r="B75" i="3"/>
  <c r="C74" i="3"/>
  <c r="C71" i="3"/>
  <c r="B73" i="3"/>
  <c r="B72" i="3"/>
  <c r="C66" i="3"/>
  <c r="B68" i="3"/>
  <c r="B69" i="3"/>
  <c r="B70" i="3"/>
  <c r="B67" i="3"/>
  <c r="B58" i="3"/>
  <c r="B59" i="3"/>
  <c r="B61" i="3"/>
  <c r="B62" i="3"/>
  <c r="B63" i="3"/>
  <c r="B64" i="3"/>
  <c r="B65" i="3"/>
  <c r="B57" i="3"/>
  <c r="C56" i="3"/>
  <c r="C48" i="3"/>
  <c r="B50" i="3"/>
  <c r="B51" i="3"/>
  <c r="B52" i="3"/>
  <c r="B53" i="3"/>
  <c r="B54" i="3"/>
  <c r="B55" i="3"/>
  <c r="B49" i="3"/>
  <c r="B42" i="3"/>
  <c r="B43" i="3"/>
  <c r="B44" i="3"/>
  <c r="B45" i="3"/>
  <c r="B46" i="3"/>
  <c r="B47" i="3"/>
  <c r="B41" i="3"/>
  <c r="C30" i="3"/>
  <c r="C20" i="3"/>
  <c r="C14" i="3"/>
  <c r="B32" i="3"/>
  <c r="B33" i="3"/>
  <c r="B34" i="3"/>
  <c r="B35" i="3"/>
  <c r="B36" i="3"/>
  <c r="B37" i="3"/>
  <c r="B38" i="3"/>
  <c r="B39" i="3"/>
  <c r="B31" i="3"/>
  <c r="B22" i="3"/>
  <c r="B23" i="3"/>
  <c r="B24" i="3"/>
  <c r="B25" i="3"/>
  <c r="B27" i="3"/>
  <c r="B28" i="3"/>
  <c r="B29" i="3"/>
  <c r="C87" i="3"/>
  <c r="C40" i="3"/>
  <c r="B71" i="3" l="1"/>
  <c r="B48" i="3"/>
  <c r="D13" i="3"/>
  <c r="C13" i="3"/>
  <c r="B84" i="3"/>
  <c r="B40" i="3"/>
  <c r="B30" i="3"/>
  <c r="B20" i="3"/>
  <c r="B14" i="3"/>
  <c r="B81" i="3"/>
  <c r="B74" i="3"/>
  <c r="B66" i="3"/>
  <c r="B56" i="3"/>
  <c r="C89" i="3"/>
  <c r="C78" i="3"/>
  <c r="B89" i="3" l="1"/>
  <c r="C91" i="3"/>
  <c r="B78" i="3"/>
  <c r="B13" i="3"/>
  <c r="B91" i="3" l="1"/>
</calcChain>
</file>

<file path=xl/connections.xml><?xml version="1.0" encoding="utf-8"?>
<connections xmlns="http://schemas.openxmlformats.org/spreadsheetml/2006/main">
  <connection id="1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<sst xmlns="http://schemas.openxmlformats.org/spreadsheetml/2006/main" count="95" uniqueCount="95">
  <si>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</si>
  <si>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</si>
  <si>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</si>
  <si>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</si>
  <si>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</si>
  <si>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</si>
  <si>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</si>
  <si>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</si>
  <si>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</si>
  <si>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</si>
  <si>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</si>
  <si>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</si>
  <si>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</si>
  <si>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</si>
  <si>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</si>
  <si>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</si>
  <si>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</si>
  <si>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</si>
  <si>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</si>
  <si>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</si>
  <si>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</si>
  <si>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</si>
  <si>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</si>
  <si>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</si>
  <si>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</si>
  <si>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</si>
  <si>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</si>
  <si>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</si>
  <si>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</si>
  <si>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</si>
  <si>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</si>
  <si>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</si>
  <si>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</si>
  <si>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</si>
  <si>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</si>
  <si>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</si>
  <si>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</si>
  <si>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</si>
  <si>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</si>
  <si>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</si>
  <si>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</si>
  <si>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</si>
  <si>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</si>
  <si>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</si>
  <si>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</si>
  <si>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</si>
  <si>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</si>
  <si>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</si>
  <si>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</si>
  <si>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</si>
  <si>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</si>
  <si>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</si>
  <si>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</si>
  <si>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</si>
  <si>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</si>
  <si>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</si>
  <si>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</si>
  <si>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</si>
  <si>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</si>
  <si>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</si>
  <si>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</si>
  <si>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</si>
  <si>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</si>
  <si>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</si>
  <si>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</si>
  <si>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</si>
  <si>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</si>
  <si>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</si>
  <si>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</si>
  <si>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</si>
  <si>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</si>
  <si>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</si>
  <si>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</si>
  <si>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</si>
  <si>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</si>
  <si>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</si>
  <si>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</si>
  <si>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</si>
  <si>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</si>
  <si>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</si>
  <si>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</si>
  <si>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</si>
  <si>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</si>
  <si>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</si>
  <si>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</si>
  <si>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</si>
  <si>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</si>
  <si>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</si>
  <si>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</si>
  <si>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</si>
  <si>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</si>
  <si>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</si>
  <si>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Edward R. Rodríguez</t>
  </si>
  <si>
    <t>Encargado Administrativo y Financiero</t>
  </si>
  <si>
    <t>(Valores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</si>
</sst>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330200</xdr:colOff>
      <xdr:row>0</xdr:row>
      <xdr:rowOff>38100</xdr:rowOff>
    </xdr:from>
    <xdr:to>
      <xdr:col>5</xdr:col>
      <xdr:colOff>434975</xdr:colOff>
      <xdr:row>8</xdr:row>
      <xdr:rowOff>85725</xdr:rowOff>
    </xdr:to>
    <xdr:pic>
      <xdr:nvPicPr>
        <xdr:cNvPr id="4" name="Imagen 3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350" y="3810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showGridLines="0" tabSelected="1" topLeftCell="A76" zoomScaleNormal="100" workbookViewId="0">
      <pane xSplit="1" topLeftCell="B1" activePane="topRight" state="frozen"/>
      <selection pane="topRight" activeCell="I14" sqref="I14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28515625" customWidth="1"/>
    <col min="6" max="6" width="14.140625" customWidth="1"/>
    <col min="7" max="7" width="14" customWidth="1"/>
    <col min="8" max="8" width="13.5703125" customWidth="1"/>
    <col min="9" max="9" width="12.85546875" customWidth="1"/>
    <col min="10" max="10" width="14.140625" customWidth="1"/>
    <col min="11" max="11" width="17" customWidth="1"/>
    <col min="12" max="12" width="12.7109375" hidden="1" customWidth="1"/>
    <col min="13" max="13" width="15.85546875" hidden="1" customWidth="1"/>
    <col min="14" max="14" width="15.1406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18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8.7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18.7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ht="18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5" ht="18.75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18.75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ht="18.7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5" ht="15.75" x14ac:dyDescent="0.25">
      <c r="A9" s="27" t="s">
        <v>91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5" ht="15.75" x14ac:dyDescent="0.25">
      <c r="A10" s="27">
        <v>2020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5" x14ac:dyDescent="0.25">
      <c r="A11" s="25" t="s">
        <v>94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4"/>
      <c r="M11" s="24"/>
      <c r="N11" s="24"/>
    </row>
    <row r="12" spans="1:15" ht="15.75" x14ac:dyDescent="0.25">
      <c r="A12" s="6" t="s">
        <v>0</v>
      </c>
      <c r="B12" s="7" t="s">
        <v>90</v>
      </c>
      <c r="C12" s="7" t="s">
        <v>78</v>
      </c>
      <c r="D12" s="7" t="s">
        <v>79</v>
      </c>
      <c r="E12" s="7" t="s">
        <v>80</v>
      </c>
      <c r="F12" s="7" t="s">
        <v>81</v>
      </c>
      <c r="G12" s="7" t="s">
        <v>82</v>
      </c>
      <c r="H12" s="7" t="s">
        <v>83</v>
      </c>
      <c r="I12" s="7" t="s">
        <v>84</v>
      </c>
      <c r="J12" s="7" t="s">
        <v>85</v>
      </c>
      <c r="K12" s="7" t="s">
        <v>86</v>
      </c>
      <c r="L12" s="7" t="s">
        <v>87</v>
      </c>
      <c r="M12" s="7" t="s">
        <v>88</v>
      </c>
      <c r="N12" s="7" t="s">
        <v>89</v>
      </c>
    </row>
    <row r="13" spans="1:15" x14ac:dyDescent="0.25">
      <c r="A13" s="1" t="s">
        <v>1</v>
      </c>
      <c r="B13" s="19">
        <f t="shared" ref="B13:D13" si="0">+B14+B20+B30+B40+B48+B56+B66+B71+B74</f>
        <v>313709456.33000004</v>
      </c>
      <c r="C13" s="19">
        <f t="shared" si="0"/>
        <v>27064836.259999998</v>
      </c>
      <c r="D13" s="19">
        <f t="shared" si="0"/>
        <v>30132200.210000001</v>
      </c>
      <c r="E13" s="19">
        <f t="shared" ref="E13:F13" si="1">+E14+E20+E30+E40+E48+E56+E66+E71+E74</f>
        <v>30780289.75</v>
      </c>
      <c r="F13" s="19">
        <f t="shared" si="1"/>
        <v>27267000.609999996</v>
      </c>
      <c r="G13" s="19">
        <f t="shared" ref="G13:H13" si="2">+G14+G20+G30+G40+G48+G56+G66+G71+G74</f>
        <v>51384169.089999996</v>
      </c>
      <c r="H13" s="19">
        <f t="shared" si="2"/>
        <v>53416426.710000001</v>
      </c>
      <c r="I13" s="19">
        <f t="shared" ref="I13:J13" si="3">+I14+I20+I30+I40+I48+I56+I66+I71+I74</f>
        <v>39268274.019999996</v>
      </c>
      <c r="J13" s="19">
        <f t="shared" si="3"/>
        <v>29290482.43</v>
      </c>
      <c r="K13" s="19">
        <f t="shared" ref="K13" si="4">+K14+K20+K30+K40+K48+K56+K66+K71+K74</f>
        <v>25105777.25</v>
      </c>
      <c r="L13" s="19">
        <f t="shared" ref="L13:M13" si="5">+L14+L20+L30+L40+L48+L56+L66+L71+L74</f>
        <v>0</v>
      </c>
      <c r="M13" s="19">
        <f t="shared" si="5"/>
        <v>0</v>
      </c>
      <c r="N13" s="19">
        <f t="shared" ref="N13" si="6">+N14+N20+N30+N40+N48+N56+N66+N71+N74</f>
        <v>0</v>
      </c>
      <c r="O13" s="8"/>
    </row>
    <row r="14" spans="1:15" x14ac:dyDescent="0.25">
      <c r="A14" s="2" t="s">
        <v>2</v>
      </c>
      <c r="B14" s="9">
        <f t="shared" ref="B14:D14" si="7">SUM(B15:B19)</f>
        <v>247955898.60000002</v>
      </c>
      <c r="C14" s="9">
        <f t="shared" si="7"/>
        <v>26373652.479999997</v>
      </c>
      <c r="D14" s="9">
        <f t="shared" si="7"/>
        <v>25539694</v>
      </c>
      <c r="E14" s="9">
        <f t="shared" ref="E14:F14" si="8">SUM(E15:E19)</f>
        <v>26544751.710000001</v>
      </c>
      <c r="F14" s="9">
        <f t="shared" si="8"/>
        <v>25535621.52</v>
      </c>
      <c r="G14" s="9">
        <f t="shared" ref="G14:H14" si="9">SUM(G15:G19)</f>
        <v>25725526.009999998</v>
      </c>
      <c r="H14" s="9">
        <f t="shared" si="9"/>
        <v>43393446.93</v>
      </c>
      <c r="I14" s="9">
        <f t="shared" ref="I14:J14" si="10">SUM(I15:I19)</f>
        <v>25982617.77</v>
      </c>
      <c r="J14" s="9">
        <f t="shared" si="10"/>
        <v>25316148.879999999</v>
      </c>
      <c r="K14" s="9">
        <f t="shared" ref="K14" si="11">SUM(K15:K19)</f>
        <v>23544439.300000001</v>
      </c>
      <c r="L14" s="9">
        <f t="shared" ref="L14" si="12">SUM(L15:L19)</f>
        <v>0</v>
      </c>
      <c r="M14" s="9">
        <f t="shared" ref="M14:N14" si="13">SUM(M15:M19)</f>
        <v>0</v>
      </c>
      <c r="N14" s="9">
        <f t="shared" si="13"/>
        <v>0</v>
      </c>
      <c r="O14" s="8"/>
    </row>
    <row r="15" spans="1:15" ht="15" customHeight="1" x14ac:dyDescent="0.25">
      <c r="A15" s="4" t="s">
        <v>3</v>
      </c>
      <c r="B15" s="13">
        <f>SUM(C15:N15)</f>
        <v>196833091.00000003</v>
      </c>
      <c r="C15" s="13">
        <v>22543817.579999998</v>
      </c>
      <c r="D15" s="13">
        <v>21819097.59</v>
      </c>
      <c r="E15" s="13">
        <v>22833097.539999999</v>
      </c>
      <c r="F15" s="13">
        <v>21843691.449999999</v>
      </c>
      <c r="G15" s="13">
        <v>22004430.039999999</v>
      </c>
      <c r="H15" s="13">
        <v>21874426.75</v>
      </c>
      <c r="I15" s="13">
        <v>21887560.079999998</v>
      </c>
      <c r="J15" s="13">
        <v>21813290.199999999</v>
      </c>
      <c r="K15" s="13">
        <v>20213679.77</v>
      </c>
      <c r="L15" s="13">
        <v>0</v>
      </c>
      <c r="M15" s="13">
        <v>0</v>
      </c>
      <c r="N15" s="13">
        <v>0</v>
      </c>
    </row>
    <row r="16" spans="1:15" ht="15" customHeight="1" x14ac:dyDescent="0.25">
      <c r="A16" s="4" t="s">
        <v>4</v>
      </c>
      <c r="B16" s="13">
        <f>SUM(C16:N16)</f>
        <v>22486499.16</v>
      </c>
      <c r="C16" s="13">
        <v>525900</v>
      </c>
      <c r="D16" s="13">
        <v>525900</v>
      </c>
      <c r="E16" s="13">
        <v>525900</v>
      </c>
      <c r="F16" s="13">
        <v>525900</v>
      </c>
      <c r="G16" s="13">
        <v>525900</v>
      </c>
      <c r="H16" s="13">
        <v>18318422.5</v>
      </c>
      <c r="I16" s="13">
        <v>890643.32</v>
      </c>
      <c r="J16" s="13">
        <v>316600</v>
      </c>
      <c r="K16" s="13">
        <v>331333.34000000003</v>
      </c>
      <c r="L16" s="8">
        <v>0</v>
      </c>
      <c r="M16" s="8">
        <v>0</v>
      </c>
      <c r="N16" s="8">
        <v>0</v>
      </c>
    </row>
    <row r="17" spans="1:37" ht="15" customHeight="1" x14ac:dyDescent="0.25">
      <c r="A17" s="4" t="s">
        <v>36</v>
      </c>
      <c r="B17" s="13">
        <f>SUM(C17:N17)</f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8">
        <v>0</v>
      </c>
      <c r="M17" s="8">
        <v>0</v>
      </c>
      <c r="N17" s="8">
        <v>0</v>
      </c>
    </row>
    <row r="18" spans="1:37" ht="15" customHeight="1" x14ac:dyDescent="0.25">
      <c r="A18" s="4" t="s">
        <v>5</v>
      </c>
      <c r="B18" s="13">
        <f>SUM(C18:N18)</f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8">
        <v>0</v>
      </c>
      <c r="M18" s="8">
        <v>0</v>
      </c>
      <c r="N18" s="8">
        <v>0</v>
      </c>
    </row>
    <row r="19" spans="1:37" ht="15" customHeight="1" x14ac:dyDescent="0.25">
      <c r="A19" s="4" t="s">
        <v>6</v>
      </c>
      <c r="B19" s="13">
        <f>SUM(C19:N19)</f>
        <v>28636308.440000005</v>
      </c>
      <c r="C19" s="13">
        <v>3303934.9</v>
      </c>
      <c r="D19" s="13">
        <v>3194696.41</v>
      </c>
      <c r="E19" s="13">
        <v>3185754.17</v>
      </c>
      <c r="F19" s="13">
        <v>3166030.07</v>
      </c>
      <c r="G19" s="13">
        <v>3195195.97</v>
      </c>
      <c r="H19" s="13">
        <v>3200597.68</v>
      </c>
      <c r="I19" s="13">
        <v>3204414.37</v>
      </c>
      <c r="J19" s="13">
        <v>3186258.68</v>
      </c>
      <c r="K19" s="13">
        <v>2999426.19</v>
      </c>
      <c r="L19" s="8">
        <v>0</v>
      </c>
      <c r="M19" s="8">
        <v>0</v>
      </c>
      <c r="N19" s="8">
        <v>0</v>
      </c>
    </row>
    <row r="20" spans="1:37" x14ac:dyDescent="0.25">
      <c r="A20" s="2" t="s">
        <v>7</v>
      </c>
      <c r="B20" s="14">
        <f t="shared" ref="B20:G20" si="14">SUM(B21:B29)</f>
        <v>37957088.840000004</v>
      </c>
      <c r="C20" s="9">
        <f t="shared" si="14"/>
        <v>691183.78</v>
      </c>
      <c r="D20" s="9">
        <f t="shared" si="14"/>
        <v>2038179.5499999998</v>
      </c>
      <c r="E20" s="9">
        <f t="shared" si="14"/>
        <v>1836094.0799999998</v>
      </c>
      <c r="F20" s="9">
        <f t="shared" si="14"/>
        <v>1024707.81</v>
      </c>
      <c r="G20" s="9">
        <f t="shared" si="14"/>
        <v>22680950.370000001</v>
      </c>
      <c r="H20" s="9">
        <f t="shared" ref="H20:I20" si="15">SUM(H21:H29)</f>
        <v>869000.52</v>
      </c>
      <c r="I20" s="9">
        <f t="shared" si="15"/>
        <v>5561836.4800000004</v>
      </c>
      <c r="J20" s="9">
        <f t="shared" ref="J20:K20" si="16">SUM(J21:J29)</f>
        <v>2413784.19</v>
      </c>
      <c r="K20" s="9">
        <f t="shared" si="16"/>
        <v>841352.06</v>
      </c>
      <c r="L20" s="9">
        <f t="shared" ref="L20" si="17">SUM(L21:L29)</f>
        <v>0</v>
      </c>
      <c r="M20" s="9">
        <f t="shared" ref="M20:N20" si="18">SUM(M21:M29)</f>
        <v>0</v>
      </c>
      <c r="N20" s="9">
        <f t="shared" si="18"/>
        <v>0</v>
      </c>
    </row>
    <row r="21" spans="1:37" x14ac:dyDescent="0.25">
      <c r="A21" s="4" t="s">
        <v>8</v>
      </c>
      <c r="B21" s="13">
        <f>SUM(C21:N21)</f>
        <v>5501978.6000000015</v>
      </c>
      <c r="C21" s="13">
        <v>634624.5</v>
      </c>
      <c r="D21" s="13">
        <v>456965.81</v>
      </c>
      <c r="E21" s="13">
        <v>178340.86</v>
      </c>
      <c r="F21" s="13">
        <v>635884.31000000006</v>
      </c>
      <c r="G21" s="13">
        <v>852896.58</v>
      </c>
      <c r="H21" s="13">
        <v>175613.68</v>
      </c>
      <c r="I21" s="13">
        <v>1121737.6100000001</v>
      </c>
      <c r="J21" s="13">
        <v>1245453.27</v>
      </c>
      <c r="K21" s="13">
        <v>200461.98</v>
      </c>
      <c r="L21" s="8">
        <v>0</v>
      </c>
      <c r="M21" s="8">
        <v>0</v>
      </c>
      <c r="N21" s="8">
        <v>0</v>
      </c>
    </row>
    <row r="22" spans="1:37" ht="30" x14ac:dyDescent="0.25">
      <c r="A22" s="4" t="s">
        <v>9</v>
      </c>
      <c r="B22" s="13">
        <f t="shared" ref="B22:B29" si="19">SUM(C22:N22)</f>
        <v>589844.73</v>
      </c>
      <c r="C22" s="8">
        <v>0</v>
      </c>
      <c r="D22" s="8">
        <v>300884.62</v>
      </c>
      <c r="E22" s="8">
        <v>33630</v>
      </c>
      <c r="F22" s="8">
        <v>0</v>
      </c>
      <c r="G22" s="8">
        <v>0</v>
      </c>
      <c r="H22" s="8">
        <v>64791.77</v>
      </c>
      <c r="I22" s="8">
        <v>188638.34</v>
      </c>
      <c r="J22" s="8">
        <v>1900</v>
      </c>
      <c r="K22" s="8">
        <v>0</v>
      </c>
      <c r="L22" s="8">
        <v>0</v>
      </c>
      <c r="M22" s="8">
        <v>0</v>
      </c>
      <c r="N22" s="8">
        <v>0</v>
      </c>
    </row>
    <row r="23" spans="1:37" x14ac:dyDescent="0.25">
      <c r="A23" s="4" t="s">
        <v>10</v>
      </c>
      <c r="B23" s="13">
        <f t="shared" si="19"/>
        <v>3600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3600</v>
      </c>
      <c r="I23" s="10">
        <v>0</v>
      </c>
      <c r="J23" s="10">
        <v>0</v>
      </c>
      <c r="K23" s="10">
        <v>0</v>
      </c>
      <c r="L23" s="8">
        <v>0</v>
      </c>
      <c r="M23" s="8">
        <v>0</v>
      </c>
      <c r="N23" s="8">
        <v>0</v>
      </c>
    </row>
    <row r="24" spans="1:37" ht="18" customHeight="1" x14ac:dyDescent="0.25">
      <c r="A24" s="4" t="s">
        <v>11</v>
      </c>
      <c r="B24" s="13">
        <f t="shared" si="19"/>
        <v>61323.51</v>
      </c>
      <c r="C24" s="10">
        <v>0</v>
      </c>
      <c r="D24" s="10">
        <v>0</v>
      </c>
      <c r="E24" s="10">
        <v>24000</v>
      </c>
      <c r="F24" s="10">
        <v>0</v>
      </c>
      <c r="G24" s="10">
        <v>0</v>
      </c>
      <c r="H24" s="10">
        <v>18837.54</v>
      </c>
      <c r="I24" s="10">
        <v>0</v>
      </c>
      <c r="J24" s="10">
        <v>18485.97</v>
      </c>
      <c r="K24" s="10">
        <v>0</v>
      </c>
      <c r="L24" s="8">
        <v>0</v>
      </c>
      <c r="M24" s="8">
        <v>0</v>
      </c>
      <c r="N24" s="8">
        <v>0</v>
      </c>
    </row>
    <row r="25" spans="1:37" x14ac:dyDescent="0.25">
      <c r="A25" s="4" t="s">
        <v>12</v>
      </c>
      <c r="B25" s="13">
        <f t="shared" si="19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8">
        <v>0</v>
      </c>
      <c r="M25" s="8">
        <v>0</v>
      </c>
      <c r="N25" s="8">
        <v>0</v>
      </c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</row>
    <row r="26" spans="1:37" x14ac:dyDescent="0.25">
      <c r="A26" s="4" t="s">
        <v>13</v>
      </c>
      <c r="B26" s="13">
        <f>SUM(C26:N26)</f>
        <v>546437.72</v>
      </c>
      <c r="C26" s="13">
        <v>56559.28</v>
      </c>
      <c r="D26" s="13">
        <v>56058.16</v>
      </c>
      <c r="E26" s="13">
        <v>0</v>
      </c>
      <c r="F26" s="13">
        <v>0</v>
      </c>
      <c r="G26" s="13">
        <v>126844.84</v>
      </c>
      <c r="H26" s="13">
        <v>124060.84</v>
      </c>
      <c r="I26" s="13">
        <v>62404.52</v>
      </c>
      <c r="J26" s="13">
        <v>0</v>
      </c>
      <c r="K26" s="13">
        <v>120510.08</v>
      </c>
      <c r="L26" s="8">
        <v>0</v>
      </c>
      <c r="M26" s="8">
        <v>0</v>
      </c>
      <c r="N26" s="8">
        <v>0</v>
      </c>
      <c r="T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</row>
    <row r="27" spans="1:37" ht="45" x14ac:dyDescent="0.25">
      <c r="A27" s="4" t="s">
        <v>14</v>
      </c>
      <c r="B27" s="13">
        <f t="shared" si="19"/>
        <v>3247153.44</v>
      </c>
      <c r="C27" s="8">
        <v>0</v>
      </c>
      <c r="D27" s="8">
        <v>76307.960000000006</v>
      </c>
      <c r="E27" s="8">
        <v>358815.34</v>
      </c>
      <c r="F27" s="8">
        <v>388823.5</v>
      </c>
      <c r="G27" s="8">
        <v>941640</v>
      </c>
      <c r="H27" s="8">
        <v>61620.52</v>
      </c>
      <c r="I27" s="8">
        <v>1179698.01</v>
      </c>
      <c r="J27" s="8">
        <v>240248.11</v>
      </c>
      <c r="K27" s="8">
        <v>0</v>
      </c>
      <c r="L27" s="8">
        <v>0</v>
      </c>
      <c r="M27" s="8">
        <v>0</v>
      </c>
      <c r="N27" s="8">
        <v>0</v>
      </c>
    </row>
    <row r="28" spans="1:37" ht="30" x14ac:dyDescent="0.25">
      <c r="A28" s="4" t="s">
        <v>15</v>
      </c>
      <c r="B28" s="13">
        <f t="shared" si="19"/>
        <v>22884982.120000001</v>
      </c>
      <c r="C28" s="8">
        <v>0</v>
      </c>
      <c r="D28" s="8">
        <v>0</v>
      </c>
      <c r="E28" s="8">
        <v>67610.679999999993</v>
      </c>
      <c r="F28" s="8">
        <v>0</v>
      </c>
      <c r="G28" s="8">
        <v>20000000</v>
      </c>
      <c r="H28" s="8">
        <v>265515.25</v>
      </c>
      <c r="I28" s="8">
        <v>2182060</v>
      </c>
      <c r="J28" s="8">
        <v>369796.19</v>
      </c>
      <c r="K28" s="8">
        <v>0</v>
      </c>
      <c r="L28" s="8">
        <v>0</v>
      </c>
      <c r="M28" s="8">
        <v>0</v>
      </c>
      <c r="N28" s="8">
        <v>0</v>
      </c>
    </row>
    <row r="29" spans="1:37" x14ac:dyDescent="0.25">
      <c r="A29" s="4" t="s">
        <v>37</v>
      </c>
      <c r="B29" s="13">
        <f t="shared" si="19"/>
        <v>5121768.7200000007</v>
      </c>
      <c r="C29" s="10">
        <v>0</v>
      </c>
      <c r="D29" s="10">
        <v>1147963</v>
      </c>
      <c r="E29" s="10">
        <v>1173697.2</v>
      </c>
      <c r="F29" s="10">
        <v>0</v>
      </c>
      <c r="G29" s="10">
        <v>759568.95</v>
      </c>
      <c r="H29" s="10">
        <v>154960.92000000001</v>
      </c>
      <c r="I29" s="10">
        <v>827298</v>
      </c>
      <c r="J29" s="10">
        <v>537900.65</v>
      </c>
      <c r="K29" s="10">
        <v>520380</v>
      </c>
      <c r="L29" s="8">
        <v>0</v>
      </c>
      <c r="M29" s="8">
        <v>0</v>
      </c>
      <c r="N29" s="8">
        <v>0</v>
      </c>
    </row>
    <row r="30" spans="1:37" x14ac:dyDescent="0.25">
      <c r="A30" s="2" t="s">
        <v>16</v>
      </c>
      <c r="B30" s="9">
        <f t="shared" ref="B30:G30" si="20">SUM(B31:B39)</f>
        <v>11069593.58</v>
      </c>
      <c r="C30" s="9">
        <f t="shared" si="20"/>
        <v>0</v>
      </c>
      <c r="D30" s="9">
        <f t="shared" si="20"/>
        <v>890226.66</v>
      </c>
      <c r="E30" s="9">
        <f t="shared" si="20"/>
        <v>2149443.96</v>
      </c>
      <c r="F30" s="9">
        <f t="shared" si="20"/>
        <v>121249.58</v>
      </c>
      <c r="G30" s="9">
        <f t="shared" si="20"/>
        <v>1977692.71</v>
      </c>
      <c r="H30" s="9">
        <f t="shared" ref="H30:I30" si="21">SUM(H31:H39)</f>
        <v>1076172.69</v>
      </c>
      <c r="I30" s="9">
        <f t="shared" si="21"/>
        <v>2089614.4300000002</v>
      </c>
      <c r="J30" s="9">
        <f t="shared" ref="J30:K30" si="22">SUM(J31:J39)</f>
        <v>2045207.6600000001</v>
      </c>
      <c r="K30" s="9">
        <f t="shared" si="22"/>
        <v>719985.89</v>
      </c>
      <c r="L30" s="9">
        <f t="shared" ref="L30" si="23">SUM(L31:L39)</f>
        <v>0</v>
      </c>
      <c r="M30" s="9">
        <f t="shared" ref="M30:N30" si="24">SUM(M31:M39)</f>
        <v>0</v>
      </c>
      <c r="N30" s="9">
        <f t="shared" si="24"/>
        <v>0</v>
      </c>
    </row>
    <row r="31" spans="1:37" ht="30" x14ac:dyDescent="0.25">
      <c r="A31" s="4" t="s">
        <v>17</v>
      </c>
      <c r="B31" s="13">
        <f>SUM(C31:N31)</f>
        <v>781714.4800000001</v>
      </c>
      <c r="C31" s="20">
        <v>0</v>
      </c>
      <c r="D31" s="20">
        <v>154644.66</v>
      </c>
      <c r="E31" s="20">
        <v>21993.75</v>
      </c>
      <c r="F31" s="20">
        <v>51148.75</v>
      </c>
      <c r="G31" s="20">
        <v>274525.86</v>
      </c>
      <c r="H31" s="20">
        <v>56211.55</v>
      </c>
      <c r="I31" s="20">
        <v>90129.37</v>
      </c>
      <c r="J31" s="20">
        <v>133060.54</v>
      </c>
      <c r="K31" s="20">
        <v>0</v>
      </c>
      <c r="L31" s="8">
        <v>0</v>
      </c>
      <c r="M31" s="8">
        <v>0</v>
      </c>
      <c r="N31" s="8">
        <v>0</v>
      </c>
    </row>
    <row r="32" spans="1:37" x14ac:dyDescent="0.25">
      <c r="A32" s="4" t="s">
        <v>18</v>
      </c>
      <c r="B32" s="13">
        <f t="shared" ref="B32:B39" si="25">SUM(C32:N32)</f>
        <v>95987.1</v>
      </c>
      <c r="C32" s="10">
        <v>0</v>
      </c>
      <c r="D32" s="10">
        <v>0</v>
      </c>
      <c r="E32" s="10">
        <v>95403</v>
      </c>
      <c r="F32" s="10">
        <v>0</v>
      </c>
      <c r="G32" s="10">
        <v>584.1</v>
      </c>
      <c r="H32" s="10">
        <v>0</v>
      </c>
      <c r="I32" s="10">
        <v>0</v>
      </c>
      <c r="J32" s="10">
        <v>0</v>
      </c>
      <c r="K32" s="10">
        <v>0</v>
      </c>
      <c r="L32" s="8">
        <v>0</v>
      </c>
      <c r="M32" s="8">
        <v>0</v>
      </c>
      <c r="N32" s="8">
        <v>0</v>
      </c>
    </row>
    <row r="33" spans="1:14" ht="30" x14ac:dyDescent="0.25">
      <c r="A33" s="4" t="s">
        <v>19</v>
      </c>
      <c r="B33" s="13">
        <f t="shared" si="25"/>
        <v>780454.44000000006</v>
      </c>
      <c r="C33" s="8">
        <v>0</v>
      </c>
      <c r="D33" s="8">
        <v>25082</v>
      </c>
      <c r="E33" s="8">
        <v>290618.59000000003</v>
      </c>
      <c r="F33" s="8">
        <v>0</v>
      </c>
      <c r="G33" s="8">
        <v>281338.25</v>
      </c>
      <c r="H33" s="8">
        <v>12400</v>
      </c>
      <c r="I33" s="8">
        <v>0</v>
      </c>
      <c r="J33" s="8">
        <v>199415.6</v>
      </c>
      <c r="K33" s="8">
        <v>-28400</v>
      </c>
      <c r="L33" s="8">
        <v>0</v>
      </c>
      <c r="M33" s="8">
        <v>0</v>
      </c>
      <c r="N33" s="8">
        <v>0</v>
      </c>
    </row>
    <row r="34" spans="1:14" x14ac:dyDescent="0.25">
      <c r="A34" s="4" t="s">
        <v>20</v>
      </c>
      <c r="B34" s="13">
        <f t="shared" si="25"/>
        <v>214291.02</v>
      </c>
      <c r="C34" s="10">
        <v>0</v>
      </c>
      <c r="D34" s="10">
        <v>0</v>
      </c>
      <c r="E34" s="10">
        <v>165616.01999999999</v>
      </c>
      <c r="F34" s="10">
        <v>0</v>
      </c>
      <c r="G34" s="10">
        <v>0</v>
      </c>
      <c r="H34" s="10">
        <v>0</v>
      </c>
      <c r="I34" s="10">
        <v>0</v>
      </c>
      <c r="J34" s="10">
        <v>48675</v>
      </c>
      <c r="K34" s="10">
        <v>0</v>
      </c>
      <c r="L34" s="8">
        <v>0</v>
      </c>
      <c r="M34" s="8">
        <v>0</v>
      </c>
      <c r="N34" s="8">
        <v>0</v>
      </c>
    </row>
    <row r="35" spans="1:14" ht="30" x14ac:dyDescent="0.25">
      <c r="A35" s="4" t="s">
        <v>21</v>
      </c>
      <c r="B35" s="13">
        <f t="shared" si="25"/>
        <v>57379.399999999994</v>
      </c>
      <c r="C35" s="8">
        <v>0</v>
      </c>
      <c r="D35" s="8">
        <v>0</v>
      </c>
      <c r="E35" s="8">
        <v>30125.55</v>
      </c>
      <c r="F35" s="8">
        <v>0</v>
      </c>
      <c r="G35" s="8">
        <v>0</v>
      </c>
      <c r="H35" s="8">
        <v>1199.8499999999999</v>
      </c>
      <c r="I35" s="8">
        <v>25500</v>
      </c>
      <c r="J35" s="8">
        <v>554</v>
      </c>
      <c r="K35" s="8">
        <v>0</v>
      </c>
      <c r="L35" s="8">
        <v>0</v>
      </c>
      <c r="M35" s="8">
        <v>0</v>
      </c>
      <c r="N35" s="8">
        <v>0</v>
      </c>
    </row>
    <row r="36" spans="1:14" ht="30" x14ac:dyDescent="0.25">
      <c r="A36" s="4" t="s">
        <v>22</v>
      </c>
      <c r="B36" s="13">
        <f t="shared" si="25"/>
        <v>10865.99</v>
      </c>
      <c r="C36" s="8">
        <v>0</v>
      </c>
      <c r="D36" s="8">
        <v>0</v>
      </c>
      <c r="E36" s="8">
        <v>800</v>
      </c>
      <c r="F36" s="8">
        <v>0</v>
      </c>
      <c r="G36" s="8">
        <v>0</v>
      </c>
      <c r="H36" s="8">
        <v>1416</v>
      </c>
      <c r="I36" s="8">
        <v>0</v>
      </c>
      <c r="J36" s="8">
        <v>0</v>
      </c>
      <c r="K36" s="8">
        <v>8649.99</v>
      </c>
      <c r="L36" s="8">
        <v>0</v>
      </c>
      <c r="M36" s="8">
        <v>0</v>
      </c>
      <c r="N36" s="8">
        <v>0</v>
      </c>
    </row>
    <row r="37" spans="1:14" ht="30" x14ac:dyDescent="0.25">
      <c r="A37" s="4" t="s">
        <v>23</v>
      </c>
      <c r="B37" s="13">
        <f t="shared" si="25"/>
        <v>5501146.0700000003</v>
      </c>
      <c r="C37" s="13">
        <v>0</v>
      </c>
      <c r="D37" s="13">
        <v>710500</v>
      </c>
      <c r="E37" s="13">
        <v>710500</v>
      </c>
      <c r="F37" s="13">
        <v>0</v>
      </c>
      <c r="G37" s="13">
        <v>698500</v>
      </c>
      <c r="H37" s="13">
        <v>698000</v>
      </c>
      <c r="I37" s="13">
        <v>1463000</v>
      </c>
      <c r="J37" s="13">
        <v>698500</v>
      </c>
      <c r="K37" s="13">
        <v>522146.07</v>
      </c>
      <c r="L37" s="8">
        <v>0</v>
      </c>
      <c r="M37" s="8">
        <v>0</v>
      </c>
      <c r="N37" s="8">
        <v>0</v>
      </c>
    </row>
    <row r="38" spans="1:14" ht="30" x14ac:dyDescent="0.25">
      <c r="A38" s="4" t="s">
        <v>38</v>
      </c>
      <c r="B38" s="13">
        <f t="shared" si="25"/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x14ac:dyDescent="0.25">
      <c r="A39" s="4" t="s">
        <v>24</v>
      </c>
      <c r="B39" s="13">
        <f t="shared" si="25"/>
        <v>3627755.08</v>
      </c>
      <c r="C39" s="10">
        <v>0</v>
      </c>
      <c r="D39" s="10">
        <v>0</v>
      </c>
      <c r="E39" s="10">
        <v>834387.05</v>
      </c>
      <c r="F39" s="10">
        <v>70100.83</v>
      </c>
      <c r="G39" s="10">
        <v>722744.5</v>
      </c>
      <c r="H39" s="10">
        <v>306945.28999999998</v>
      </c>
      <c r="I39" s="10">
        <v>510985.06</v>
      </c>
      <c r="J39" s="10">
        <v>965002.52</v>
      </c>
      <c r="K39" s="10">
        <v>217589.83</v>
      </c>
      <c r="L39" s="8">
        <v>0</v>
      </c>
      <c r="M39" s="8">
        <v>0</v>
      </c>
      <c r="N39" s="8">
        <v>0</v>
      </c>
    </row>
    <row r="40" spans="1:14" x14ac:dyDescent="0.25">
      <c r="A40" s="2" t="s">
        <v>25</v>
      </c>
      <c r="B40" s="11">
        <f t="shared" ref="B40:C40" si="26">SUM(B41:B47)</f>
        <v>3490655.7</v>
      </c>
      <c r="C40" s="11">
        <f t="shared" si="26"/>
        <v>0</v>
      </c>
      <c r="D40" s="11">
        <f t="shared" ref="D40:E40" si="27">SUM(D41:D47)</f>
        <v>1664100</v>
      </c>
      <c r="E40" s="11">
        <f t="shared" si="27"/>
        <v>250000</v>
      </c>
      <c r="F40" s="11">
        <f t="shared" ref="F40:G40" si="28">SUM(F41:F47)</f>
        <v>313355</v>
      </c>
      <c r="G40" s="11">
        <f t="shared" si="28"/>
        <v>1000000</v>
      </c>
      <c r="H40" s="11">
        <f t="shared" ref="H40:I40" si="29">SUM(H41:H47)</f>
        <v>0</v>
      </c>
      <c r="I40" s="11">
        <f t="shared" si="29"/>
        <v>187300</v>
      </c>
      <c r="J40" s="11">
        <f t="shared" ref="J40:K40" si="30">SUM(J41:J47)</f>
        <v>75900.7</v>
      </c>
      <c r="K40" s="11">
        <f t="shared" si="30"/>
        <v>0</v>
      </c>
      <c r="L40" s="11">
        <f t="shared" ref="L40" si="31">SUM(L41:L47)</f>
        <v>0</v>
      </c>
      <c r="M40" s="11">
        <f t="shared" ref="M40:N40" si="32">SUM(M41:M47)</f>
        <v>0</v>
      </c>
      <c r="N40" s="11">
        <f t="shared" si="32"/>
        <v>0</v>
      </c>
    </row>
    <row r="41" spans="1:14" ht="30" x14ac:dyDescent="0.25">
      <c r="A41" s="4" t="s">
        <v>26</v>
      </c>
      <c r="B41" s="13">
        <f>SUM(C41:N41)</f>
        <v>3490655.7</v>
      </c>
      <c r="C41" s="20">
        <v>0</v>
      </c>
      <c r="D41" s="20">
        <v>1664100</v>
      </c>
      <c r="E41" s="20">
        <v>250000</v>
      </c>
      <c r="F41" s="20">
        <v>313355</v>
      </c>
      <c r="G41" s="20">
        <v>1000000</v>
      </c>
      <c r="H41" s="20">
        <v>0</v>
      </c>
      <c r="I41" s="20">
        <v>187300</v>
      </c>
      <c r="J41" s="20">
        <v>75900.7</v>
      </c>
      <c r="K41" s="20">
        <v>0</v>
      </c>
      <c r="L41" s="8">
        <v>0</v>
      </c>
      <c r="M41" s="8">
        <v>0</v>
      </c>
      <c r="N41" s="8">
        <v>0</v>
      </c>
    </row>
    <row r="42" spans="1:14" ht="30" x14ac:dyDescent="0.25">
      <c r="A42" s="4" t="s">
        <v>39</v>
      </c>
      <c r="B42" s="13">
        <f t="shared" ref="B42:B47" si="33">SUM(C42:N42)</f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 ht="30" x14ac:dyDescent="0.25">
      <c r="A43" s="4" t="s">
        <v>40</v>
      </c>
      <c r="B43" s="13">
        <f t="shared" si="33"/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</row>
    <row r="44" spans="1:14" ht="30" x14ac:dyDescent="0.25">
      <c r="A44" s="4" t="s">
        <v>41</v>
      </c>
      <c r="B44" s="13">
        <f t="shared" si="33"/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42</v>
      </c>
      <c r="B45" s="13">
        <f t="shared" si="33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27</v>
      </c>
      <c r="B46" s="13">
        <f t="shared" si="33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43</v>
      </c>
      <c r="B47" s="13">
        <f t="shared" si="33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x14ac:dyDescent="0.25">
      <c r="A48" s="2" t="s">
        <v>44</v>
      </c>
      <c r="B48" s="11">
        <f t="shared" ref="B48:G48" si="34">SUM(B49:B55)</f>
        <v>0</v>
      </c>
      <c r="C48" s="11">
        <f t="shared" si="34"/>
        <v>0</v>
      </c>
      <c r="D48" s="11">
        <f t="shared" si="34"/>
        <v>0</v>
      </c>
      <c r="E48" s="11">
        <f t="shared" si="34"/>
        <v>0</v>
      </c>
      <c r="F48" s="11">
        <f t="shared" si="34"/>
        <v>0</v>
      </c>
      <c r="G48" s="11">
        <f t="shared" si="34"/>
        <v>0</v>
      </c>
      <c r="H48" s="11">
        <f t="shared" ref="H48:I48" si="35">SUM(H49:H55)</f>
        <v>0</v>
      </c>
      <c r="I48" s="11">
        <f t="shared" si="35"/>
        <v>0</v>
      </c>
      <c r="J48" s="11">
        <f t="shared" ref="J48:K48" si="36">SUM(J49:J55)</f>
        <v>0</v>
      </c>
      <c r="K48" s="11">
        <f t="shared" si="36"/>
        <v>0</v>
      </c>
      <c r="L48" s="11">
        <f t="shared" ref="L48" si="37">SUM(L49:L55)</f>
        <v>0</v>
      </c>
      <c r="M48" s="11">
        <f t="shared" ref="M48:N48" si="38">SUM(M49:M55)</f>
        <v>0</v>
      </c>
      <c r="N48" s="11">
        <f t="shared" si="38"/>
        <v>0</v>
      </c>
    </row>
    <row r="49" spans="1:14" ht="30" x14ac:dyDescent="0.25">
      <c r="A49" s="4" t="s">
        <v>45</v>
      </c>
      <c r="B49" s="13">
        <f t="shared" ref="B49" si="39">SUM(C49:N49)</f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ht="30" x14ac:dyDescent="0.25">
      <c r="A50" s="4" t="s">
        <v>46</v>
      </c>
      <c r="B50" s="13">
        <f t="shared" ref="B50:B55" si="40">SUM(C50:N50)</f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</row>
    <row r="51" spans="1:14" ht="30" x14ac:dyDescent="0.25">
      <c r="A51" s="4" t="s">
        <v>47</v>
      </c>
      <c r="B51" s="13">
        <f t="shared" si="40"/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48</v>
      </c>
      <c r="B52" s="13">
        <f t="shared" si="40"/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49</v>
      </c>
      <c r="B53" s="13">
        <f t="shared" si="40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50</v>
      </c>
      <c r="B54" s="13">
        <f t="shared" si="40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51</v>
      </c>
      <c r="B55" s="13">
        <f t="shared" si="40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x14ac:dyDescent="0.25">
      <c r="A56" s="2" t="s">
        <v>28</v>
      </c>
      <c r="B56" s="9">
        <f t="shared" ref="B56:C56" si="41">SUM(B57:B65)</f>
        <v>272066.7</v>
      </c>
      <c r="C56" s="9">
        <f t="shared" si="41"/>
        <v>0</v>
      </c>
      <c r="D56" s="9">
        <f t="shared" ref="D56:E56" si="42">SUM(D57:D65)</f>
        <v>0</v>
      </c>
      <c r="E56" s="9">
        <f t="shared" si="42"/>
        <v>0</v>
      </c>
      <c r="F56" s="9">
        <f t="shared" ref="F56:G56" si="43">SUM(F57:F65)</f>
        <v>272066.7</v>
      </c>
      <c r="G56" s="9">
        <f t="shared" si="43"/>
        <v>0</v>
      </c>
      <c r="H56" s="9">
        <f t="shared" ref="H56:I56" si="44">SUM(H57:H65)</f>
        <v>0</v>
      </c>
      <c r="I56" s="9">
        <f t="shared" si="44"/>
        <v>0</v>
      </c>
      <c r="J56" s="9">
        <f t="shared" ref="J56:K56" si="45">SUM(J57:J65)</f>
        <v>0</v>
      </c>
      <c r="K56" s="9">
        <f t="shared" si="45"/>
        <v>0</v>
      </c>
      <c r="L56" s="9">
        <f t="shared" ref="L56" si="46">SUM(L57:L65)</f>
        <v>0</v>
      </c>
      <c r="M56" s="9">
        <f t="shared" ref="M56:N56" si="47">SUM(M57:M65)</f>
        <v>0</v>
      </c>
      <c r="N56" s="9">
        <f t="shared" si="47"/>
        <v>0</v>
      </c>
    </row>
    <row r="57" spans="1:14" x14ac:dyDescent="0.25">
      <c r="A57" s="4" t="s">
        <v>29</v>
      </c>
      <c r="B57" s="13">
        <f>SUM(C57:N57)</f>
        <v>196871.2</v>
      </c>
      <c r="C57" s="10">
        <v>0</v>
      </c>
      <c r="D57" s="10">
        <v>0</v>
      </c>
      <c r="E57" s="10">
        <v>0</v>
      </c>
      <c r="F57" s="10">
        <v>196871.2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8">
        <v>0</v>
      </c>
      <c r="M57" s="8">
        <v>0</v>
      </c>
      <c r="N57" s="8">
        <v>0</v>
      </c>
    </row>
    <row r="58" spans="1:14" ht="30" x14ac:dyDescent="0.25">
      <c r="A58" s="4" t="s">
        <v>30</v>
      </c>
      <c r="B58" s="13">
        <f t="shared" ref="B58:B65" si="48">SUM(C58:N58)</f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8">
        <v>0</v>
      </c>
      <c r="M58" s="8">
        <v>0</v>
      </c>
      <c r="N58" s="8">
        <v>0</v>
      </c>
    </row>
    <row r="59" spans="1:14" ht="30" x14ac:dyDescent="0.25">
      <c r="A59" s="4" t="s">
        <v>31</v>
      </c>
      <c r="B59" s="13">
        <f t="shared" si="48"/>
        <v>67129.02</v>
      </c>
      <c r="C59" s="13">
        <v>0</v>
      </c>
      <c r="D59" s="13">
        <v>0</v>
      </c>
      <c r="E59" s="13">
        <v>0</v>
      </c>
      <c r="F59" s="13">
        <v>67129.02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8">
        <v>0</v>
      </c>
      <c r="M59" s="8">
        <v>0</v>
      </c>
      <c r="N59" s="8">
        <v>0</v>
      </c>
    </row>
    <row r="60" spans="1:14" ht="30" x14ac:dyDescent="0.25">
      <c r="A60" s="4" t="s">
        <v>32</v>
      </c>
      <c r="B60" s="13">
        <f t="shared" si="48"/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8">
        <v>0</v>
      </c>
      <c r="M60" s="8">
        <v>0</v>
      </c>
      <c r="N60" s="8">
        <v>0</v>
      </c>
    </row>
    <row r="61" spans="1:14" ht="30" x14ac:dyDescent="0.25">
      <c r="A61" s="4" t="s">
        <v>33</v>
      </c>
      <c r="B61" s="13">
        <f t="shared" si="48"/>
        <v>8066.48</v>
      </c>
      <c r="C61" s="13">
        <v>0</v>
      </c>
      <c r="D61" s="13">
        <v>0</v>
      </c>
      <c r="E61" s="13">
        <v>0</v>
      </c>
      <c r="F61" s="13">
        <v>8066.48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8">
        <v>0</v>
      </c>
      <c r="M61" s="8">
        <v>0</v>
      </c>
      <c r="N61" s="8">
        <v>0</v>
      </c>
    </row>
    <row r="62" spans="1:14" x14ac:dyDescent="0.25">
      <c r="A62" s="4" t="s">
        <v>52</v>
      </c>
      <c r="B62" s="13">
        <f t="shared" si="48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8">
        <v>0</v>
      </c>
      <c r="M62" s="8">
        <v>0</v>
      </c>
      <c r="N62" s="8">
        <v>0</v>
      </c>
    </row>
    <row r="63" spans="1:14" x14ac:dyDescent="0.25">
      <c r="A63" s="4" t="s">
        <v>53</v>
      </c>
      <c r="B63" s="13">
        <f t="shared" si="48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8">
        <v>0</v>
      </c>
      <c r="M63" s="8">
        <v>0</v>
      </c>
      <c r="N63" s="8">
        <v>0</v>
      </c>
    </row>
    <row r="64" spans="1:14" x14ac:dyDescent="0.25">
      <c r="A64" s="4" t="s">
        <v>34</v>
      </c>
      <c r="B64" s="13">
        <f t="shared" si="48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8">
        <v>0</v>
      </c>
      <c r="M64" s="8">
        <v>0</v>
      </c>
      <c r="N64" s="8">
        <v>0</v>
      </c>
    </row>
    <row r="65" spans="1:14" ht="30" x14ac:dyDescent="0.25">
      <c r="A65" s="4" t="s">
        <v>54</v>
      </c>
      <c r="B65" s="13">
        <f t="shared" si="48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8">
        <v>0</v>
      </c>
      <c r="M65" s="8">
        <v>0</v>
      </c>
      <c r="N65" s="8">
        <v>0</v>
      </c>
    </row>
    <row r="66" spans="1:14" x14ac:dyDescent="0.25">
      <c r="A66" s="2" t="s">
        <v>55</v>
      </c>
      <c r="B66" s="9">
        <f t="shared" ref="B66:G66" si="49">SUM(B67:B70)</f>
        <v>12964152.91</v>
      </c>
      <c r="C66" s="9">
        <f t="shared" si="49"/>
        <v>0</v>
      </c>
      <c r="D66" s="9">
        <f t="shared" si="49"/>
        <v>0</v>
      </c>
      <c r="E66" s="9">
        <f t="shared" si="49"/>
        <v>0</v>
      </c>
      <c r="F66" s="9">
        <f t="shared" si="49"/>
        <v>0</v>
      </c>
      <c r="G66" s="9">
        <f t="shared" si="49"/>
        <v>0</v>
      </c>
      <c r="H66" s="9">
        <f t="shared" ref="H66:I66" si="50">SUM(H67:H70)</f>
        <v>8077806.5700000003</v>
      </c>
      <c r="I66" s="9">
        <f t="shared" si="50"/>
        <v>5446905.3399999999</v>
      </c>
      <c r="J66" s="9">
        <f t="shared" ref="J66:K66" si="51">SUM(J67:J70)</f>
        <v>-560559</v>
      </c>
      <c r="K66" s="9">
        <f t="shared" si="51"/>
        <v>0</v>
      </c>
      <c r="L66" s="9">
        <f t="shared" ref="L66" si="52">SUM(L67:L70)</f>
        <v>0</v>
      </c>
      <c r="M66" s="9">
        <f t="shared" ref="M66:N66" si="53">SUM(M67:M70)</f>
        <v>0</v>
      </c>
      <c r="N66" s="9">
        <f t="shared" si="53"/>
        <v>0</v>
      </c>
    </row>
    <row r="67" spans="1:14" x14ac:dyDescent="0.25">
      <c r="A67" s="4" t="s">
        <v>56</v>
      </c>
      <c r="B67" s="13">
        <f t="shared" ref="B67" si="54">SUM(C67:N67)</f>
        <v>12964152.91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8077806.5700000003</v>
      </c>
      <c r="I67" s="13">
        <v>5446905.3399999999</v>
      </c>
      <c r="J67" s="13">
        <v>-560559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4" t="s">
        <v>57</v>
      </c>
      <c r="B68" s="13">
        <f t="shared" ref="B68:B70" si="55">SUM(C68:N68)</f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 ht="30" x14ac:dyDescent="0.25">
      <c r="A69" s="4" t="s">
        <v>58</v>
      </c>
      <c r="B69" s="13">
        <f t="shared" si="55"/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ht="45" x14ac:dyDescent="0.25">
      <c r="A70" s="4" t="s">
        <v>59</v>
      </c>
      <c r="B70" s="13">
        <f t="shared" si="55"/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2" t="s">
        <v>60</v>
      </c>
      <c r="B71" s="9">
        <f t="shared" ref="B71:G71" si="56">SUM(B72:B73)</f>
        <v>0</v>
      </c>
      <c r="C71" s="9">
        <f t="shared" si="56"/>
        <v>0</v>
      </c>
      <c r="D71" s="9">
        <f t="shared" si="56"/>
        <v>0</v>
      </c>
      <c r="E71" s="9">
        <f t="shared" si="56"/>
        <v>0</v>
      </c>
      <c r="F71" s="9">
        <f t="shared" si="56"/>
        <v>0</v>
      </c>
      <c r="G71" s="9">
        <f t="shared" si="56"/>
        <v>0</v>
      </c>
      <c r="H71" s="9">
        <f t="shared" ref="H71:I71" si="57">SUM(H72:H73)</f>
        <v>0</v>
      </c>
      <c r="I71" s="9">
        <f t="shared" si="57"/>
        <v>0</v>
      </c>
      <c r="J71" s="9">
        <f t="shared" ref="J71:K71" si="58">SUM(J72:J73)</f>
        <v>0</v>
      </c>
      <c r="K71" s="9">
        <f t="shared" si="58"/>
        <v>0</v>
      </c>
      <c r="L71" s="9">
        <f t="shared" ref="L71" si="59">SUM(L72:L73)</f>
        <v>0</v>
      </c>
      <c r="M71" s="9">
        <f t="shared" ref="M71:N71" si="60">SUM(M72:M73)</f>
        <v>0</v>
      </c>
      <c r="N71" s="9">
        <f t="shared" si="60"/>
        <v>0</v>
      </c>
    </row>
    <row r="72" spans="1:14" x14ac:dyDescent="0.25">
      <c r="A72" s="4" t="s">
        <v>61</v>
      </c>
      <c r="B72" s="13">
        <f t="shared" ref="B72:B73" si="61">SUM(C72:N72)</f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8">
        <v>0</v>
      </c>
      <c r="M72" s="8">
        <v>0</v>
      </c>
      <c r="N72" s="8">
        <v>0</v>
      </c>
    </row>
    <row r="73" spans="1:14" ht="30" x14ac:dyDescent="0.25">
      <c r="A73" s="4" t="s">
        <v>62</v>
      </c>
      <c r="B73" s="13">
        <f t="shared" si="61"/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8">
        <v>0</v>
      </c>
      <c r="M73" s="8">
        <v>0</v>
      </c>
      <c r="N73" s="8">
        <v>0</v>
      </c>
    </row>
    <row r="74" spans="1:14" x14ac:dyDescent="0.25">
      <c r="A74" s="2" t="s">
        <v>63</v>
      </c>
      <c r="B74" s="9">
        <f t="shared" ref="B74:G74" si="62">SUM(B75:B77)</f>
        <v>0</v>
      </c>
      <c r="C74" s="9">
        <f t="shared" si="62"/>
        <v>0</v>
      </c>
      <c r="D74" s="9">
        <f t="shared" si="62"/>
        <v>0</v>
      </c>
      <c r="E74" s="9">
        <f t="shared" si="62"/>
        <v>0</v>
      </c>
      <c r="F74" s="9">
        <f t="shared" si="62"/>
        <v>0</v>
      </c>
      <c r="G74" s="9">
        <f t="shared" si="62"/>
        <v>0</v>
      </c>
      <c r="H74" s="9">
        <f t="shared" ref="H74:I74" si="63">SUM(H75:H77)</f>
        <v>0</v>
      </c>
      <c r="I74" s="9">
        <f t="shared" si="63"/>
        <v>0</v>
      </c>
      <c r="J74" s="9">
        <f t="shared" ref="J74:K74" si="64">SUM(J75:J77)</f>
        <v>0</v>
      </c>
      <c r="K74" s="9">
        <f t="shared" si="64"/>
        <v>0</v>
      </c>
      <c r="L74" s="9">
        <f t="shared" ref="L74" si="65">SUM(L75:L77)</f>
        <v>0</v>
      </c>
      <c r="M74" s="9">
        <f t="shared" ref="M74:N74" si="66">SUM(M75:M77)</f>
        <v>0</v>
      </c>
      <c r="N74" s="9">
        <f t="shared" si="66"/>
        <v>0</v>
      </c>
    </row>
    <row r="75" spans="1:14" x14ac:dyDescent="0.25">
      <c r="A75" s="4" t="s">
        <v>64</v>
      </c>
      <c r="B75" s="13">
        <f t="shared" ref="B75" si="67">SUM(C75:N75)</f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8">
        <v>0</v>
      </c>
      <c r="M75" s="8">
        <v>0</v>
      </c>
      <c r="N75" s="8">
        <v>0</v>
      </c>
    </row>
    <row r="76" spans="1:14" x14ac:dyDescent="0.25">
      <c r="A76" s="4" t="s">
        <v>65</v>
      </c>
      <c r="B76" s="13">
        <f t="shared" ref="B76:B77" si="68">SUM(C76:N76)</f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8">
        <v>0</v>
      </c>
      <c r="M76" s="8">
        <v>0</v>
      </c>
      <c r="N76" s="8">
        <v>0</v>
      </c>
    </row>
    <row r="77" spans="1:14" ht="30" x14ac:dyDescent="0.25">
      <c r="A77" s="4" t="s">
        <v>66</v>
      </c>
      <c r="B77" s="13">
        <f t="shared" si="68"/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8">
        <v>0</v>
      </c>
      <c r="M77" s="8">
        <v>0</v>
      </c>
      <c r="N77" s="8">
        <v>0</v>
      </c>
    </row>
    <row r="78" spans="1:14" x14ac:dyDescent="0.25">
      <c r="A78" s="5" t="s">
        <v>35</v>
      </c>
      <c r="B78" s="12">
        <f t="shared" ref="B78:G78" si="69">+B14+B20+B30+B40+B48+B56+B66+B71+B74</f>
        <v>313709456.33000004</v>
      </c>
      <c r="C78" s="12">
        <f t="shared" si="69"/>
        <v>27064836.259999998</v>
      </c>
      <c r="D78" s="12">
        <f t="shared" si="69"/>
        <v>30132200.210000001</v>
      </c>
      <c r="E78" s="12">
        <f t="shared" si="69"/>
        <v>30780289.75</v>
      </c>
      <c r="F78" s="12">
        <f t="shared" si="69"/>
        <v>27267000.609999996</v>
      </c>
      <c r="G78" s="12">
        <f t="shared" si="69"/>
        <v>51384169.089999996</v>
      </c>
      <c r="H78" s="12">
        <f t="shared" ref="H78:I78" si="70">+H14+H20+H30+H40+H48+H56+H66+H71+H74</f>
        <v>53416426.710000001</v>
      </c>
      <c r="I78" s="12">
        <f t="shared" si="70"/>
        <v>39268274.019999996</v>
      </c>
      <c r="J78" s="12">
        <f t="shared" ref="J78:K78" si="71">+J14+J20+J30+J40+J48+J56+J66+J71+J74</f>
        <v>29290482.43</v>
      </c>
      <c r="K78" s="12">
        <f t="shared" si="71"/>
        <v>25105777.25</v>
      </c>
      <c r="L78" s="12">
        <f t="shared" ref="L78" si="72">+L14+L20+L30+L40+L48+L56+L66+L71+L74</f>
        <v>0</v>
      </c>
      <c r="M78" s="12">
        <f t="shared" ref="M78:N78" si="73">+M14+M20+M30+M40+M48+M56+M66+M71+M74</f>
        <v>0</v>
      </c>
      <c r="N78" s="12">
        <f t="shared" si="73"/>
        <v>0</v>
      </c>
    </row>
    <row r="79" spans="1:14" hidden="1" x14ac:dyDescent="0.25">
      <c r="A79" s="3"/>
      <c r="B79" s="8"/>
      <c r="C79" s="10"/>
      <c r="D79" s="10"/>
      <c r="E79" s="10"/>
      <c r="F79" s="10"/>
      <c r="G79" s="10"/>
      <c r="H79" s="10"/>
      <c r="I79" s="10"/>
      <c r="J79" s="10"/>
      <c r="K79" s="10"/>
      <c r="L79" s="8"/>
      <c r="M79" s="8"/>
      <c r="N79" s="8"/>
    </row>
    <row r="80" spans="1:14" x14ac:dyDescent="0.25">
      <c r="A80" s="1" t="s">
        <v>67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4" x14ac:dyDescent="0.25">
      <c r="A81" s="2" t="s">
        <v>68</v>
      </c>
      <c r="B81" s="14">
        <f t="shared" ref="B81:G81" si="74">SUM(B82:B83)</f>
        <v>0</v>
      </c>
      <c r="C81" s="14">
        <f t="shared" si="74"/>
        <v>0</v>
      </c>
      <c r="D81" s="14">
        <f t="shared" si="74"/>
        <v>0</v>
      </c>
      <c r="E81" s="14">
        <f t="shared" si="74"/>
        <v>0</v>
      </c>
      <c r="F81" s="14">
        <f t="shared" si="74"/>
        <v>0</v>
      </c>
      <c r="G81" s="14">
        <f t="shared" si="74"/>
        <v>0</v>
      </c>
      <c r="H81" s="14">
        <f t="shared" ref="H81:I81" si="75">SUM(H82:H83)</f>
        <v>0</v>
      </c>
      <c r="I81" s="14">
        <f t="shared" si="75"/>
        <v>0</v>
      </c>
      <c r="J81" s="14">
        <f t="shared" ref="J81:K81" si="76">SUM(J82:J83)</f>
        <v>0</v>
      </c>
      <c r="K81" s="14">
        <f t="shared" si="76"/>
        <v>0</v>
      </c>
      <c r="L81" s="14">
        <f t="shared" ref="L81:M81" si="77">SUM(L82:L83)</f>
        <v>0</v>
      </c>
      <c r="M81" s="14">
        <f t="shared" si="77"/>
        <v>0</v>
      </c>
      <c r="N81" s="14">
        <f t="shared" ref="N81" si="78">SUM(N82:N83)</f>
        <v>0</v>
      </c>
    </row>
    <row r="82" spans="1:14" ht="30" x14ac:dyDescent="0.25">
      <c r="A82" s="4" t="s">
        <v>69</v>
      </c>
      <c r="B82" s="8">
        <f t="shared" ref="B82:B83" si="79">SUM(C82:N82)</f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</row>
    <row r="83" spans="1:14" ht="30" x14ac:dyDescent="0.25">
      <c r="A83" s="4" t="s">
        <v>70</v>
      </c>
      <c r="B83" s="8">
        <f t="shared" si="79"/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</row>
    <row r="84" spans="1:14" x14ac:dyDescent="0.25">
      <c r="A84" s="2" t="s">
        <v>71</v>
      </c>
      <c r="B84" s="14">
        <f t="shared" ref="B84:G84" si="80">SUM(B85:B86)</f>
        <v>0</v>
      </c>
      <c r="C84" s="14">
        <f t="shared" si="80"/>
        <v>0</v>
      </c>
      <c r="D84" s="14">
        <f t="shared" si="80"/>
        <v>0</v>
      </c>
      <c r="E84" s="14">
        <f t="shared" si="80"/>
        <v>0</v>
      </c>
      <c r="F84" s="14">
        <f t="shared" si="80"/>
        <v>0</v>
      </c>
      <c r="G84" s="14">
        <f t="shared" si="80"/>
        <v>0</v>
      </c>
      <c r="H84" s="14">
        <f t="shared" ref="H84:I84" si="81">SUM(H85:H86)</f>
        <v>0</v>
      </c>
      <c r="I84" s="14">
        <f t="shared" si="81"/>
        <v>0</v>
      </c>
      <c r="J84" s="14">
        <f t="shared" ref="J84:K84" si="82">SUM(J85:J86)</f>
        <v>0</v>
      </c>
      <c r="K84" s="14">
        <f t="shared" si="82"/>
        <v>0</v>
      </c>
      <c r="L84" s="14">
        <f t="shared" ref="L84:M84" si="83">SUM(L85:L86)</f>
        <v>0</v>
      </c>
      <c r="M84" s="14">
        <f t="shared" si="83"/>
        <v>0</v>
      </c>
      <c r="N84" s="14">
        <f t="shared" ref="N84" si="84">SUM(N85:N86)</f>
        <v>0</v>
      </c>
    </row>
    <row r="85" spans="1:14" x14ac:dyDescent="0.25">
      <c r="A85" s="4" t="s">
        <v>72</v>
      </c>
      <c r="B85" s="8">
        <f t="shared" ref="B85:B86" si="85">SUM(C85:N85)</f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ht="30" x14ac:dyDescent="0.25">
      <c r="A86" s="4" t="s">
        <v>73</v>
      </c>
      <c r="B86" s="8">
        <f t="shared" si="85"/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</row>
    <row r="87" spans="1:14" x14ac:dyDescent="0.25">
      <c r="A87" s="2" t="s">
        <v>74</v>
      </c>
      <c r="B87" s="14">
        <f>SUM(B88:B88)</f>
        <v>0</v>
      </c>
      <c r="C87" s="14">
        <f t="shared" ref="C87:K87" si="86">SUM(C88:C88)</f>
        <v>0</v>
      </c>
      <c r="D87" s="14">
        <f t="shared" si="86"/>
        <v>0</v>
      </c>
      <c r="E87" s="14">
        <f t="shared" si="86"/>
        <v>0</v>
      </c>
      <c r="F87" s="14">
        <f t="shared" si="86"/>
        <v>0</v>
      </c>
      <c r="G87" s="14">
        <f t="shared" si="86"/>
        <v>0</v>
      </c>
      <c r="H87" s="14">
        <f t="shared" si="86"/>
        <v>0</v>
      </c>
      <c r="I87" s="14">
        <f t="shared" si="86"/>
        <v>0</v>
      </c>
      <c r="J87" s="14">
        <f t="shared" si="86"/>
        <v>0</v>
      </c>
      <c r="K87" s="14">
        <f t="shared" si="86"/>
        <v>0</v>
      </c>
      <c r="L87" s="8"/>
      <c r="M87" s="8"/>
      <c r="N87" s="8"/>
    </row>
    <row r="88" spans="1:14" ht="30" x14ac:dyDescent="0.25">
      <c r="A88" s="4" t="s">
        <v>75</v>
      </c>
      <c r="B88" s="8">
        <f t="shared" ref="B88" si="87">SUM(C88:N88)</f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5" t="s">
        <v>76</v>
      </c>
      <c r="B89" s="12">
        <f t="shared" ref="B89:C89" si="88">+B81+B84+B87</f>
        <v>0</v>
      </c>
      <c r="C89" s="12">
        <f t="shared" si="88"/>
        <v>0</v>
      </c>
      <c r="D89" s="12">
        <f t="shared" ref="D89:E89" si="89">+D81+D84+D87</f>
        <v>0</v>
      </c>
      <c r="E89" s="12">
        <f t="shared" si="89"/>
        <v>0</v>
      </c>
      <c r="F89" s="12">
        <f t="shared" ref="F89:G89" si="90">+F81+F84+F87</f>
        <v>0</v>
      </c>
      <c r="G89" s="12">
        <f t="shared" si="90"/>
        <v>0</v>
      </c>
      <c r="H89" s="12">
        <f t="shared" ref="H89:I89" si="91">+H81+H84+H87</f>
        <v>0</v>
      </c>
      <c r="I89" s="12">
        <f t="shared" si="91"/>
        <v>0</v>
      </c>
      <c r="J89" s="12">
        <f t="shared" ref="J89:K89" si="92">+J81+J84+J87</f>
        <v>0</v>
      </c>
      <c r="K89" s="12">
        <f t="shared" si="92"/>
        <v>0</v>
      </c>
      <c r="L89" s="12">
        <f t="shared" ref="L89:M89" si="93">+L81+L84+L87</f>
        <v>0</v>
      </c>
      <c r="M89" s="12">
        <f t="shared" si="93"/>
        <v>0</v>
      </c>
      <c r="N89" s="12">
        <f t="shared" ref="N89" si="94">+N81+N84+N87</f>
        <v>0</v>
      </c>
    </row>
    <row r="90" spans="1:14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6.5" thickBot="1" x14ac:dyDescent="0.3">
      <c r="A91" s="29" t="s">
        <v>77</v>
      </c>
      <c r="B91" s="28">
        <f t="shared" ref="B91:C91" si="95">+B78+B89</f>
        <v>313709456.33000004</v>
      </c>
      <c r="C91" s="28">
        <f t="shared" si="95"/>
        <v>27064836.259999998</v>
      </c>
      <c r="D91" s="28">
        <f t="shared" ref="D91:E91" si="96">+D78+D89</f>
        <v>30132200.210000001</v>
      </c>
      <c r="E91" s="28">
        <f t="shared" si="96"/>
        <v>30780289.75</v>
      </c>
      <c r="F91" s="28">
        <f t="shared" ref="F91:G91" si="97">+F78+F89</f>
        <v>27267000.609999996</v>
      </c>
      <c r="G91" s="28">
        <f t="shared" si="97"/>
        <v>51384169.089999996</v>
      </c>
      <c r="H91" s="28">
        <f t="shared" ref="H91:I91" si="98">+H78+H89</f>
        <v>53416426.710000001</v>
      </c>
      <c r="I91" s="28">
        <f t="shared" si="98"/>
        <v>39268274.019999996</v>
      </c>
      <c r="J91" s="28">
        <f t="shared" ref="J91:K91" si="99">+J78+J89</f>
        <v>29290482.43</v>
      </c>
      <c r="K91" s="28">
        <f t="shared" si="99"/>
        <v>25105777.25</v>
      </c>
      <c r="L91" s="16">
        <f t="shared" ref="L91" si="100">+L78+L89</f>
        <v>0</v>
      </c>
      <c r="M91" s="16">
        <f t="shared" ref="M91:N91" si="101">+M78+M89</f>
        <v>0</v>
      </c>
      <c r="N91" s="16">
        <f t="shared" si="101"/>
        <v>0</v>
      </c>
    </row>
    <row r="92" spans="1:14" ht="15.75" thickTop="1" x14ac:dyDescent="0.25"/>
    <row r="99" spans="1:1" x14ac:dyDescent="0.25">
      <c r="A99" s="18"/>
    </row>
    <row r="100" spans="1:1" x14ac:dyDescent="0.25">
      <c r="A100" s="17" t="s">
        <v>92</v>
      </c>
    </row>
    <row r="101" spans="1:1" x14ac:dyDescent="0.25">
      <c r="A101" s="17" t="s">
        <v>93</v>
      </c>
    </row>
    <row r="102" spans="1:1" x14ac:dyDescent="0.25">
      <c r="A102" s="17"/>
    </row>
  </sheetData>
  <dataConsolidate/>
  <mergeCells count="5">
    <mergeCell ref="A11:K11"/>
    <mergeCell ref="A1:N1"/>
    <mergeCell ref="A2:N2"/>
    <mergeCell ref="A9:N9"/>
    <mergeCell ref="A10:N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orientation="portrait" r:id="rId1"/>
  <rowBreaks count="1" manualBreakCount="1">
    <brk id="55" max="16383" man="1"/>
  </rowBreaks>
  <ignoredErrors>
    <ignoredError sqref="B20 B30 B40 B56 B66 B71 B74 B84 B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Edward R. Rodriguez</cp:lastModifiedBy>
  <cp:lastPrinted>2020-10-02T19:39:33Z</cp:lastPrinted>
  <dcterms:created xsi:type="dcterms:W3CDTF">2018-04-17T18:57:16Z</dcterms:created>
  <dcterms:modified xsi:type="dcterms:W3CDTF">2020-10-05T15:46:03Z</dcterms:modified>
</cp:coreProperties>
</file>