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vdi-shares\Dpto. Administrativo\8. CARLOS PICHARDO\Estados Financieros\2020\2020_11\Ejecución de Gastos y Aplicaciones Financieras\"/>
    </mc:Choice>
  </mc:AlternateContent>
  <bookViews>
    <workbookView xWindow="0" yWindow="0" windowWidth="28800" windowHeight="11835"/>
  </bookViews>
  <sheets>
    <sheet name="Plantilla Ejecución 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" i="3" l="1"/>
  <c r="M88" i="3"/>
  <c r="M85" i="3"/>
  <c r="M82" i="3"/>
  <c r="M75" i="3"/>
  <c r="M72" i="3"/>
  <c r="M67" i="3"/>
  <c r="M57" i="3"/>
  <c r="M49" i="3"/>
  <c r="M41" i="3"/>
  <c r="M31" i="3"/>
  <c r="M21" i="3"/>
  <c r="M15" i="3"/>
  <c r="M79" i="3" l="1"/>
  <c r="M92" i="3" s="1"/>
  <c r="M14" i="3"/>
  <c r="L88" i="3"/>
  <c r="L85" i="3"/>
  <c r="L82" i="3"/>
  <c r="L90" i="3" s="1"/>
  <c r="L75" i="3"/>
  <c r="L72" i="3"/>
  <c r="L67" i="3"/>
  <c r="L57" i="3"/>
  <c r="L49" i="3"/>
  <c r="L41" i="3"/>
  <c r="L31" i="3"/>
  <c r="L21" i="3"/>
  <c r="L15" i="3"/>
  <c r="L79" i="3" l="1"/>
  <c r="L92" i="3" s="1"/>
  <c r="L14" i="3"/>
  <c r="K88" i="3"/>
  <c r="K85" i="3"/>
  <c r="K82" i="3"/>
  <c r="K90" i="3" s="1"/>
  <c r="K75" i="3"/>
  <c r="K72" i="3"/>
  <c r="K67" i="3"/>
  <c r="K57" i="3"/>
  <c r="K49" i="3"/>
  <c r="K41" i="3"/>
  <c r="K31" i="3"/>
  <c r="K21" i="3"/>
  <c r="K15" i="3"/>
  <c r="K79" i="3" l="1"/>
  <c r="K92" i="3" s="1"/>
  <c r="K14" i="3"/>
  <c r="J88" i="3"/>
  <c r="J85" i="3"/>
  <c r="J82" i="3"/>
  <c r="J75" i="3"/>
  <c r="J72" i="3"/>
  <c r="J67" i="3"/>
  <c r="J57" i="3"/>
  <c r="J49" i="3"/>
  <c r="J41" i="3"/>
  <c r="J31" i="3"/>
  <c r="J21" i="3"/>
  <c r="J15" i="3"/>
  <c r="J90" i="3" l="1"/>
  <c r="J14" i="3"/>
  <c r="J79" i="3"/>
  <c r="J92" i="3" s="1"/>
  <c r="I90" i="3"/>
  <c r="I88" i="3"/>
  <c r="I85" i="3"/>
  <c r="I82" i="3"/>
  <c r="I75" i="3"/>
  <c r="I72" i="3"/>
  <c r="I67" i="3"/>
  <c r="I57" i="3"/>
  <c r="I49" i="3"/>
  <c r="I41" i="3"/>
  <c r="I31" i="3"/>
  <c r="I21" i="3"/>
  <c r="I15" i="3"/>
  <c r="I14" i="3" l="1"/>
  <c r="I79" i="3"/>
  <c r="I92" i="3" s="1"/>
  <c r="H88" i="3"/>
  <c r="H85" i="3"/>
  <c r="H82" i="3"/>
  <c r="H75" i="3"/>
  <c r="H72" i="3"/>
  <c r="H67" i="3"/>
  <c r="H57" i="3"/>
  <c r="H49" i="3"/>
  <c r="H41" i="3"/>
  <c r="H31" i="3"/>
  <c r="H21" i="3"/>
  <c r="H15" i="3"/>
  <c r="H90" i="3" l="1"/>
  <c r="H14" i="3"/>
  <c r="H79" i="3"/>
  <c r="H92" i="3" s="1"/>
  <c r="G88" i="3"/>
  <c r="G85" i="3"/>
  <c r="G82" i="3"/>
  <c r="G75" i="3"/>
  <c r="G72" i="3"/>
  <c r="G67" i="3"/>
  <c r="G57" i="3"/>
  <c r="G49" i="3"/>
  <c r="G41" i="3"/>
  <c r="G31" i="3"/>
  <c r="G21" i="3"/>
  <c r="G15" i="3"/>
  <c r="G90" i="3" l="1"/>
  <c r="G79" i="3"/>
  <c r="G92" i="3" s="1"/>
  <c r="G14" i="3"/>
  <c r="F88" i="3"/>
  <c r="F85" i="3"/>
  <c r="F82" i="3"/>
  <c r="F75" i="3"/>
  <c r="F72" i="3"/>
  <c r="F67" i="3"/>
  <c r="F57" i="3"/>
  <c r="F49" i="3"/>
  <c r="F41" i="3"/>
  <c r="F31" i="3"/>
  <c r="F21" i="3"/>
  <c r="F15" i="3"/>
  <c r="F90" i="3" l="1"/>
  <c r="F79" i="3"/>
  <c r="F92" i="3" s="1"/>
  <c r="F14" i="3"/>
  <c r="E88" i="3"/>
  <c r="E85" i="3"/>
  <c r="E82" i="3"/>
  <c r="E75" i="3"/>
  <c r="E72" i="3"/>
  <c r="E67" i="3"/>
  <c r="E57" i="3"/>
  <c r="E49" i="3"/>
  <c r="E41" i="3"/>
  <c r="E31" i="3"/>
  <c r="E21" i="3"/>
  <c r="E15" i="3"/>
  <c r="E90" i="3" l="1"/>
  <c r="E14" i="3"/>
  <c r="E79" i="3"/>
  <c r="E92" i="3" s="1"/>
  <c r="D88" i="3"/>
  <c r="D85" i="3"/>
  <c r="D82" i="3"/>
  <c r="D75" i="3"/>
  <c r="D72" i="3"/>
  <c r="D67" i="3"/>
  <c r="D57" i="3"/>
  <c r="D49" i="3"/>
  <c r="D41" i="3"/>
  <c r="D31" i="3"/>
  <c r="D21" i="3"/>
  <c r="D90" i="3" l="1"/>
  <c r="B27" i="3"/>
  <c r="B22" i="3"/>
  <c r="B20" i="3"/>
  <c r="B17" i="3"/>
  <c r="B16" i="3"/>
  <c r="N85" i="3" l="1"/>
  <c r="N82" i="3"/>
  <c r="N75" i="3"/>
  <c r="N72" i="3"/>
  <c r="N67" i="3"/>
  <c r="N57" i="3"/>
  <c r="N49" i="3"/>
  <c r="N41" i="3"/>
  <c r="N31" i="3"/>
  <c r="N21" i="3"/>
  <c r="N15" i="3"/>
  <c r="N90" i="3" l="1"/>
  <c r="N14" i="3"/>
  <c r="N79" i="3"/>
  <c r="N92" i="3" s="1"/>
  <c r="B18" i="3" l="1"/>
  <c r="B19" i="3"/>
  <c r="B61" i="3"/>
  <c r="D15" i="3" l="1"/>
  <c r="D79" i="3" s="1"/>
  <c r="D92" i="3" s="1"/>
  <c r="B89" i="3" l="1"/>
  <c r="B88" i="3" s="1"/>
  <c r="B87" i="3"/>
  <c r="B86" i="3"/>
  <c r="B84" i="3"/>
  <c r="B83" i="3"/>
  <c r="C85" i="3"/>
  <c r="C82" i="3"/>
  <c r="B77" i="3"/>
  <c r="B78" i="3"/>
  <c r="B76" i="3"/>
  <c r="C75" i="3"/>
  <c r="C72" i="3"/>
  <c r="B74" i="3"/>
  <c r="B73" i="3"/>
  <c r="C67" i="3"/>
  <c r="B69" i="3"/>
  <c r="B70" i="3"/>
  <c r="B71" i="3"/>
  <c r="B68" i="3"/>
  <c r="B59" i="3"/>
  <c r="B60" i="3"/>
  <c r="B62" i="3"/>
  <c r="B63" i="3"/>
  <c r="B64" i="3"/>
  <c r="B65" i="3"/>
  <c r="B66" i="3"/>
  <c r="B58" i="3"/>
  <c r="C57" i="3"/>
  <c r="C49" i="3"/>
  <c r="B51" i="3"/>
  <c r="B52" i="3"/>
  <c r="B53" i="3"/>
  <c r="B54" i="3"/>
  <c r="B55" i="3"/>
  <c r="B56" i="3"/>
  <c r="B50" i="3"/>
  <c r="B43" i="3"/>
  <c r="B44" i="3"/>
  <c r="B45" i="3"/>
  <c r="B46" i="3"/>
  <c r="B47" i="3"/>
  <c r="B48" i="3"/>
  <c r="B42" i="3"/>
  <c r="C31" i="3"/>
  <c r="C21" i="3"/>
  <c r="C15" i="3"/>
  <c r="B33" i="3"/>
  <c r="B34" i="3"/>
  <c r="B35" i="3"/>
  <c r="B36" i="3"/>
  <c r="B37" i="3"/>
  <c r="B38" i="3"/>
  <c r="B39" i="3"/>
  <c r="B40" i="3"/>
  <c r="B32" i="3"/>
  <c r="B23" i="3"/>
  <c r="B24" i="3"/>
  <c r="B25" i="3"/>
  <c r="B26" i="3"/>
  <c r="B28" i="3"/>
  <c r="B29" i="3"/>
  <c r="B30" i="3"/>
  <c r="C88" i="3"/>
  <c r="C41" i="3"/>
  <c r="B72" i="3" l="1"/>
  <c r="B49" i="3"/>
  <c r="D14" i="3"/>
  <c r="C14" i="3"/>
  <c r="B85" i="3"/>
  <c r="B41" i="3"/>
  <c r="B31" i="3"/>
  <c r="B21" i="3"/>
  <c r="B15" i="3"/>
  <c r="B82" i="3"/>
  <c r="B75" i="3"/>
  <c r="B67" i="3"/>
  <c r="B57" i="3"/>
  <c r="C90" i="3"/>
  <c r="C79" i="3"/>
  <c r="B90" i="3" l="1"/>
  <c r="C92" i="3"/>
  <c r="B79" i="3"/>
  <c r="B14" i="3"/>
  <c r="B92" i="3" l="1"/>
</calcChain>
</file>

<file path=xl/connections.xml><?xml version="1.0" encoding="utf-8"?>
<connections xmlns="http://schemas.openxmlformats.org/spreadsheetml/2006/main">
  <connection id="1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<sst xmlns="http://schemas.openxmlformats.org/spreadsheetml/2006/main" count="95" uniqueCount="95">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</sst>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320675</xdr:colOff>
      <xdr:row>0</xdr:row>
      <xdr:rowOff>0</xdr:rowOff>
    </xdr:from>
    <xdr:to>
      <xdr:col>6</xdr:col>
      <xdr:colOff>349250</xdr:colOff>
      <xdr:row>8</xdr:row>
      <xdr:rowOff>47625</xdr:rowOff>
    </xdr:to>
    <xdr:pic>
      <xdr:nvPicPr>
        <xdr:cNvPr id="4" name="Imagen 3" descr="https://www.digepres.gob.do/wp-content/uploads/2020/09/Base-nuevo-logo-digepres-version-movil-2-08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76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3"/>
  <sheetViews>
    <sheetView showGridLines="0" tabSelected="1" zoomScaleNormal="100" workbookViewId="0">
      <pane xSplit="1" topLeftCell="B1" activePane="topRight" state="frozen"/>
      <selection pane="topRight" activeCell="A12" sqref="A12:M12"/>
    </sheetView>
  </sheetViews>
  <sheetFormatPr baseColWidth="10" defaultColWidth="9.140625" defaultRowHeight="15" x14ac:dyDescent="0.25"/>
  <cols>
    <col min="1" max="1" width="47.5703125" bestFit="1" customWidth="1"/>
    <col min="2" max="2" width="14.140625" customWidth="1"/>
    <col min="3" max="3" width="13.42578125" customWidth="1"/>
    <col min="4" max="4" width="13" customWidth="1"/>
    <col min="5" max="5" width="13.28515625" customWidth="1"/>
    <col min="6" max="6" width="14.140625" customWidth="1"/>
    <col min="7" max="7" width="14" customWidth="1"/>
    <col min="8" max="8" width="13.5703125" customWidth="1"/>
    <col min="9" max="9" width="12.85546875" customWidth="1"/>
    <col min="10" max="10" width="14.140625" customWidth="1"/>
    <col min="11" max="12" width="14" customWidth="1"/>
    <col min="13" max="13" width="15.85546875" customWidth="1"/>
    <col min="14" max="14" width="15.140625" hidden="1" customWidth="1"/>
    <col min="15" max="15" width="12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5" ht="18.75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ht="18.7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ht="18.75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ht="18.75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5" ht="18.7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5" ht="18.75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5" ht="18.75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5" ht="18.75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5" ht="18.75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5" ht="15.75" x14ac:dyDescent="0.25">
      <c r="A10" s="30" t="s">
        <v>91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5" ht="15.75" x14ac:dyDescent="0.25">
      <c r="A11" s="30">
        <v>2020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5" x14ac:dyDescent="0.25">
      <c r="A12" s="31" t="s">
        <v>92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24"/>
    </row>
    <row r="13" spans="1:15" ht="15.75" x14ac:dyDescent="0.25">
      <c r="A13" s="6" t="s">
        <v>0</v>
      </c>
      <c r="B13" s="7" t="s">
        <v>90</v>
      </c>
      <c r="C13" s="7" t="s">
        <v>78</v>
      </c>
      <c r="D13" s="7" t="s">
        <v>79</v>
      </c>
      <c r="E13" s="7" t="s">
        <v>80</v>
      </c>
      <c r="F13" s="7" t="s">
        <v>81</v>
      </c>
      <c r="G13" s="7" t="s">
        <v>82</v>
      </c>
      <c r="H13" s="7" t="s">
        <v>83</v>
      </c>
      <c r="I13" s="7" t="s">
        <v>84</v>
      </c>
      <c r="J13" s="7" t="s">
        <v>85</v>
      </c>
      <c r="K13" s="7" t="s">
        <v>86</v>
      </c>
      <c r="L13" s="7" t="s">
        <v>87</v>
      </c>
      <c r="M13" s="7" t="s">
        <v>88</v>
      </c>
      <c r="N13" s="7" t="s">
        <v>89</v>
      </c>
    </row>
    <row r="14" spans="1:15" x14ac:dyDescent="0.25">
      <c r="A14" s="1" t="s">
        <v>1</v>
      </c>
      <c r="B14" s="19">
        <f t="shared" ref="B14:D14" si="0">+B15+B21+B31+B41+B49+B57+B67+B72+B75</f>
        <v>421968477.85000002</v>
      </c>
      <c r="C14" s="19">
        <f t="shared" si="0"/>
        <v>27064836.259999998</v>
      </c>
      <c r="D14" s="19">
        <f t="shared" si="0"/>
        <v>30132200.210000001</v>
      </c>
      <c r="E14" s="19">
        <f t="shared" ref="E14:F14" si="1">+E15+E21+E31+E41+E49+E57+E67+E72+E75</f>
        <v>30780289.75</v>
      </c>
      <c r="F14" s="19">
        <f t="shared" si="1"/>
        <v>27267000.609999996</v>
      </c>
      <c r="G14" s="19">
        <f t="shared" ref="G14:H14" si="2">+G15+G21+G31+G41+G49+G57+G67+G72+G75</f>
        <v>51384169.089999996</v>
      </c>
      <c r="H14" s="19">
        <f t="shared" si="2"/>
        <v>53416426.710000001</v>
      </c>
      <c r="I14" s="19">
        <f t="shared" ref="I14:J14" si="3">+I15+I21+I31+I41+I49+I57+I67+I72+I75</f>
        <v>39268274.019999996</v>
      </c>
      <c r="J14" s="19">
        <f t="shared" si="3"/>
        <v>29290482.43</v>
      </c>
      <c r="K14" s="19">
        <f t="shared" ref="K14:L14" si="4">+K15+K21+K31+K41+K49+K57+K67+K72+K75</f>
        <v>25105777.25</v>
      </c>
      <c r="L14" s="19">
        <f t="shared" si="4"/>
        <v>47126230.549999997</v>
      </c>
      <c r="M14" s="19">
        <f t="shared" ref="M14" si="5">+M15+M21+M31+M41+M49+M57+M67+M72+M75</f>
        <v>61132790.969999999</v>
      </c>
      <c r="N14" s="19">
        <f t="shared" ref="N14" si="6">+N15+N21+N31+N41+N49+N57+N67+N72+N75</f>
        <v>0</v>
      </c>
      <c r="O14" s="8"/>
    </row>
    <row r="15" spans="1:15" x14ac:dyDescent="0.25">
      <c r="A15" s="2" t="s">
        <v>2</v>
      </c>
      <c r="B15" s="9">
        <f t="shared" ref="B15:D15" si="7">SUM(B16:B20)</f>
        <v>340394237.52000004</v>
      </c>
      <c r="C15" s="9">
        <f t="shared" si="7"/>
        <v>26373652.479999997</v>
      </c>
      <c r="D15" s="9">
        <f t="shared" si="7"/>
        <v>25539694</v>
      </c>
      <c r="E15" s="9">
        <f t="shared" ref="E15:F15" si="8">SUM(E16:E20)</f>
        <v>26544751.710000001</v>
      </c>
      <c r="F15" s="9">
        <f t="shared" si="8"/>
        <v>25535621.52</v>
      </c>
      <c r="G15" s="9">
        <f t="shared" ref="G15:H15" si="9">SUM(G16:G20)</f>
        <v>25725526.009999998</v>
      </c>
      <c r="H15" s="9">
        <f t="shared" si="9"/>
        <v>43393446.93</v>
      </c>
      <c r="I15" s="9">
        <f t="shared" ref="I15:J15" si="10">SUM(I16:I20)</f>
        <v>25982617.77</v>
      </c>
      <c r="J15" s="9">
        <f t="shared" si="10"/>
        <v>25316148.879999999</v>
      </c>
      <c r="K15" s="9">
        <f t="shared" ref="K15:L15" si="11">SUM(K16:K20)</f>
        <v>23544439.300000001</v>
      </c>
      <c r="L15" s="9">
        <f t="shared" si="11"/>
        <v>44448344.089999996</v>
      </c>
      <c r="M15" s="9">
        <f t="shared" ref="M15" si="12">SUM(M16:M20)</f>
        <v>47989994.829999998</v>
      </c>
      <c r="N15" s="9">
        <f t="shared" ref="N15" si="13">SUM(N16:N20)</f>
        <v>0</v>
      </c>
    </row>
    <row r="16" spans="1:15" ht="15" customHeight="1" x14ac:dyDescent="0.25">
      <c r="A16" s="4" t="s">
        <v>3</v>
      </c>
      <c r="B16" s="13">
        <f>SUM(C16:N16)</f>
        <v>264038100.80000004</v>
      </c>
      <c r="C16" s="13">
        <v>22543817.579999998</v>
      </c>
      <c r="D16" s="13">
        <v>21819097.59</v>
      </c>
      <c r="E16" s="13">
        <v>22833097.539999999</v>
      </c>
      <c r="F16" s="13">
        <v>21843691.449999999</v>
      </c>
      <c r="G16" s="13">
        <v>22004430.039999999</v>
      </c>
      <c r="H16" s="13">
        <v>21874426.75</v>
      </c>
      <c r="I16" s="13">
        <v>21887560.079999998</v>
      </c>
      <c r="J16" s="13">
        <v>21813290.199999999</v>
      </c>
      <c r="K16" s="13">
        <v>20213679.77</v>
      </c>
      <c r="L16" s="13">
        <v>25016914.829999998</v>
      </c>
      <c r="M16" s="13">
        <v>42188094.969999999</v>
      </c>
      <c r="N16" s="13">
        <v>0</v>
      </c>
    </row>
    <row r="17" spans="1:37" ht="15" customHeight="1" x14ac:dyDescent="0.25">
      <c r="A17" s="4" t="s">
        <v>4</v>
      </c>
      <c r="B17" s="13">
        <f>SUM(C17:N17)</f>
        <v>39102001.730000004</v>
      </c>
      <c r="C17" s="13">
        <v>525900</v>
      </c>
      <c r="D17" s="13">
        <v>525900</v>
      </c>
      <c r="E17" s="13">
        <v>525900</v>
      </c>
      <c r="F17" s="13">
        <v>525900</v>
      </c>
      <c r="G17" s="13">
        <v>525900</v>
      </c>
      <c r="H17" s="13">
        <v>18318422.5</v>
      </c>
      <c r="I17" s="13">
        <v>890643.32</v>
      </c>
      <c r="J17" s="13">
        <v>316600</v>
      </c>
      <c r="K17" s="13">
        <v>331333.34000000003</v>
      </c>
      <c r="L17" s="13">
        <v>16271732.57</v>
      </c>
      <c r="M17" s="13">
        <v>343770</v>
      </c>
      <c r="N17" s="8">
        <v>0</v>
      </c>
    </row>
    <row r="18" spans="1:37" ht="15" customHeight="1" x14ac:dyDescent="0.25">
      <c r="A18" s="4" t="s">
        <v>36</v>
      </c>
      <c r="B18" s="13">
        <f>SUM(C18:N18)</f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8">
        <v>0</v>
      </c>
    </row>
    <row r="19" spans="1:37" ht="15" customHeight="1" x14ac:dyDescent="0.25">
      <c r="A19" s="4" t="s">
        <v>5</v>
      </c>
      <c r="B19" s="13">
        <f>SUM(C19:N19)</f>
        <v>2560000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2560000</v>
      </c>
      <c r="N19" s="8">
        <v>0</v>
      </c>
    </row>
    <row r="20" spans="1:37" ht="15" customHeight="1" x14ac:dyDescent="0.25">
      <c r="A20" s="4" t="s">
        <v>6</v>
      </c>
      <c r="B20" s="13">
        <f>SUM(C20:N20)</f>
        <v>34694134.99000001</v>
      </c>
      <c r="C20" s="13">
        <v>3303934.9</v>
      </c>
      <c r="D20" s="13">
        <v>3194696.41</v>
      </c>
      <c r="E20" s="13">
        <v>3185754.17</v>
      </c>
      <c r="F20" s="13">
        <v>3166030.07</v>
      </c>
      <c r="G20" s="13">
        <v>3195195.97</v>
      </c>
      <c r="H20" s="13">
        <v>3200597.68</v>
      </c>
      <c r="I20" s="13">
        <v>3204414.37</v>
      </c>
      <c r="J20" s="13">
        <v>3186258.68</v>
      </c>
      <c r="K20" s="13">
        <v>2999426.19</v>
      </c>
      <c r="L20" s="13">
        <v>3159696.69</v>
      </c>
      <c r="M20" s="13">
        <v>2898129.86</v>
      </c>
      <c r="N20" s="8">
        <v>0</v>
      </c>
    </row>
    <row r="21" spans="1:37" x14ac:dyDescent="0.25">
      <c r="A21" s="2" t="s">
        <v>7</v>
      </c>
      <c r="B21" s="14">
        <f t="shared" ref="B21:G21" si="14">SUM(B22:B30)</f>
        <v>42992491.690000005</v>
      </c>
      <c r="C21" s="9">
        <f t="shared" si="14"/>
        <v>691183.78</v>
      </c>
      <c r="D21" s="9">
        <f t="shared" si="14"/>
        <v>2038179.5499999998</v>
      </c>
      <c r="E21" s="9">
        <f t="shared" si="14"/>
        <v>1836094.0799999998</v>
      </c>
      <c r="F21" s="9">
        <f t="shared" si="14"/>
        <v>1024707.81</v>
      </c>
      <c r="G21" s="9">
        <f t="shared" si="14"/>
        <v>22680950.370000001</v>
      </c>
      <c r="H21" s="9">
        <f t="shared" ref="H21:I21" si="15">SUM(H22:H30)</f>
        <v>869000.52</v>
      </c>
      <c r="I21" s="9">
        <f t="shared" si="15"/>
        <v>5561836.4800000004</v>
      </c>
      <c r="J21" s="9">
        <f t="shared" ref="J21:K21" si="16">SUM(J22:J30)</f>
        <v>2413784.19</v>
      </c>
      <c r="K21" s="9">
        <f t="shared" si="16"/>
        <v>841352.06</v>
      </c>
      <c r="L21" s="9">
        <f t="shared" ref="L21:M21" si="17">SUM(L22:L30)</f>
        <v>2414226.2599999998</v>
      </c>
      <c r="M21" s="9">
        <f t="shared" si="17"/>
        <v>2621176.59</v>
      </c>
      <c r="N21" s="9">
        <f t="shared" ref="N21" si="18">SUM(N22:N30)</f>
        <v>0</v>
      </c>
    </row>
    <row r="22" spans="1:37" x14ac:dyDescent="0.25">
      <c r="A22" s="4" t="s">
        <v>8</v>
      </c>
      <c r="B22" s="13">
        <f>SUM(C22:N22)</f>
        <v>6959940.0400000019</v>
      </c>
      <c r="C22" s="13">
        <v>634624.5</v>
      </c>
      <c r="D22" s="13">
        <v>456965.81</v>
      </c>
      <c r="E22" s="13">
        <v>178340.86</v>
      </c>
      <c r="F22" s="13">
        <v>635884.31000000006</v>
      </c>
      <c r="G22" s="13">
        <v>852896.58</v>
      </c>
      <c r="H22" s="13">
        <v>175613.68</v>
      </c>
      <c r="I22" s="13">
        <v>1121737.6100000001</v>
      </c>
      <c r="J22" s="13">
        <v>1245453.27</v>
      </c>
      <c r="K22" s="13">
        <v>200461.98</v>
      </c>
      <c r="L22" s="13">
        <v>696840.08</v>
      </c>
      <c r="M22" s="13">
        <v>761121.36</v>
      </c>
      <c r="N22" s="8">
        <v>0</v>
      </c>
    </row>
    <row r="23" spans="1:37" ht="30" x14ac:dyDescent="0.25">
      <c r="A23" s="4" t="s">
        <v>9</v>
      </c>
      <c r="B23" s="13">
        <f t="shared" ref="B23:B30" si="19">SUM(C23:N23)</f>
        <v>594215.73</v>
      </c>
      <c r="C23" s="8">
        <v>0</v>
      </c>
      <c r="D23" s="8">
        <v>300884.62</v>
      </c>
      <c r="E23" s="8">
        <v>33630</v>
      </c>
      <c r="F23" s="8">
        <v>0</v>
      </c>
      <c r="G23" s="8">
        <v>0</v>
      </c>
      <c r="H23" s="8">
        <v>64791.77</v>
      </c>
      <c r="I23" s="8">
        <v>188638.34</v>
      </c>
      <c r="J23" s="8">
        <v>1900</v>
      </c>
      <c r="K23" s="8">
        <v>0</v>
      </c>
      <c r="L23" s="8">
        <v>4371</v>
      </c>
      <c r="M23" s="8">
        <v>0</v>
      </c>
      <c r="N23" s="8">
        <v>0</v>
      </c>
    </row>
    <row r="24" spans="1:37" x14ac:dyDescent="0.25">
      <c r="A24" s="4" t="s">
        <v>10</v>
      </c>
      <c r="B24" s="13">
        <f t="shared" si="19"/>
        <v>3600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3600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8">
        <v>0</v>
      </c>
    </row>
    <row r="25" spans="1:37" ht="18" customHeight="1" x14ac:dyDescent="0.25">
      <c r="A25" s="4" t="s">
        <v>11</v>
      </c>
      <c r="B25" s="13">
        <f t="shared" si="19"/>
        <v>69960.100000000006</v>
      </c>
      <c r="C25" s="10">
        <v>0</v>
      </c>
      <c r="D25" s="10">
        <v>0</v>
      </c>
      <c r="E25" s="10">
        <v>24000</v>
      </c>
      <c r="F25" s="10">
        <v>0</v>
      </c>
      <c r="G25" s="10">
        <v>0</v>
      </c>
      <c r="H25" s="10">
        <v>18837.54</v>
      </c>
      <c r="I25" s="10">
        <v>0</v>
      </c>
      <c r="J25" s="10">
        <v>18485.97</v>
      </c>
      <c r="K25" s="10">
        <v>0</v>
      </c>
      <c r="L25" s="10">
        <v>8636.59</v>
      </c>
      <c r="M25" s="10">
        <v>0</v>
      </c>
      <c r="N25" s="8">
        <v>0</v>
      </c>
    </row>
    <row r="26" spans="1:37" x14ac:dyDescent="0.25">
      <c r="A26" s="4" t="s">
        <v>12</v>
      </c>
      <c r="B26" s="13">
        <f t="shared" si="19"/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8">
        <v>0</v>
      </c>
      <c r="T26" s="22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</row>
    <row r="27" spans="1:37" x14ac:dyDescent="0.25">
      <c r="A27" s="4" t="s">
        <v>13</v>
      </c>
      <c r="B27" s="13">
        <f>SUM(C27:N27)</f>
        <v>2854019.15</v>
      </c>
      <c r="C27" s="13">
        <v>56559.28</v>
      </c>
      <c r="D27" s="13">
        <v>56058.16</v>
      </c>
      <c r="E27" s="13">
        <v>0</v>
      </c>
      <c r="F27" s="13">
        <v>0</v>
      </c>
      <c r="G27" s="13">
        <v>126844.84</v>
      </c>
      <c r="H27" s="13">
        <v>124060.84</v>
      </c>
      <c r="I27" s="13">
        <v>62404.52</v>
      </c>
      <c r="J27" s="13">
        <v>0</v>
      </c>
      <c r="K27" s="13">
        <v>120510.08</v>
      </c>
      <c r="L27" s="13">
        <v>714569.22</v>
      </c>
      <c r="M27" s="13">
        <v>1593012.21</v>
      </c>
      <c r="N27" s="8">
        <v>0</v>
      </c>
      <c r="T27" s="22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</row>
    <row r="28" spans="1:37" ht="45" x14ac:dyDescent="0.25">
      <c r="A28" s="4" t="s">
        <v>14</v>
      </c>
      <c r="B28" s="13">
        <f t="shared" si="19"/>
        <v>3482772.96</v>
      </c>
      <c r="C28" s="8">
        <v>0</v>
      </c>
      <c r="D28" s="8">
        <v>76307.960000000006</v>
      </c>
      <c r="E28" s="8">
        <v>358815.34</v>
      </c>
      <c r="F28" s="8">
        <v>388823.5</v>
      </c>
      <c r="G28" s="8">
        <v>941640</v>
      </c>
      <c r="H28" s="8">
        <v>61620.52</v>
      </c>
      <c r="I28" s="8">
        <v>1179698.01</v>
      </c>
      <c r="J28" s="8">
        <v>240248.11</v>
      </c>
      <c r="K28" s="8">
        <v>0</v>
      </c>
      <c r="L28" s="8">
        <v>39052</v>
      </c>
      <c r="M28" s="8">
        <v>196567.52</v>
      </c>
      <c r="N28" s="8">
        <v>0</v>
      </c>
    </row>
    <row r="29" spans="1:37" ht="30" x14ac:dyDescent="0.25">
      <c r="A29" s="4" t="s">
        <v>15</v>
      </c>
      <c r="B29" s="13">
        <f t="shared" si="19"/>
        <v>22935430.220000003</v>
      </c>
      <c r="C29" s="8">
        <v>0</v>
      </c>
      <c r="D29" s="8">
        <v>0</v>
      </c>
      <c r="E29" s="8">
        <v>67610.679999999993</v>
      </c>
      <c r="F29" s="8">
        <v>0</v>
      </c>
      <c r="G29" s="8">
        <v>20000000</v>
      </c>
      <c r="H29" s="8">
        <v>265515.25</v>
      </c>
      <c r="I29" s="8">
        <v>2182060</v>
      </c>
      <c r="J29" s="8">
        <v>369796.19</v>
      </c>
      <c r="K29" s="8">
        <v>0</v>
      </c>
      <c r="L29" s="8">
        <v>32836.6</v>
      </c>
      <c r="M29" s="8">
        <v>17611.5</v>
      </c>
      <c r="N29" s="8">
        <v>0</v>
      </c>
    </row>
    <row r="30" spans="1:37" x14ac:dyDescent="0.25">
      <c r="A30" s="4" t="s">
        <v>37</v>
      </c>
      <c r="B30" s="13">
        <f t="shared" si="19"/>
        <v>6092553.4900000002</v>
      </c>
      <c r="C30" s="10">
        <v>0</v>
      </c>
      <c r="D30" s="10">
        <v>1147963</v>
      </c>
      <c r="E30" s="10">
        <v>1173697.2</v>
      </c>
      <c r="F30" s="10">
        <v>0</v>
      </c>
      <c r="G30" s="10">
        <v>759568.95</v>
      </c>
      <c r="H30" s="10">
        <v>154960.92000000001</v>
      </c>
      <c r="I30" s="10">
        <v>827298</v>
      </c>
      <c r="J30" s="10">
        <v>537900.65</v>
      </c>
      <c r="K30" s="10">
        <v>520380</v>
      </c>
      <c r="L30" s="10">
        <v>917920.77</v>
      </c>
      <c r="M30" s="10">
        <v>52864</v>
      </c>
      <c r="N30" s="8">
        <v>0</v>
      </c>
    </row>
    <row r="31" spans="1:37" x14ac:dyDescent="0.25">
      <c r="A31" s="2" t="s">
        <v>16</v>
      </c>
      <c r="B31" s="9">
        <f t="shared" ref="B31:G31" si="20">SUM(B32:B40)</f>
        <v>11993745.399999999</v>
      </c>
      <c r="C31" s="9">
        <f t="shared" si="20"/>
        <v>0</v>
      </c>
      <c r="D31" s="9">
        <f t="shared" si="20"/>
        <v>890226.66</v>
      </c>
      <c r="E31" s="9">
        <f t="shared" si="20"/>
        <v>2149443.96</v>
      </c>
      <c r="F31" s="9">
        <f t="shared" si="20"/>
        <v>121249.58</v>
      </c>
      <c r="G31" s="9">
        <f t="shared" si="20"/>
        <v>1977692.71</v>
      </c>
      <c r="H31" s="9">
        <f t="shared" ref="H31:I31" si="21">SUM(H32:H40)</f>
        <v>1076172.69</v>
      </c>
      <c r="I31" s="9">
        <f t="shared" si="21"/>
        <v>2089614.4300000002</v>
      </c>
      <c r="J31" s="9">
        <f t="shared" ref="J31:K31" si="22">SUM(J32:J40)</f>
        <v>2045207.6600000001</v>
      </c>
      <c r="K31" s="9">
        <f t="shared" si="22"/>
        <v>719985.89</v>
      </c>
      <c r="L31" s="9">
        <f t="shared" ref="L31:M31" si="23">SUM(L32:L40)</f>
        <v>204966.78999999998</v>
      </c>
      <c r="M31" s="9">
        <f t="shared" si="23"/>
        <v>719185.03</v>
      </c>
      <c r="N31" s="9">
        <f t="shared" ref="N31" si="24">SUM(N32:N40)</f>
        <v>0</v>
      </c>
    </row>
    <row r="32" spans="1:37" ht="30" x14ac:dyDescent="0.25">
      <c r="A32" s="4" t="s">
        <v>17</v>
      </c>
      <c r="B32" s="13">
        <f>SUM(C32:N32)</f>
        <v>986585.43</v>
      </c>
      <c r="C32" s="20">
        <v>0</v>
      </c>
      <c r="D32" s="20">
        <v>154644.66</v>
      </c>
      <c r="E32" s="20">
        <v>21993.75</v>
      </c>
      <c r="F32" s="20">
        <v>51148.75</v>
      </c>
      <c r="G32" s="20">
        <v>274525.86</v>
      </c>
      <c r="H32" s="20">
        <v>56211.55</v>
      </c>
      <c r="I32" s="20">
        <v>90129.37</v>
      </c>
      <c r="J32" s="20">
        <v>133060.54</v>
      </c>
      <c r="K32" s="20">
        <v>0</v>
      </c>
      <c r="L32" s="20">
        <v>108271.81</v>
      </c>
      <c r="M32" s="20">
        <v>96599.14</v>
      </c>
      <c r="N32" s="8">
        <v>0</v>
      </c>
    </row>
    <row r="33" spans="1:14" x14ac:dyDescent="0.25">
      <c r="A33" s="4" t="s">
        <v>18</v>
      </c>
      <c r="B33" s="13">
        <f t="shared" ref="B33:B40" si="25">SUM(C33:N33)</f>
        <v>95987.1</v>
      </c>
      <c r="C33" s="10">
        <v>0</v>
      </c>
      <c r="D33" s="10">
        <v>0</v>
      </c>
      <c r="E33" s="10">
        <v>95403</v>
      </c>
      <c r="F33" s="10">
        <v>0</v>
      </c>
      <c r="G33" s="10">
        <v>584.1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8">
        <v>0</v>
      </c>
    </row>
    <row r="34" spans="1:14" ht="30" x14ac:dyDescent="0.25">
      <c r="A34" s="4" t="s">
        <v>19</v>
      </c>
      <c r="B34" s="13">
        <f t="shared" si="25"/>
        <v>838837.43000000017</v>
      </c>
      <c r="C34" s="8">
        <v>0</v>
      </c>
      <c r="D34" s="8">
        <v>25082</v>
      </c>
      <c r="E34" s="8">
        <v>290618.59000000003</v>
      </c>
      <c r="F34" s="8">
        <v>0</v>
      </c>
      <c r="G34" s="8">
        <v>281338.25</v>
      </c>
      <c r="H34" s="8">
        <v>12400</v>
      </c>
      <c r="I34" s="8">
        <v>0</v>
      </c>
      <c r="J34" s="8">
        <v>199415.6</v>
      </c>
      <c r="K34" s="8">
        <v>-28400</v>
      </c>
      <c r="L34" s="8">
        <v>24459.31</v>
      </c>
      <c r="M34" s="8">
        <v>33923.68</v>
      </c>
      <c r="N34" s="8">
        <v>0</v>
      </c>
    </row>
    <row r="35" spans="1:14" x14ac:dyDescent="0.25">
      <c r="A35" s="4" t="s">
        <v>20</v>
      </c>
      <c r="B35" s="13">
        <f t="shared" si="25"/>
        <v>214291.02</v>
      </c>
      <c r="C35" s="10">
        <v>0</v>
      </c>
      <c r="D35" s="10">
        <v>0</v>
      </c>
      <c r="E35" s="10">
        <v>165616.01999999999</v>
      </c>
      <c r="F35" s="10">
        <v>0</v>
      </c>
      <c r="G35" s="10">
        <v>0</v>
      </c>
      <c r="H35" s="10">
        <v>0</v>
      </c>
      <c r="I35" s="10">
        <v>0</v>
      </c>
      <c r="J35" s="10">
        <v>48675</v>
      </c>
      <c r="K35" s="10">
        <v>0</v>
      </c>
      <c r="L35" s="10">
        <v>0</v>
      </c>
      <c r="M35" s="10">
        <v>0</v>
      </c>
      <c r="N35" s="8">
        <v>0</v>
      </c>
    </row>
    <row r="36" spans="1:14" ht="30" x14ac:dyDescent="0.25">
      <c r="A36" s="4" t="s">
        <v>21</v>
      </c>
      <c r="B36" s="13">
        <f t="shared" si="25"/>
        <v>57579.399999999994</v>
      </c>
      <c r="C36" s="8">
        <v>0</v>
      </c>
      <c r="D36" s="8">
        <v>0</v>
      </c>
      <c r="E36" s="8">
        <v>30125.55</v>
      </c>
      <c r="F36" s="8">
        <v>0</v>
      </c>
      <c r="G36" s="8">
        <v>0</v>
      </c>
      <c r="H36" s="8">
        <v>1199.8499999999999</v>
      </c>
      <c r="I36" s="8">
        <v>25500</v>
      </c>
      <c r="J36" s="8">
        <v>554</v>
      </c>
      <c r="K36" s="8">
        <v>0</v>
      </c>
      <c r="L36" s="8">
        <v>200</v>
      </c>
      <c r="M36" s="8">
        <v>0</v>
      </c>
      <c r="N36" s="8">
        <v>0</v>
      </c>
    </row>
    <row r="37" spans="1:14" ht="30" x14ac:dyDescent="0.25">
      <c r="A37" s="4" t="s">
        <v>22</v>
      </c>
      <c r="B37" s="13">
        <f t="shared" si="25"/>
        <v>11028.9</v>
      </c>
      <c r="C37" s="8">
        <v>0</v>
      </c>
      <c r="D37" s="8">
        <v>0</v>
      </c>
      <c r="E37" s="8">
        <v>800</v>
      </c>
      <c r="F37" s="8">
        <v>0</v>
      </c>
      <c r="G37" s="8">
        <v>0</v>
      </c>
      <c r="H37" s="8">
        <v>1416</v>
      </c>
      <c r="I37" s="8">
        <v>0</v>
      </c>
      <c r="J37" s="8">
        <v>0</v>
      </c>
      <c r="K37" s="8">
        <v>8649.99</v>
      </c>
      <c r="L37" s="8">
        <v>-8050</v>
      </c>
      <c r="M37" s="8">
        <v>8212.91</v>
      </c>
      <c r="N37" s="8">
        <v>0</v>
      </c>
    </row>
    <row r="38" spans="1:14" ht="30" x14ac:dyDescent="0.25">
      <c r="A38" s="4" t="s">
        <v>23</v>
      </c>
      <c r="B38" s="13">
        <f t="shared" si="25"/>
        <v>5712646.0700000003</v>
      </c>
      <c r="C38" s="13">
        <v>0</v>
      </c>
      <c r="D38" s="13">
        <v>710500</v>
      </c>
      <c r="E38" s="13">
        <v>710500</v>
      </c>
      <c r="F38" s="13">
        <v>0</v>
      </c>
      <c r="G38" s="13">
        <v>698500</v>
      </c>
      <c r="H38" s="13">
        <v>698000</v>
      </c>
      <c r="I38" s="13">
        <v>1463000</v>
      </c>
      <c r="J38" s="13">
        <v>698500</v>
      </c>
      <c r="K38" s="13">
        <v>522146.07</v>
      </c>
      <c r="L38" s="13">
        <v>0</v>
      </c>
      <c r="M38" s="13">
        <v>211500</v>
      </c>
      <c r="N38" s="8">
        <v>0</v>
      </c>
    </row>
    <row r="39" spans="1:14" ht="30" x14ac:dyDescent="0.25">
      <c r="A39" s="4" t="s">
        <v>38</v>
      </c>
      <c r="B39" s="13">
        <f t="shared" si="25"/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</row>
    <row r="40" spans="1:14" x14ac:dyDescent="0.25">
      <c r="A40" s="4" t="s">
        <v>24</v>
      </c>
      <c r="B40" s="13">
        <f t="shared" si="25"/>
        <v>4076790.05</v>
      </c>
      <c r="C40" s="10">
        <v>0</v>
      </c>
      <c r="D40" s="10">
        <v>0</v>
      </c>
      <c r="E40" s="10">
        <v>834387.05</v>
      </c>
      <c r="F40" s="10">
        <v>70100.83</v>
      </c>
      <c r="G40" s="10">
        <v>722744.5</v>
      </c>
      <c r="H40" s="10">
        <v>306945.28999999998</v>
      </c>
      <c r="I40" s="10">
        <v>510985.06</v>
      </c>
      <c r="J40" s="10">
        <v>965002.52</v>
      </c>
      <c r="K40" s="10">
        <v>217589.83</v>
      </c>
      <c r="L40" s="10">
        <v>80085.67</v>
      </c>
      <c r="M40" s="10">
        <v>368949.3</v>
      </c>
      <c r="N40" s="8">
        <v>0</v>
      </c>
    </row>
    <row r="41" spans="1:14" x14ac:dyDescent="0.25">
      <c r="A41" s="2" t="s">
        <v>25</v>
      </c>
      <c r="B41" s="11">
        <f t="shared" ref="B41:C41" si="26">SUM(B42:B48)</f>
        <v>3523931.91</v>
      </c>
      <c r="C41" s="11">
        <f t="shared" si="26"/>
        <v>0</v>
      </c>
      <c r="D41" s="11">
        <f t="shared" ref="D41:E41" si="27">SUM(D42:D48)</f>
        <v>1664100</v>
      </c>
      <c r="E41" s="11">
        <f t="shared" si="27"/>
        <v>250000</v>
      </c>
      <c r="F41" s="11">
        <f t="shared" ref="F41:G41" si="28">SUM(F42:F48)</f>
        <v>313355</v>
      </c>
      <c r="G41" s="11">
        <f t="shared" si="28"/>
        <v>1000000</v>
      </c>
      <c r="H41" s="11">
        <f t="shared" ref="H41:I41" si="29">SUM(H42:H48)</f>
        <v>0</v>
      </c>
      <c r="I41" s="11">
        <f t="shared" si="29"/>
        <v>187300</v>
      </c>
      <c r="J41" s="11">
        <f t="shared" ref="J41:K41" si="30">SUM(J42:J48)</f>
        <v>75900.7</v>
      </c>
      <c r="K41" s="11">
        <f t="shared" si="30"/>
        <v>0</v>
      </c>
      <c r="L41" s="11">
        <f t="shared" ref="L41:M41" si="31">SUM(L42:L48)</f>
        <v>33276.21</v>
      </c>
      <c r="M41" s="11">
        <f t="shared" si="31"/>
        <v>0</v>
      </c>
      <c r="N41" s="11">
        <f t="shared" ref="N41" si="32">SUM(N42:N48)</f>
        <v>0</v>
      </c>
    </row>
    <row r="42" spans="1:14" ht="30" x14ac:dyDescent="0.25">
      <c r="A42" s="4" t="s">
        <v>26</v>
      </c>
      <c r="B42" s="13">
        <f>SUM(C42:N42)</f>
        <v>3523931.91</v>
      </c>
      <c r="C42" s="20">
        <v>0</v>
      </c>
      <c r="D42" s="20">
        <v>1664100</v>
      </c>
      <c r="E42" s="20">
        <v>250000</v>
      </c>
      <c r="F42" s="20">
        <v>313355</v>
      </c>
      <c r="G42" s="20">
        <v>1000000</v>
      </c>
      <c r="H42" s="20">
        <v>0</v>
      </c>
      <c r="I42" s="20">
        <v>187300</v>
      </c>
      <c r="J42" s="20">
        <v>75900.7</v>
      </c>
      <c r="K42" s="20">
        <v>0</v>
      </c>
      <c r="L42" s="20">
        <v>33276.21</v>
      </c>
      <c r="M42" s="20">
        <v>0</v>
      </c>
      <c r="N42" s="8">
        <v>0</v>
      </c>
    </row>
    <row r="43" spans="1:14" ht="30" x14ac:dyDescent="0.25">
      <c r="A43" s="4" t="s">
        <v>39</v>
      </c>
      <c r="B43" s="13">
        <f t="shared" ref="B43:B48" si="33">SUM(C43:N43)</f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</row>
    <row r="44" spans="1:14" ht="30" x14ac:dyDescent="0.25">
      <c r="A44" s="4" t="s">
        <v>40</v>
      </c>
      <c r="B44" s="13">
        <f t="shared" si="33"/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</row>
    <row r="45" spans="1:14" ht="30" x14ac:dyDescent="0.25">
      <c r="A45" s="4" t="s">
        <v>41</v>
      </c>
      <c r="B45" s="13">
        <f t="shared" si="33"/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 ht="30" x14ac:dyDescent="0.25">
      <c r="A46" s="4" t="s">
        <v>42</v>
      </c>
      <c r="B46" s="13">
        <f t="shared" si="33"/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 ht="30" x14ac:dyDescent="0.25">
      <c r="A47" s="4" t="s">
        <v>27</v>
      </c>
      <c r="B47" s="13">
        <f t="shared" si="33"/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 ht="30" x14ac:dyDescent="0.25">
      <c r="A48" s="4" t="s">
        <v>43</v>
      </c>
      <c r="B48" s="13">
        <f t="shared" si="33"/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</row>
    <row r="49" spans="1:14" x14ac:dyDescent="0.25">
      <c r="A49" s="2" t="s">
        <v>44</v>
      </c>
      <c r="B49" s="11">
        <f t="shared" ref="B49:G49" si="34">SUM(B50:B56)</f>
        <v>0</v>
      </c>
      <c r="C49" s="11">
        <f t="shared" si="34"/>
        <v>0</v>
      </c>
      <c r="D49" s="11">
        <f t="shared" si="34"/>
        <v>0</v>
      </c>
      <c r="E49" s="11">
        <f t="shared" si="34"/>
        <v>0</v>
      </c>
      <c r="F49" s="11">
        <f t="shared" si="34"/>
        <v>0</v>
      </c>
      <c r="G49" s="11">
        <f t="shared" si="34"/>
        <v>0</v>
      </c>
      <c r="H49" s="11">
        <f t="shared" ref="H49:I49" si="35">SUM(H50:H56)</f>
        <v>0</v>
      </c>
      <c r="I49" s="11">
        <f t="shared" si="35"/>
        <v>0</v>
      </c>
      <c r="J49" s="11">
        <f t="shared" ref="J49:K49" si="36">SUM(J50:J56)</f>
        <v>0</v>
      </c>
      <c r="K49" s="11">
        <f t="shared" si="36"/>
        <v>0</v>
      </c>
      <c r="L49" s="11">
        <f t="shared" ref="L49:M49" si="37">SUM(L50:L56)</f>
        <v>0</v>
      </c>
      <c r="M49" s="11">
        <f t="shared" si="37"/>
        <v>0</v>
      </c>
      <c r="N49" s="11">
        <f t="shared" ref="N49" si="38">SUM(N50:N56)</f>
        <v>0</v>
      </c>
    </row>
    <row r="50" spans="1:14" ht="30" x14ac:dyDescent="0.25">
      <c r="A50" s="4" t="s">
        <v>45</v>
      </c>
      <c r="B50" s="13">
        <f t="shared" ref="B50" si="39">SUM(C50:N50)</f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</row>
    <row r="51" spans="1:14" ht="30" x14ac:dyDescent="0.25">
      <c r="A51" s="4" t="s">
        <v>46</v>
      </c>
      <c r="B51" s="13">
        <f t="shared" ref="B51:B56" si="40">SUM(C51:N51)</f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</row>
    <row r="52" spans="1:14" ht="30" x14ac:dyDescent="0.25">
      <c r="A52" s="4" t="s">
        <v>47</v>
      </c>
      <c r="B52" s="13">
        <f t="shared" si="40"/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</row>
    <row r="53" spans="1:14" ht="30" x14ac:dyDescent="0.25">
      <c r="A53" s="4" t="s">
        <v>48</v>
      </c>
      <c r="B53" s="13">
        <f t="shared" si="40"/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</row>
    <row r="54" spans="1:14" ht="30" x14ac:dyDescent="0.25">
      <c r="A54" s="4" t="s">
        <v>49</v>
      </c>
      <c r="B54" s="13">
        <f t="shared" si="40"/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</row>
    <row r="55" spans="1:14" ht="30" x14ac:dyDescent="0.25">
      <c r="A55" s="4" t="s">
        <v>50</v>
      </c>
      <c r="B55" s="13">
        <f t="shared" si="40"/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</row>
    <row r="56" spans="1:14" ht="30" x14ac:dyDescent="0.25">
      <c r="A56" s="4" t="s">
        <v>51</v>
      </c>
      <c r="B56" s="13">
        <f t="shared" si="40"/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 x14ac:dyDescent="0.25">
      <c r="A57" s="2" t="s">
        <v>28</v>
      </c>
      <c r="B57" s="9">
        <f t="shared" ref="B57:C57" si="41">SUM(B58:B66)</f>
        <v>437830.30000000005</v>
      </c>
      <c r="C57" s="9">
        <f t="shared" si="41"/>
        <v>0</v>
      </c>
      <c r="D57" s="9">
        <f t="shared" ref="D57:E57" si="42">SUM(D58:D66)</f>
        <v>0</v>
      </c>
      <c r="E57" s="9">
        <f t="shared" si="42"/>
        <v>0</v>
      </c>
      <c r="F57" s="9">
        <f t="shared" ref="F57:G57" si="43">SUM(F58:F66)</f>
        <v>272066.7</v>
      </c>
      <c r="G57" s="9">
        <f t="shared" si="43"/>
        <v>0</v>
      </c>
      <c r="H57" s="9">
        <f t="shared" ref="H57:I57" si="44">SUM(H58:H66)</f>
        <v>0</v>
      </c>
      <c r="I57" s="9">
        <f t="shared" si="44"/>
        <v>0</v>
      </c>
      <c r="J57" s="9">
        <f t="shared" ref="J57:K57" si="45">SUM(J58:J66)</f>
        <v>0</v>
      </c>
      <c r="K57" s="9">
        <f t="shared" si="45"/>
        <v>0</v>
      </c>
      <c r="L57" s="9">
        <f t="shared" ref="L57:M57" si="46">SUM(L58:L66)</f>
        <v>25417.200000000001</v>
      </c>
      <c r="M57" s="9">
        <f t="shared" si="46"/>
        <v>140346.4</v>
      </c>
      <c r="N57" s="9">
        <f t="shared" ref="N57" si="47">SUM(N58:N66)</f>
        <v>0</v>
      </c>
    </row>
    <row r="58" spans="1:14" x14ac:dyDescent="0.25">
      <c r="A58" s="4" t="s">
        <v>29</v>
      </c>
      <c r="B58" s="13">
        <f>SUM(C58:N58)</f>
        <v>222288.40000000002</v>
      </c>
      <c r="C58" s="10">
        <v>0</v>
      </c>
      <c r="D58" s="10">
        <v>0</v>
      </c>
      <c r="E58" s="10">
        <v>0</v>
      </c>
      <c r="F58" s="10">
        <v>196871.2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25417.200000000001</v>
      </c>
      <c r="M58" s="10">
        <v>0</v>
      </c>
      <c r="N58" s="8">
        <v>0</v>
      </c>
    </row>
    <row r="59" spans="1:14" ht="30" x14ac:dyDescent="0.25">
      <c r="A59" s="4" t="s">
        <v>30</v>
      </c>
      <c r="B59" s="13">
        <f t="shared" ref="B59:B66" si="48">SUM(C59:N59)</f>
        <v>2336.4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2336.4</v>
      </c>
      <c r="N59" s="8">
        <v>0</v>
      </c>
    </row>
    <row r="60" spans="1:14" ht="30" x14ac:dyDescent="0.25">
      <c r="A60" s="4" t="s">
        <v>31</v>
      </c>
      <c r="B60" s="13">
        <f t="shared" si="48"/>
        <v>67129.02</v>
      </c>
      <c r="C60" s="13">
        <v>0</v>
      </c>
      <c r="D60" s="13">
        <v>0</v>
      </c>
      <c r="E60" s="13">
        <v>0</v>
      </c>
      <c r="F60" s="13">
        <v>67129.02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8">
        <v>0</v>
      </c>
    </row>
    <row r="61" spans="1:14" ht="30" x14ac:dyDescent="0.25">
      <c r="A61" s="4" t="s">
        <v>32</v>
      </c>
      <c r="B61" s="13">
        <f t="shared" si="48"/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8">
        <v>0</v>
      </c>
    </row>
    <row r="62" spans="1:14" ht="30" x14ac:dyDescent="0.25">
      <c r="A62" s="4" t="s">
        <v>33</v>
      </c>
      <c r="B62" s="13">
        <f t="shared" si="48"/>
        <v>146076.48000000001</v>
      </c>
      <c r="C62" s="13">
        <v>0</v>
      </c>
      <c r="D62" s="13">
        <v>0</v>
      </c>
      <c r="E62" s="13">
        <v>0</v>
      </c>
      <c r="F62" s="13">
        <v>8066.48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138010</v>
      </c>
      <c r="N62" s="8">
        <v>0</v>
      </c>
    </row>
    <row r="63" spans="1:14" x14ac:dyDescent="0.25">
      <c r="A63" s="4" t="s">
        <v>52</v>
      </c>
      <c r="B63" s="13">
        <f t="shared" si="48"/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8">
        <v>0</v>
      </c>
    </row>
    <row r="64" spans="1:14" x14ac:dyDescent="0.25">
      <c r="A64" s="4" t="s">
        <v>53</v>
      </c>
      <c r="B64" s="13">
        <f t="shared" si="48"/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8">
        <v>0</v>
      </c>
    </row>
    <row r="65" spans="1:14" x14ac:dyDescent="0.25">
      <c r="A65" s="4" t="s">
        <v>34</v>
      </c>
      <c r="B65" s="13">
        <f t="shared" si="48"/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8">
        <v>0</v>
      </c>
    </row>
    <row r="66" spans="1:14" ht="30" x14ac:dyDescent="0.25">
      <c r="A66" s="4" t="s">
        <v>54</v>
      </c>
      <c r="B66" s="13">
        <f t="shared" si="48"/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8">
        <v>0</v>
      </c>
    </row>
    <row r="67" spans="1:14" x14ac:dyDescent="0.25">
      <c r="A67" s="2" t="s">
        <v>55</v>
      </c>
      <c r="B67" s="9">
        <f t="shared" ref="B67:G67" si="49">SUM(B68:B71)</f>
        <v>22626241.030000001</v>
      </c>
      <c r="C67" s="9">
        <f t="shared" si="49"/>
        <v>0</v>
      </c>
      <c r="D67" s="9">
        <f t="shared" si="49"/>
        <v>0</v>
      </c>
      <c r="E67" s="9">
        <f t="shared" si="49"/>
        <v>0</v>
      </c>
      <c r="F67" s="9">
        <f t="shared" si="49"/>
        <v>0</v>
      </c>
      <c r="G67" s="9">
        <f t="shared" si="49"/>
        <v>0</v>
      </c>
      <c r="H67" s="9">
        <f t="shared" ref="H67:I67" si="50">SUM(H68:H71)</f>
        <v>8077806.5700000003</v>
      </c>
      <c r="I67" s="9">
        <f t="shared" si="50"/>
        <v>5446905.3399999999</v>
      </c>
      <c r="J67" s="9">
        <f t="shared" ref="J67:K67" si="51">SUM(J68:J71)</f>
        <v>-560559</v>
      </c>
      <c r="K67" s="9">
        <f t="shared" si="51"/>
        <v>0</v>
      </c>
      <c r="L67" s="9">
        <f t="shared" ref="L67:M67" si="52">SUM(L68:L71)</f>
        <v>0</v>
      </c>
      <c r="M67" s="9">
        <f t="shared" si="52"/>
        <v>9662088.1199999992</v>
      </c>
      <c r="N67" s="9">
        <f t="shared" ref="N67" si="53">SUM(N68:N71)</f>
        <v>0</v>
      </c>
    </row>
    <row r="68" spans="1:14" x14ac:dyDescent="0.25">
      <c r="A68" s="4" t="s">
        <v>56</v>
      </c>
      <c r="B68" s="13">
        <f t="shared" ref="B68" si="54">SUM(C68:N68)</f>
        <v>22626241.030000001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8077806.5700000003</v>
      </c>
      <c r="I68" s="13">
        <v>5446905.3399999999</v>
      </c>
      <c r="J68" s="13">
        <v>-560559</v>
      </c>
      <c r="K68" s="13">
        <v>0</v>
      </c>
      <c r="L68" s="13">
        <v>0</v>
      </c>
      <c r="M68" s="13">
        <v>9662088.1199999992</v>
      </c>
      <c r="N68" s="13">
        <v>0</v>
      </c>
    </row>
    <row r="69" spans="1:14" x14ac:dyDescent="0.25">
      <c r="A69" s="4" t="s">
        <v>57</v>
      </c>
      <c r="B69" s="13">
        <f t="shared" ref="B69:B71" si="55">SUM(C69:N69)</f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</row>
    <row r="70" spans="1:14" ht="30" x14ac:dyDescent="0.25">
      <c r="A70" s="4" t="s">
        <v>58</v>
      </c>
      <c r="B70" s="13">
        <f t="shared" si="55"/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</row>
    <row r="71" spans="1:14" ht="45" x14ac:dyDescent="0.25">
      <c r="A71" s="4" t="s">
        <v>59</v>
      </c>
      <c r="B71" s="13">
        <f t="shared" si="55"/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</row>
    <row r="72" spans="1:14" ht="30" x14ac:dyDescent="0.25">
      <c r="A72" s="2" t="s">
        <v>60</v>
      </c>
      <c r="B72" s="9">
        <f t="shared" ref="B72:G72" si="56">SUM(B73:B74)</f>
        <v>0</v>
      </c>
      <c r="C72" s="9">
        <f t="shared" si="56"/>
        <v>0</v>
      </c>
      <c r="D72" s="9">
        <f t="shared" si="56"/>
        <v>0</v>
      </c>
      <c r="E72" s="9">
        <f t="shared" si="56"/>
        <v>0</v>
      </c>
      <c r="F72" s="9">
        <f t="shared" si="56"/>
        <v>0</v>
      </c>
      <c r="G72" s="9">
        <f t="shared" si="56"/>
        <v>0</v>
      </c>
      <c r="H72" s="9">
        <f t="shared" ref="H72:I72" si="57">SUM(H73:H74)</f>
        <v>0</v>
      </c>
      <c r="I72" s="9">
        <f t="shared" si="57"/>
        <v>0</v>
      </c>
      <c r="J72" s="9">
        <f t="shared" ref="J72:K72" si="58">SUM(J73:J74)</f>
        <v>0</v>
      </c>
      <c r="K72" s="9">
        <f t="shared" si="58"/>
        <v>0</v>
      </c>
      <c r="L72" s="9">
        <f t="shared" ref="L72:M72" si="59">SUM(L73:L74)</f>
        <v>0</v>
      </c>
      <c r="M72" s="9">
        <f t="shared" si="59"/>
        <v>0</v>
      </c>
      <c r="N72" s="9">
        <f t="shared" ref="N72" si="60">SUM(N73:N74)</f>
        <v>0</v>
      </c>
    </row>
    <row r="73" spans="1:14" x14ac:dyDescent="0.25">
      <c r="A73" s="4" t="s">
        <v>61</v>
      </c>
      <c r="B73" s="13">
        <f t="shared" ref="B73:B74" si="61">SUM(C73:N73)</f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8">
        <v>0</v>
      </c>
    </row>
    <row r="74" spans="1:14" ht="30" x14ac:dyDescent="0.25">
      <c r="A74" s="4" t="s">
        <v>62</v>
      </c>
      <c r="B74" s="13">
        <f t="shared" si="61"/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8">
        <v>0</v>
      </c>
    </row>
    <row r="75" spans="1:14" x14ac:dyDescent="0.25">
      <c r="A75" s="2" t="s">
        <v>63</v>
      </c>
      <c r="B75" s="9">
        <f t="shared" ref="B75:G75" si="62">SUM(B76:B78)</f>
        <v>0</v>
      </c>
      <c r="C75" s="9">
        <f t="shared" si="62"/>
        <v>0</v>
      </c>
      <c r="D75" s="9">
        <f t="shared" si="62"/>
        <v>0</v>
      </c>
      <c r="E75" s="9">
        <f t="shared" si="62"/>
        <v>0</v>
      </c>
      <c r="F75" s="9">
        <f t="shared" si="62"/>
        <v>0</v>
      </c>
      <c r="G75" s="9">
        <f t="shared" si="62"/>
        <v>0</v>
      </c>
      <c r="H75" s="9">
        <f t="shared" ref="H75:I75" si="63">SUM(H76:H78)</f>
        <v>0</v>
      </c>
      <c r="I75" s="9">
        <f t="shared" si="63"/>
        <v>0</v>
      </c>
      <c r="J75" s="9">
        <f t="shared" ref="J75:K75" si="64">SUM(J76:J78)</f>
        <v>0</v>
      </c>
      <c r="K75" s="9">
        <f t="shared" si="64"/>
        <v>0</v>
      </c>
      <c r="L75" s="9">
        <f t="shared" ref="L75:M75" si="65">SUM(L76:L78)</f>
        <v>0</v>
      </c>
      <c r="M75" s="9">
        <f t="shared" si="65"/>
        <v>0</v>
      </c>
      <c r="N75" s="9">
        <f t="shared" ref="N75" si="66">SUM(N76:N78)</f>
        <v>0</v>
      </c>
    </row>
    <row r="76" spans="1:14" x14ac:dyDescent="0.25">
      <c r="A76" s="4" t="s">
        <v>64</v>
      </c>
      <c r="B76" s="13">
        <f t="shared" ref="B76" si="67">SUM(C76:N76)</f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8">
        <v>0</v>
      </c>
    </row>
    <row r="77" spans="1:14" x14ac:dyDescent="0.25">
      <c r="A77" s="4" t="s">
        <v>65</v>
      </c>
      <c r="B77" s="13">
        <f t="shared" ref="B77:B78" si="68">SUM(C77:N77)</f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8">
        <v>0</v>
      </c>
    </row>
    <row r="78" spans="1:14" ht="30" x14ac:dyDescent="0.25">
      <c r="A78" s="4" t="s">
        <v>66</v>
      </c>
      <c r="B78" s="13">
        <f t="shared" si="68"/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8">
        <v>0</v>
      </c>
    </row>
    <row r="79" spans="1:14" x14ac:dyDescent="0.25">
      <c r="A79" s="5" t="s">
        <v>35</v>
      </c>
      <c r="B79" s="12">
        <f t="shared" ref="B79:G79" si="69">+B15+B21+B31+B41+B49+B57+B67+B72+B75</f>
        <v>421968477.85000002</v>
      </c>
      <c r="C79" s="12">
        <f t="shared" si="69"/>
        <v>27064836.259999998</v>
      </c>
      <c r="D79" s="12">
        <f t="shared" si="69"/>
        <v>30132200.210000001</v>
      </c>
      <c r="E79" s="12">
        <f t="shared" si="69"/>
        <v>30780289.75</v>
      </c>
      <c r="F79" s="12">
        <f t="shared" si="69"/>
        <v>27267000.609999996</v>
      </c>
      <c r="G79" s="12">
        <f t="shared" si="69"/>
        <v>51384169.089999996</v>
      </c>
      <c r="H79" s="12">
        <f t="shared" ref="H79:I79" si="70">+H15+H21+H31+H41+H49+H57+H67+H72+H75</f>
        <v>53416426.710000001</v>
      </c>
      <c r="I79" s="12">
        <f t="shared" si="70"/>
        <v>39268274.019999996</v>
      </c>
      <c r="J79" s="12">
        <f t="shared" ref="J79:K79" si="71">+J15+J21+J31+J41+J49+J57+J67+J72+J75</f>
        <v>29290482.43</v>
      </c>
      <c r="K79" s="12">
        <f t="shared" si="71"/>
        <v>25105777.25</v>
      </c>
      <c r="L79" s="12">
        <f t="shared" ref="L79:M79" si="72">+L15+L21+L31+L41+L49+L57+L67+L72+L75</f>
        <v>47126230.549999997</v>
      </c>
      <c r="M79" s="12">
        <f t="shared" si="72"/>
        <v>61132790.969999999</v>
      </c>
      <c r="N79" s="12">
        <f t="shared" ref="N79" si="73">+N15+N21+N31+N41+N49+N57+N67+N72+N75</f>
        <v>0</v>
      </c>
    </row>
    <row r="80" spans="1:14" x14ac:dyDescent="0.25">
      <c r="A80" s="3"/>
      <c r="B80" s="8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8"/>
    </row>
    <row r="81" spans="1:14" x14ac:dyDescent="0.25">
      <c r="A81" s="1" t="s">
        <v>67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</row>
    <row r="82" spans="1:14" x14ac:dyDescent="0.25">
      <c r="A82" s="2" t="s">
        <v>68</v>
      </c>
      <c r="B82" s="14">
        <f t="shared" ref="B82:G82" si="74">SUM(B83:B84)</f>
        <v>0</v>
      </c>
      <c r="C82" s="14">
        <f t="shared" si="74"/>
        <v>0</v>
      </c>
      <c r="D82" s="14">
        <f t="shared" si="74"/>
        <v>0</v>
      </c>
      <c r="E82" s="14">
        <f t="shared" si="74"/>
        <v>0</v>
      </c>
      <c r="F82" s="14">
        <f t="shared" si="74"/>
        <v>0</v>
      </c>
      <c r="G82" s="14">
        <f t="shared" si="74"/>
        <v>0</v>
      </c>
      <c r="H82" s="14">
        <f t="shared" ref="H82:I82" si="75">SUM(H83:H84)</f>
        <v>0</v>
      </c>
      <c r="I82" s="14">
        <f t="shared" si="75"/>
        <v>0</v>
      </c>
      <c r="J82" s="14">
        <f t="shared" ref="J82:K82" si="76">SUM(J83:J84)</f>
        <v>0</v>
      </c>
      <c r="K82" s="14">
        <f t="shared" si="76"/>
        <v>0</v>
      </c>
      <c r="L82" s="14">
        <f t="shared" ref="L82:M82" si="77">SUM(L83:L84)</f>
        <v>0</v>
      </c>
      <c r="M82" s="14">
        <f t="shared" si="77"/>
        <v>0</v>
      </c>
      <c r="N82" s="14">
        <f t="shared" ref="N82" si="78">SUM(N83:N84)</f>
        <v>0</v>
      </c>
    </row>
    <row r="83" spans="1:14" ht="30" x14ac:dyDescent="0.25">
      <c r="A83" s="4" t="s">
        <v>69</v>
      </c>
      <c r="B83" s="8">
        <f t="shared" ref="B83:B84" si="79">SUM(C83:N83)</f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</row>
    <row r="84" spans="1:14" ht="30" x14ac:dyDescent="0.25">
      <c r="A84" s="4" t="s">
        <v>70</v>
      </c>
      <c r="B84" s="8">
        <f t="shared" si="79"/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</row>
    <row r="85" spans="1:14" x14ac:dyDescent="0.25">
      <c r="A85" s="2" t="s">
        <v>71</v>
      </c>
      <c r="B85" s="14">
        <f t="shared" ref="B85:G85" si="80">SUM(B86:B87)</f>
        <v>0</v>
      </c>
      <c r="C85" s="14">
        <f t="shared" si="80"/>
        <v>0</v>
      </c>
      <c r="D85" s="14">
        <f t="shared" si="80"/>
        <v>0</v>
      </c>
      <c r="E85" s="14">
        <f t="shared" si="80"/>
        <v>0</v>
      </c>
      <c r="F85" s="14">
        <f t="shared" si="80"/>
        <v>0</v>
      </c>
      <c r="G85" s="14">
        <f t="shared" si="80"/>
        <v>0</v>
      </c>
      <c r="H85" s="14">
        <f t="shared" ref="H85:I85" si="81">SUM(H86:H87)</f>
        <v>0</v>
      </c>
      <c r="I85" s="14">
        <f t="shared" si="81"/>
        <v>0</v>
      </c>
      <c r="J85" s="14">
        <f t="shared" ref="J85:K85" si="82">SUM(J86:J87)</f>
        <v>0</v>
      </c>
      <c r="K85" s="14">
        <f t="shared" si="82"/>
        <v>0</v>
      </c>
      <c r="L85" s="14">
        <f t="shared" ref="L85:M85" si="83">SUM(L86:L87)</f>
        <v>0</v>
      </c>
      <c r="M85" s="14">
        <f t="shared" si="83"/>
        <v>0</v>
      </c>
      <c r="N85" s="14">
        <f t="shared" ref="N85" si="84">SUM(N86:N87)</f>
        <v>0</v>
      </c>
    </row>
    <row r="86" spans="1:14" x14ac:dyDescent="0.25">
      <c r="A86" s="4" t="s">
        <v>72</v>
      </c>
      <c r="B86" s="8">
        <f t="shared" ref="B86:B87" si="85">SUM(C86:N86)</f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</row>
    <row r="87" spans="1:14" ht="30" x14ac:dyDescent="0.25">
      <c r="A87" s="4" t="s">
        <v>73</v>
      </c>
      <c r="B87" s="8">
        <f t="shared" si="85"/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</row>
    <row r="88" spans="1:14" x14ac:dyDescent="0.25">
      <c r="A88" s="2" t="s">
        <v>74</v>
      </c>
      <c r="B88" s="14">
        <f>SUM(B89:B89)</f>
        <v>0</v>
      </c>
      <c r="C88" s="14">
        <f t="shared" ref="C88:M88" si="86">SUM(C89:C89)</f>
        <v>0</v>
      </c>
      <c r="D88" s="14">
        <f t="shared" si="86"/>
        <v>0</v>
      </c>
      <c r="E88" s="14">
        <f t="shared" si="86"/>
        <v>0</v>
      </c>
      <c r="F88" s="14">
        <f t="shared" si="86"/>
        <v>0</v>
      </c>
      <c r="G88" s="14">
        <f t="shared" si="86"/>
        <v>0</v>
      </c>
      <c r="H88" s="14">
        <f t="shared" si="86"/>
        <v>0</v>
      </c>
      <c r="I88" s="14">
        <f t="shared" si="86"/>
        <v>0</v>
      </c>
      <c r="J88" s="14">
        <f t="shared" si="86"/>
        <v>0</v>
      </c>
      <c r="K88" s="14">
        <f t="shared" si="86"/>
        <v>0</v>
      </c>
      <c r="L88" s="14">
        <f t="shared" si="86"/>
        <v>0</v>
      </c>
      <c r="M88" s="14">
        <f t="shared" si="86"/>
        <v>0</v>
      </c>
      <c r="N88" s="8"/>
    </row>
    <row r="89" spans="1:14" ht="30" x14ac:dyDescent="0.25">
      <c r="A89" s="4" t="s">
        <v>75</v>
      </c>
      <c r="B89" s="8">
        <f t="shared" ref="B89" si="87">SUM(C89:N89)</f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</row>
    <row r="90" spans="1:14" x14ac:dyDescent="0.25">
      <c r="A90" s="5" t="s">
        <v>76</v>
      </c>
      <c r="B90" s="12">
        <f t="shared" ref="B90:C90" si="88">+B82+B85+B88</f>
        <v>0</v>
      </c>
      <c r="C90" s="12">
        <f t="shared" si="88"/>
        <v>0</v>
      </c>
      <c r="D90" s="12">
        <f t="shared" ref="D90:E90" si="89">+D82+D85+D88</f>
        <v>0</v>
      </c>
      <c r="E90" s="12">
        <f t="shared" si="89"/>
        <v>0</v>
      </c>
      <c r="F90" s="12">
        <f t="shared" ref="F90:G90" si="90">+F82+F85+F88</f>
        <v>0</v>
      </c>
      <c r="G90" s="12">
        <f t="shared" si="90"/>
        <v>0</v>
      </c>
      <c r="H90" s="12">
        <f t="shared" ref="H90:I90" si="91">+H82+H85+H88</f>
        <v>0</v>
      </c>
      <c r="I90" s="12">
        <f t="shared" si="91"/>
        <v>0</v>
      </c>
      <c r="J90" s="12">
        <f t="shared" ref="J90:K90" si="92">+J82+J85+J88</f>
        <v>0</v>
      </c>
      <c r="K90" s="12">
        <f t="shared" si="92"/>
        <v>0</v>
      </c>
      <c r="L90" s="12">
        <f t="shared" ref="L90:M90" si="93">+L82+L85+L88</f>
        <v>0</v>
      </c>
      <c r="M90" s="12">
        <f t="shared" si="93"/>
        <v>0</v>
      </c>
      <c r="N90" s="12">
        <f t="shared" ref="N90" si="94">+N82+N85+N88</f>
        <v>0</v>
      </c>
    </row>
    <row r="91" spans="1:14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6.5" thickBot="1" x14ac:dyDescent="0.3">
      <c r="A92" s="25" t="s">
        <v>77</v>
      </c>
      <c r="B92" s="26">
        <f t="shared" ref="B92:C92" si="95">+B79+B90</f>
        <v>421968477.85000002</v>
      </c>
      <c r="C92" s="26">
        <f t="shared" si="95"/>
        <v>27064836.259999998</v>
      </c>
      <c r="D92" s="26">
        <f t="shared" ref="D92:E92" si="96">+D79+D90</f>
        <v>30132200.210000001</v>
      </c>
      <c r="E92" s="26">
        <f t="shared" si="96"/>
        <v>30780289.75</v>
      </c>
      <c r="F92" s="26">
        <f t="shared" ref="F92:G92" si="97">+F79+F90</f>
        <v>27267000.609999996</v>
      </c>
      <c r="G92" s="26">
        <f t="shared" si="97"/>
        <v>51384169.089999996</v>
      </c>
      <c r="H92" s="26">
        <f t="shared" ref="H92:I92" si="98">+H79+H90</f>
        <v>53416426.710000001</v>
      </c>
      <c r="I92" s="26">
        <f t="shared" si="98"/>
        <v>39268274.019999996</v>
      </c>
      <c r="J92" s="26">
        <f t="shared" ref="J92:K92" si="99">+J79+J90</f>
        <v>29290482.43</v>
      </c>
      <c r="K92" s="26">
        <f t="shared" si="99"/>
        <v>25105777.25</v>
      </c>
      <c r="L92" s="26">
        <f t="shared" ref="L92:M92" si="100">+L79+L90</f>
        <v>47126230.549999997</v>
      </c>
      <c r="M92" s="26">
        <f t="shared" si="100"/>
        <v>61132790.969999999</v>
      </c>
      <c r="N92" s="16">
        <f t="shared" ref="N92" si="101">+N79+N90</f>
        <v>0</v>
      </c>
    </row>
    <row r="93" spans="1:14" ht="15.75" thickTop="1" x14ac:dyDescent="0.25"/>
    <row r="100" spans="1:1" x14ac:dyDescent="0.25">
      <c r="A100" s="18"/>
    </row>
    <row r="101" spans="1:1" x14ac:dyDescent="0.25">
      <c r="A101" s="28" t="s">
        <v>93</v>
      </c>
    </row>
    <row r="102" spans="1:1" x14ac:dyDescent="0.25">
      <c r="A102" s="17" t="s">
        <v>94</v>
      </c>
    </row>
    <row r="103" spans="1:1" x14ac:dyDescent="0.25">
      <c r="A103" s="17"/>
    </row>
  </sheetData>
  <dataConsolidate/>
  <mergeCells count="5">
    <mergeCell ref="A1:N1"/>
    <mergeCell ref="A2:N2"/>
    <mergeCell ref="A10:N10"/>
    <mergeCell ref="A11:N11"/>
    <mergeCell ref="A12:M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7" orientation="portrait" r:id="rId1"/>
  <rowBreaks count="1" manualBreakCount="1">
    <brk id="56" max="16383" man="1"/>
  </rowBreaks>
  <ignoredErrors>
    <ignoredError sqref="B21 B31 B41 B57 B67 B72 B75 B85 B8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2020-12-04T20:19:19Z</cp:lastPrinted>
  <dcterms:created xsi:type="dcterms:W3CDTF">2018-04-17T18:57:16Z</dcterms:created>
  <dcterms:modified xsi:type="dcterms:W3CDTF">2020-12-04T20:20:42Z</dcterms:modified>
</cp:coreProperties>
</file>