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vdi-shares\Dpto. RRHH\Registro-Control y Nomina\NOMINA II\NOMINA\NOMINAS PARA PORTAL INSTITUCIONAL\PORTAL 2020\NOVIEMBRE 2020\"/>
    </mc:Choice>
  </mc:AlternateContent>
  <bookViews>
    <workbookView xWindow="0" yWindow="0" windowWidth="18195" windowHeight="7080" tabRatio="599"/>
  </bookViews>
  <sheets>
    <sheet name="TRAMITE PENSION " sheetId="14" r:id="rId1"/>
  </sheets>
  <definedNames>
    <definedName name="_xlnm.Print_Area" localSheetId="0">'TRAMITE PENSION '!$A$1:$K$41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3" i="14" l="1"/>
  <c r="H33" i="14"/>
  <c r="I33" i="14"/>
  <c r="J33" i="14"/>
  <c r="K33" i="14"/>
  <c r="F32" i="14"/>
  <c r="G32" i="14"/>
  <c r="F31" i="14"/>
  <c r="G31" i="14"/>
  <c r="F30" i="14"/>
  <c r="G30" i="14"/>
  <c r="F29" i="14"/>
  <c r="G29" i="14"/>
  <c r="F28" i="14"/>
  <c r="G28" i="14"/>
  <c r="F27" i="14"/>
  <c r="G27" i="14"/>
  <c r="F26" i="14"/>
  <c r="G26" i="14"/>
  <c r="F25" i="14"/>
  <c r="G25" i="14"/>
  <c r="F24" i="14"/>
  <c r="G24" i="14"/>
  <c r="F23" i="14"/>
  <c r="G23" i="14"/>
  <c r="F22" i="14"/>
  <c r="G22" i="14"/>
  <c r="F21" i="14"/>
  <c r="G21" i="14"/>
  <c r="F20" i="14"/>
  <c r="G20" i="14"/>
  <c r="F19" i="14"/>
  <c r="G19" i="14"/>
  <c r="F18" i="14"/>
  <c r="G18" i="14"/>
  <c r="F17" i="14"/>
  <c r="G17" i="14"/>
  <c r="F16" i="14"/>
  <c r="G16" i="14"/>
  <c r="F15" i="14"/>
  <c r="G15" i="14"/>
  <c r="F14" i="14"/>
  <c r="G14" i="14"/>
  <c r="F13" i="14"/>
  <c r="G13" i="14"/>
  <c r="G33" i="14" s="1"/>
  <c r="F12" i="14"/>
  <c r="G12" i="14"/>
  <c r="F10" i="14"/>
  <c r="G10" i="14"/>
  <c r="F11" i="14"/>
  <c r="G11" i="14"/>
  <c r="F8" i="14"/>
  <c r="F33" i="14" s="1"/>
  <c r="G8" i="14"/>
  <c r="F9" i="14"/>
  <c r="G9" i="14"/>
  <c r="J877162" i="14" l="1"/>
  <c r="A9" i="14"/>
  <c r="A10" i="14" s="1"/>
  <c r="A11" i="14" s="1"/>
  <c r="A12" i="14" s="1"/>
  <c r="A13" i="14" l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</calcChain>
</file>

<file path=xl/sharedStrings.xml><?xml version="1.0" encoding="utf-8"?>
<sst xmlns="http://schemas.openxmlformats.org/spreadsheetml/2006/main" count="96" uniqueCount="82">
  <si>
    <t xml:space="preserve">DIRECCION GENERAL DE PRESUPUESTO </t>
  </si>
  <si>
    <t xml:space="preserve">DIRECCION GENERAL </t>
  </si>
  <si>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</si>
  <si>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</si>
  <si>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</si>
  <si>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</si>
  <si>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</si>
  <si>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ENCARGADO DE DEPARTAMENTO </t>
  </si>
  <si>
    <t>ANALISTA DE PRESUPUESTO I</t>
  </si>
  <si>
    <t xml:space="preserve">MANUEL ANTONIO PEÑA MANCEBO </t>
  </si>
  <si>
    <t xml:space="preserve">SUB-DIRECTOR </t>
  </si>
  <si>
    <t>MARITZA DE LOS ANGELES PIMENTEL CAA</t>
  </si>
  <si>
    <t xml:space="preserve">SUB-DIRECTORA </t>
  </si>
  <si>
    <t xml:space="preserve">SECUNDINA RINCON HENRIQUEZ </t>
  </si>
  <si>
    <t xml:space="preserve">COORDINADORA DE EVENTOS </t>
  </si>
  <si>
    <t xml:space="preserve">SUSANA AMARILIS SOSA </t>
  </si>
  <si>
    <t xml:space="preserve">ANALISTA DE PRESUPUESTO </t>
  </si>
  <si>
    <t xml:space="preserve">JOSE ELIGIO JAQUEZ GIL </t>
  </si>
  <si>
    <t xml:space="preserve">DIRECTOR DEPARTAMENTO DE INGRESOS </t>
  </si>
  <si>
    <t xml:space="preserve">CATALINA AVILES FELIZ </t>
  </si>
  <si>
    <t xml:space="preserve">ANA YOLANDA PUESAN GOMEZ </t>
  </si>
  <si>
    <t xml:space="preserve">DIRECTORA </t>
  </si>
  <si>
    <t>JUAN GERALDO URRACA SPROCK</t>
  </si>
  <si>
    <t xml:space="preserve">COORDINADOR DE AYUNTAMIENTOS </t>
  </si>
  <si>
    <t>JESUS AQUILES RIVERA</t>
  </si>
  <si>
    <t>AUXILIAR ADMINISTRATIVO I</t>
  </si>
  <si>
    <t xml:space="preserve">AUXILIAR DE DOCUMENTACION </t>
  </si>
  <si>
    <t xml:space="preserve">ANALISTA SECTORIAL DE PRESUPUESTO </t>
  </si>
  <si>
    <t>TELMA LUISA DIAZ MORETA</t>
  </si>
  <si>
    <t xml:space="preserve">ANA MARIA LORENZO SILIE </t>
  </si>
  <si>
    <t xml:space="preserve">AIDA SANTOS SANCHEZ </t>
  </si>
  <si>
    <t xml:space="preserve">GRISELDA COLLADO </t>
  </si>
  <si>
    <t xml:space="preserve">AURA GLORIA CARRERA AMARO </t>
  </si>
  <si>
    <t xml:space="preserve">JUANA RAMIREZ JACINTO </t>
  </si>
  <si>
    <t xml:space="preserve">ANGELICA ALTAGRACIA RAMIREZ DIAZ </t>
  </si>
  <si>
    <t xml:space="preserve">GREGORIO SUERO </t>
  </si>
  <si>
    <t xml:space="preserve">CRISTINO SALVADOR </t>
  </si>
  <si>
    <t xml:space="preserve">ESTANISLAO MERCEDES RODRIGUEZ </t>
  </si>
  <si>
    <t xml:space="preserve">REYNA ISABEL RODRIGUEZ </t>
  </si>
  <si>
    <t>DOMINGA DE JESUS UREÑA</t>
  </si>
  <si>
    <t xml:space="preserve">EDUARDO FULCAR </t>
  </si>
  <si>
    <t>DULCE M. PADILLA</t>
  </si>
  <si>
    <t xml:space="preserve">TOTAL GENERAL NOMINA TRAMITE DE PENSION </t>
  </si>
  <si>
    <t xml:space="preserve">CONSERJE </t>
  </si>
  <si>
    <t xml:space="preserve">Nombre y Apellido </t>
  </si>
  <si>
    <t>Impuesto Sobre Renta ISR</t>
  </si>
  <si>
    <t>Sueldo Neto</t>
  </si>
  <si>
    <t xml:space="preserve">Otros Descuentos </t>
  </si>
  <si>
    <t>Seguridad Social</t>
  </si>
  <si>
    <t xml:space="preserve"> “Año de la Consolidación de la Seguridad Alimentaria”</t>
  </si>
  <si>
    <t>NOMINA DE SUELDOS: EMPLEADOS EN TRAMITE DE PENSIÓN</t>
  </si>
  <si>
    <t>SECRETARIA III</t>
  </si>
  <si>
    <t>AUXILIAR III</t>
  </si>
  <si>
    <t xml:space="preserve">SUD-DIRECTOR ADMINISTRATIVO Y CONTABILIDAD </t>
  </si>
  <si>
    <t xml:space="preserve">TECNICO CENTRAL DE PRESUPUESTO </t>
  </si>
  <si>
    <t xml:space="preserve">ANALISTA CENTRAL DE PRESUPUESTO </t>
  </si>
  <si>
    <t xml:space="preserve">TECNICO DE COMPRAS </t>
  </si>
  <si>
    <t>AUXILIAR ADMINISTRATIVO II</t>
  </si>
  <si>
    <t>SECRETARIA EJECUTIVA</t>
  </si>
  <si>
    <t>Ingreso Bruto</t>
  </si>
  <si>
    <t xml:space="preserve">Lugar de Trabajo </t>
  </si>
  <si>
    <t xml:space="preserve">Funciones </t>
  </si>
  <si>
    <t>SECCION MAYORDOMIA</t>
  </si>
  <si>
    <t>DIVISION DE COMPRAS</t>
  </si>
  <si>
    <t xml:space="preserve">ADMINISTRATIVO Y FINANCIERO </t>
  </si>
  <si>
    <t xml:space="preserve">DIR. PRES. SERVICIOS ECONÓMICOS </t>
  </si>
  <si>
    <t xml:space="preserve">DIR. CONSOLIDACION Y ESTADISTICA PRESUPUESTARIA </t>
  </si>
  <si>
    <t>DIR. PRES. EMPRESAS PUBLICAS Y AYUNTAMIENTOS</t>
  </si>
  <si>
    <t>DIVISION DE PROTOCOLOS</t>
  </si>
  <si>
    <t xml:space="preserve">MARINO RODRIGUEZ </t>
  </si>
  <si>
    <t xml:space="preserve">SECCION TRANSPORTACION </t>
  </si>
  <si>
    <t xml:space="preserve">DIVISION DE SERVICIOS GENERALES </t>
  </si>
  <si>
    <t>DIR. PRES.  GOBIERNO CENTRAL Y ORGANISMO ESPECIALES</t>
  </si>
  <si>
    <t xml:space="preserve">DIV. REGION CENTRAL Y NORCENTRAL </t>
  </si>
  <si>
    <t xml:space="preserve">BIBLIOTECA Y DOCUMENTACION </t>
  </si>
  <si>
    <t xml:space="preserve">DEP. INVERSION PUBLICA E INSTITUCIONES SIN FINES DE LUCRO </t>
  </si>
  <si>
    <t xml:space="preserve">UNIDAD DE ANALISIS DE SERVICIOS PERSONALES </t>
  </si>
  <si>
    <t>J.DAVID CANAÁN</t>
  </si>
  <si>
    <t xml:space="preserve">DIRECTOR  DE RECURSOS HUMANOS </t>
  </si>
  <si>
    <t>Correspondiente al mes de Noviembre del año 2020</t>
  </si>
  <si>
    <t>GLENNY CONCEPCION</t>
  </si>
  <si>
    <t xml:space="preserve">ANALISTA DE NOMINA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</si>
</sst>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000\-0000000\-0"/>
    <numFmt numFmtId="165" formatCode="_-* #,##0.00_-;\-* #,##0.00_-;_-* &quot;-&quot;??_-;_-@_-"/>
  </numFmts>
  <fonts count="1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2" fillId="0" borderId="0"/>
  </cellStyleXfs>
  <cellXfs count="32">
    <xf numFmtId="0" fontId="0" fillId="0" borderId="0" xfId="0"/>
    <xf numFmtId="0" fontId="4" fillId="2" borderId="0" xfId="0" applyFont="1" applyFill="1" applyBorder="1"/>
    <xf numFmtId="43" fontId="4" fillId="2" borderId="0" xfId="1" applyFont="1" applyFill="1" applyBorder="1"/>
    <xf numFmtId="0" fontId="7" fillId="2" borderId="0" xfId="0" applyFont="1" applyFill="1" applyBorder="1"/>
    <xf numFmtId="0" fontId="4" fillId="2" borderId="0" xfId="0" applyFont="1" applyFill="1" applyBorder="1" applyAlignment="1">
      <alignment horizontal="center"/>
    </xf>
    <xf numFmtId="43" fontId="7" fillId="2" borderId="0" xfId="1" applyFont="1" applyFill="1" applyBorder="1"/>
    <xf numFmtId="165" fontId="4" fillId="2" borderId="0" xfId="0" applyNumberFormat="1" applyFont="1" applyFill="1" applyBorder="1"/>
    <xf numFmtId="0" fontId="8" fillId="3" borderId="6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/>
    <xf numFmtId="0" fontId="5" fillId="2" borderId="0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9" fillId="2" borderId="1" xfId="0" applyFont="1" applyFill="1" applyBorder="1"/>
    <xf numFmtId="0" fontId="9" fillId="2" borderId="1" xfId="0" applyFont="1" applyFill="1" applyBorder="1" applyAlignment="1">
      <alignment horizontal="left"/>
    </xf>
    <xf numFmtId="43" fontId="9" fillId="2" borderId="1" xfId="1" applyFont="1" applyFill="1" applyBorder="1"/>
    <xf numFmtId="43" fontId="9" fillId="2" borderId="1" xfId="0" applyNumberFormat="1" applyFont="1" applyFill="1" applyBorder="1"/>
    <xf numFmtId="43" fontId="9" fillId="2" borderId="0" xfId="1" applyFont="1" applyFill="1" applyBorder="1"/>
    <xf numFmtId="0" fontId="9" fillId="2" borderId="0" xfId="0" applyFont="1" applyFill="1" applyBorder="1"/>
    <xf numFmtId="0" fontId="9" fillId="0" borderId="1" xfId="0" applyFont="1" applyFill="1" applyBorder="1" applyAlignment="1">
      <alignment horizontal="left"/>
    </xf>
    <xf numFmtId="164" fontId="1" fillId="2" borderId="1" xfId="0" applyNumberFormat="1" applyFont="1" applyFill="1" applyBorder="1" applyAlignment="1">
      <alignment horizontal="left" wrapText="1"/>
    </xf>
    <xf numFmtId="43" fontId="6" fillId="0" borderId="0" xfId="1" applyFont="1" applyFill="1" applyBorder="1"/>
    <xf numFmtId="0" fontId="6" fillId="0" borderId="4" xfId="0" applyFont="1" applyFill="1" applyBorder="1"/>
    <xf numFmtId="0" fontId="6" fillId="0" borderId="7" xfId="0" applyFont="1" applyFill="1" applyBorder="1"/>
    <xf numFmtId="0" fontId="6" fillId="0" borderId="5" xfId="0" applyFont="1" applyFill="1" applyBorder="1" applyAlignment="1">
      <alignment horizontal="center"/>
    </xf>
    <xf numFmtId="43" fontId="6" fillId="3" borderId="4" xfId="0" applyNumberFormat="1" applyFont="1" applyFill="1" applyBorder="1"/>
    <xf numFmtId="0" fontId="10" fillId="0" borderId="0" xfId="0" applyFont="1" applyAlignment="1">
      <alignment horizontal="right"/>
    </xf>
    <xf numFmtId="0" fontId="11" fillId="0" borderId="8" xfId="0" applyFont="1" applyBorder="1"/>
    <xf numFmtId="0" fontId="11" fillId="0" borderId="0" xfId="0" applyFont="1"/>
    <xf numFmtId="0" fontId="10" fillId="0" borderId="0" xfId="0" applyFont="1"/>
    <xf numFmtId="0" fontId="5" fillId="2" borderId="0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</cellXfs>
  <cellStyles count="3">
    <cellStyle name="Millares 2" xfId="1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104670</xdr:colOff>
      <xdr:row>0</xdr:row>
      <xdr:rowOff>0</xdr:rowOff>
    </xdr:from>
    <xdr:to>
      <xdr:col>1</xdr:col>
      <xdr:colOff>1653792</xdr:colOff>
      <xdr:row>4</xdr:row>
      <xdr:rowOff>238308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670" y="0"/>
          <a:ext cx="1978270" cy="1201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77162"/>
  <sheetViews>
    <sheetView showGridLines="0" tabSelected="1" topLeftCell="A4" zoomScale="91" zoomScaleNormal="91" workbookViewId="0">
      <selection activeCell="F13" sqref="F13"/>
    </sheetView>
  </sheetViews>
  <sheetFormatPr baseColWidth="10" defaultRowHeight="12.75" x14ac:dyDescent="0.2"/>
  <cols>
    <col min="1" max="1" width="6.42578125" style="1" customWidth="1"/>
    <col min="2" max="2" width="38.85546875" style="1" customWidth="1"/>
    <col min="3" max="3" width="53.85546875" style="1" customWidth="1"/>
    <col min="4" max="4" width="44.140625" style="4" customWidth="1"/>
    <col min="5" max="5" width="17.28515625" style="2" customWidth="1"/>
    <col min="6" max="6" width="13.5703125" style="1" customWidth="1"/>
    <col min="7" max="7" width="14.140625" style="1" customWidth="1"/>
    <col min="8" max="8" width="14.7109375" style="1" customWidth="1"/>
    <col min="9" max="9" width="13.5703125" style="1" customWidth="1"/>
    <col min="10" max="10" width="14.85546875" style="1" customWidth="1"/>
    <col min="11" max="11" width="18.7109375" style="1" customWidth="1"/>
    <col min="12" max="16384" width="11.42578125" style="1"/>
  </cols>
  <sheetData>
    <row r="1" spans="1:12" ht="18.75" x14ac:dyDescent="0.3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</row>
    <row r="2" spans="1:12" ht="18.75" x14ac:dyDescent="0.3">
      <c r="A2" s="29" t="s">
        <v>49</v>
      </c>
      <c r="B2" s="29"/>
      <c r="C2" s="29"/>
      <c r="D2" s="29"/>
      <c r="E2" s="29"/>
      <c r="F2" s="29"/>
      <c r="G2" s="29"/>
      <c r="H2" s="29"/>
      <c r="I2" s="29"/>
      <c r="J2" s="29"/>
      <c r="K2" s="29"/>
    </row>
    <row r="3" spans="1:12" ht="18.75" x14ac:dyDescent="0.3">
      <c r="A3" s="29" t="s">
        <v>50</v>
      </c>
      <c r="B3" s="29"/>
      <c r="C3" s="29"/>
      <c r="D3" s="29"/>
      <c r="E3" s="29"/>
      <c r="F3" s="29"/>
      <c r="G3" s="29"/>
      <c r="H3" s="29"/>
      <c r="I3" s="29"/>
      <c r="J3" s="29"/>
      <c r="K3" s="29"/>
    </row>
    <row r="4" spans="1:12" ht="18.75" x14ac:dyDescent="0.3">
      <c r="A4" s="29" t="s">
        <v>79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9"/>
    </row>
    <row r="5" spans="1:12" ht="19.5" thickBot="1" x14ac:dyDescent="0.3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9"/>
    </row>
    <row r="6" spans="1:12" s="2" customFormat="1" ht="21" customHeight="1" thickBot="1" x14ac:dyDescent="0.25">
      <c r="B6" s="3"/>
      <c r="C6" s="3"/>
      <c r="D6" s="4"/>
      <c r="E6" s="5"/>
      <c r="F6" s="30" t="s">
        <v>48</v>
      </c>
      <c r="G6" s="31"/>
    </row>
    <row r="7" spans="1:12" s="2" customFormat="1" ht="27" customHeight="1" x14ac:dyDescent="0.2">
      <c r="A7" s="7" t="s">
        <v>2</v>
      </c>
      <c r="B7" s="7" t="s">
        <v>44</v>
      </c>
      <c r="C7" s="7" t="s">
        <v>60</v>
      </c>
      <c r="D7" s="7" t="s">
        <v>61</v>
      </c>
      <c r="E7" s="7" t="s">
        <v>59</v>
      </c>
      <c r="F7" s="7" t="s">
        <v>3</v>
      </c>
      <c r="G7" s="7" t="s">
        <v>4</v>
      </c>
      <c r="H7" s="8" t="s">
        <v>45</v>
      </c>
      <c r="I7" s="8" t="s">
        <v>47</v>
      </c>
      <c r="J7" s="8" t="s">
        <v>5</v>
      </c>
      <c r="K7" s="8" t="s">
        <v>46</v>
      </c>
    </row>
    <row r="8" spans="1:12" s="16" customFormat="1" ht="20.100000000000001" customHeight="1" x14ac:dyDescent="0.25">
      <c r="A8" s="11">
        <v>1</v>
      </c>
      <c r="B8" s="13" t="s">
        <v>9</v>
      </c>
      <c r="C8" s="13" t="s">
        <v>1</v>
      </c>
      <c r="D8" s="13" t="s">
        <v>10</v>
      </c>
      <c r="E8" s="14">
        <v>210265</v>
      </c>
      <c r="F8" s="14">
        <f t="shared" ref="F8:F32" si="0">E8*2.87%</f>
        <v>6034.6054999999997</v>
      </c>
      <c r="G8" s="14">
        <f>134820*3.04%</f>
        <v>4098.5280000000002</v>
      </c>
      <c r="H8" s="14">
        <v>38615.83</v>
      </c>
      <c r="I8" s="15">
        <v>25</v>
      </c>
      <c r="J8" s="14">
        <v>48773.963499999998</v>
      </c>
      <c r="K8" s="15">
        <v>161491.03649999999</v>
      </c>
    </row>
    <row r="9" spans="1:12" s="16" customFormat="1" ht="20.100000000000001" customHeight="1" x14ac:dyDescent="0.25">
      <c r="A9" s="11">
        <f>+A8+1</f>
        <v>2</v>
      </c>
      <c r="B9" s="13" t="s">
        <v>11</v>
      </c>
      <c r="C9" s="13" t="s">
        <v>1</v>
      </c>
      <c r="D9" s="13" t="s">
        <v>12</v>
      </c>
      <c r="E9" s="14">
        <v>210265</v>
      </c>
      <c r="F9" s="14">
        <f t="shared" si="0"/>
        <v>6034.6054999999997</v>
      </c>
      <c r="G9" s="14">
        <f>134820*3.04%</f>
        <v>4098.5280000000002</v>
      </c>
      <c r="H9" s="14">
        <v>38615.83</v>
      </c>
      <c r="I9" s="15">
        <v>20093.260000000002</v>
      </c>
      <c r="J9" s="14">
        <v>68842.223500000007</v>
      </c>
      <c r="K9" s="15">
        <v>141422.77649999998</v>
      </c>
    </row>
    <row r="10" spans="1:12" s="16" customFormat="1" ht="20.100000000000001" customHeight="1" x14ac:dyDescent="0.25">
      <c r="A10" s="11">
        <f t="shared" ref="A10:A32" si="1">+A9+1</f>
        <v>3</v>
      </c>
      <c r="B10" s="13" t="s">
        <v>17</v>
      </c>
      <c r="C10" s="13" t="s">
        <v>66</v>
      </c>
      <c r="D10" s="13" t="s">
        <v>18</v>
      </c>
      <c r="E10" s="14">
        <v>170500</v>
      </c>
      <c r="F10" s="14">
        <f t="shared" si="0"/>
        <v>4893.3500000000004</v>
      </c>
      <c r="G10" s="14">
        <f>134820*3.04%</f>
        <v>4098.5280000000002</v>
      </c>
      <c r="H10" s="14">
        <v>28959.9</v>
      </c>
      <c r="I10" s="15">
        <v>1233.0999999999999</v>
      </c>
      <c r="J10" s="14">
        <v>39184.878000000004</v>
      </c>
      <c r="K10" s="15">
        <v>131315.122</v>
      </c>
    </row>
    <row r="11" spans="1:12" s="16" customFormat="1" ht="20.100000000000001" customHeight="1" x14ac:dyDescent="0.25">
      <c r="A11" s="11">
        <f t="shared" si="1"/>
        <v>4</v>
      </c>
      <c r="B11" s="13" t="s">
        <v>20</v>
      </c>
      <c r="C11" s="13" t="s">
        <v>67</v>
      </c>
      <c r="D11" s="13" t="s">
        <v>21</v>
      </c>
      <c r="E11" s="14">
        <v>170500</v>
      </c>
      <c r="F11" s="14">
        <f t="shared" si="0"/>
        <v>4893.3500000000004</v>
      </c>
      <c r="G11" s="14">
        <f>134820*3.04%</f>
        <v>4098.5280000000002</v>
      </c>
      <c r="H11" s="14">
        <v>28959.9</v>
      </c>
      <c r="I11" s="15">
        <v>3007.62</v>
      </c>
      <c r="J11" s="14">
        <v>40959.398000000001</v>
      </c>
      <c r="K11" s="15">
        <v>129540.602</v>
      </c>
    </row>
    <row r="12" spans="1:12" s="17" customFormat="1" ht="20.100000000000001" customHeight="1" x14ac:dyDescent="0.25">
      <c r="A12" s="11">
        <f t="shared" si="1"/>
        <v>5</v>
      </c>
      <c r="B12" s="13" t="s">
        <v>22</v>
      </c>
      <c r="C12" s="13" t="s">
        <v>67</v>
      </c>
      <c r="D12" s="13" t="s">
        <v>23</v>
      </c>
      <c r="E12" s="14">
        <v>148500</v>
      </c>
      <c r="F12" s="14">
        <f t="shared" si="0"/>
        <v>4261.95</v>
      </c>
      <c r="G12" s="14">
        <f>134820*3.04%</f>
        <v>4098.5280000000002</v>
      </c>
      <c r="H12" s="14">
        <v>23617.75</v>
      </c>
      <c r="I12" s="15">
        <v>6719.46</v>
      </c>
      <c r="J12" s="14">
        <v>38697.687999999995</v>
      </c>
      <c r="K12" s="15">
        <v>109802.31200000001</v>
      </c>
    </row>
    <row r="13" spans="1:12" s="16" customFormat="1" ht="20.100000000000001" customHeight="1" x14ac:dyDescent="0.25">
      <c r="A13" s="11">
        <f>+A12+1</f>
        <v>6</v>
      </c>
      <c r="B13" s="13" t="s">
        <v>19</v>
      </c>
      <c r="C13" s="13" t="s">
        <v>66</v>
      </c>
      <c r="D13" s="13" t="s">
        <v>7</v>
      </c>
      <c r="E13" s="14">
        <v>126500</v>
      </c>
      <c r="F13" s="14">
        <f t="shared" si="0"/>
        <v>3630.55</v>
      </c>
      <c r="G13" s="14">
        <f t="shared" ref="G13:G32" si="2">+E13*3.04%</f>
        <v>3845.6</v>
      </c>
      <c r="H13" s="14">
        <v>18041.3</v>
      </c>
      <c r="I13" s="15">
        <v>3990.49</v>
      </c>
      <c r="J13" s="14">
        <v>29507.94</v>
      </c>
      <c r="K13" s="15">
        <v>96992.06</v>
      </c>
    </row>
    <row r="14" spans="1:12" s="17" customFormat="1" ht="20.100000000000001" customHeight="1" x14ac:dyDescent="0.25">
      <c r="A14" s="11">
        <f t="shared" si="1"/>
        <v>7</v>
      </c>
      <c r="B14" s="13" t="s">
        <v>6</v>
      </c>
      <c r="C14" s="13" t="s">
        <v>1</v>
      </c>
      <c r="D14" s="13" t="s">
        <v>7</v>
      </c>
      <c r="E14" s="14">
        <v>105000</v>
      </c>
      <c r="F14" s="14">
        <f t="shared" si="0"/>
        <v>3013.5</v>
      </c>
      <c r="G14" s="14">
        <f t="shared" si="2"/>
        <v>3192</v>
      </c>
      <c r="H14" s="14">
        <v>13281.49</v>
      </c>
      <c r="I14" s="15">
        <v>10315.85</v>
      </c>
      <c r="J14" s="14">
        <v>29802.84</v>
      </c>
      <c r="K14" s="15">
        <v>75197.16</v>
      </c>
    </row>
    <row r="15" spans="1:12" s="16" customFormat="1" ht="20.100000000000001" customHeight="1" x14ac:dyDescent="0.25">
      <c r="A15" s="11">
        <f t="shared" si="1"/>
        <v>8</v>
      </c>
      <c r="B15" s="13" t="s">
        <v>28</v>
      </c>
      <c r="C15" s="13" t="s">
        <v>65</v>
      </c>
      <c r="D15" s="19" t="s">
        <v>27</v>
      </c>
      <c r="E15" s="14">
        <v>95000</v>
      </c>
      <c r="F15" s="14">
        <f t="shared" si="0"/>
        <v>2726.5</v>
      </c>
      <c r="G15" s="14">
        <f t="shared" si="2"/>
        <v>2888</v>
      </c>
      <c r="H15" s="14">
        <v>10929.24</v>
      </c>
      <c r="I15" s="15">
        <v>11227.369999999999</v>
      </c>
      <c r="J15" s="14">
        <v>27771.11</v>
      </c>
      <c r="K15" s="15">
        <v>67228.89</v>
      </c>
    </row>
    <row r="16" spans="1:12" s="16" customFormat="1" ht="20.100000000000001" customHeight="1" x14ac:dyDescent="0.25">
      <c r="A16" s="11">
        <f t="shared" si="1"/>
        <v>9</v>
      </c>
      <c r="B16" s="13" t="s">
        <v>35</v>
      </c>
      <c r="C16" s="13" t="s">
        <v>72</v>
      </c>
      <c r="D16" s="18" t="s">
        <v>55</v>
      </c>
      <c r="E16" s="14">
        <v>85000</v>
      </c>
      <c r="F16" s="14">
        <f t="shared" si="0"/>
        <v>2439.5</v>
      </c>
      <c r="G16" s="14">
        <f t="shared" si="2"/>
        <v>2584</v>
      </c>
      <c r="H16" s="14">
        <v>8279.4599999999991</v>
      </c>
      <c r="I16" s="15">
        <v>1235.1199999999999</v>
      </c>
      <c r="J16" s="14">
        <v>14538.079999999998</v>
      </c>
      <c r="K16" s="15">
        <v>70461.919999999998</v>
      </c>
    </row>
    <row r="17" spans="1:11" s="16" customFormat="1" ht="20.100000000000001" customHeight="1" x14ac:dyDescent="0.25">
      <c r="A17" s="11">
        <f t="shared" si="1"/>
        <v>10</v>
      </c>
      <c r="B17" s="13" t="s">
        <v>24</v>
      </c>
      <c r="C17" s="13" t="s">
        <v>73</v>
      </c>
      <c r="D17" s="13" t="s">
        <v>8</v>
      </c>
      <c r="E17" s="14">
        <v>77000</v>
      </c>
      <c r="F17" s="14">
        <f t="shared" si="0"/>
        <v>2209.9</v>
      </c>
      <c r="G17" s="14">
        <f t="shared" si="2"/>
        <v>2340.8000000000002</v>
      </c>
      <c r="H17" s="14">
        <v>6695.19</v>
      </c>
      <c r="I17" s="15">
        <v>3642.62</v>
      </c>
      <c r="J17" s="14">
        <v>14888.509999999998</v>
      </c>
      <c r="K17" s="15">
        <v>62111.490000000005</v>
      </c>
    </row>
    <row r="18" spans="1:11" s="16" customFormat="1" ht="20.100000000000001" customHeight="1" x14ac:dyDescent="0.25">
      <c r="A18" s="11">
        <f t="shared" si="1"/>
        <v>11</v>
      </c>
      <c r="B18" s="13" t="s">
        <v>13</v>
      </c>
      <c r="C18" s="13" t="s">
        <v>68</v>
      </c>
      <c r="D18" s="13" t="s">
        <v>14</v>
      </c>
      <c r="E18" s="14">
        <v>70000</v>
      </c>
      <c r="F18" s="14">
        <f t="shared" si="0"/>
        <v>2009</v>
      </c>
      <c r="G18" s="14">
        <f t="shared" si="2"/>
        <v>2128</v>
      </c>
      <c r="H18" s="14">
        <v>5368.48</v>
      </c>
      <c r="I18" s="15">
        <v>25</v>
      </c>
      <c r="J18" s="14">
        <v>9530.48</v>
      </c>
      <c r="K18" s="15">
        <v>60469.520000000004</v>
      </c>
    </row>
    <row r="19" spans="1:11" s="17" customFormat="1" ht="20.100000000000001" customHeight="1" x14ac:dyDescent="0.25">
      <c r="A19" s="11">
        <f t="shared" si="1"/>
        <v>12</v>
      </c>
      <c r="B19" s="13" t="s">
        <v>34</v>
      </c>
      <c r="C19" s="13" t="s">
        <v>75</v>
      </c>
      <c r="D19" s="18" t="s">
        <v>54</v>
      </c>
      <c r="E19" s="14">
        <v>63000</v>
      </c>
      <c r="F19" s="14">
        <f t="shared" si="0"/>
        <v>1808.1</v>
      </c>
      <c r="G19" s="14">
        <f t="shared" si="2"/>
        <v>1915.2</v>
      </c>
      <c r="H19" s="14">
        <v>4051.22</v>
      </c>
      <c r="I19" s="15">
        <v>25</v>
      </c>
      <c r="J19" s="14">
        <v>7799.52</v>
      </c>
      <c r="K19" s="15">
        <v>55200.479999999996</v>
      </c>
    </row>
    <row r="20" spans="1:11" s="17" customFormat="1" ht="20.100000000000001" customHeight="1" x14ac:dyDescent="0.25">
      <c r="A20" s="11">
        <f t="shared" si="1"/>
        <v>13</v>
      </c>
      <c r="B20" s="13" t="s">
        <v>32</v>
      </c>
      <c r="C20" s="13" t="s">
        <v>64</v>
      </c>
      <c r="D20" s="18" t="s">
        <v>53</v>
      </c>
      <c r="E20" s="14">
        <v>49452</v>
      </c>
      <c r="F20" s="14">
        <f t="shared" si="0"/>
        <v>1419.2724000000001</v>
      </c>
      <c r="G20" s="14">
        <f t="shared" si="2"/>
        <v>1503.3407999999999</v>
      </c>
      <c r="H20" s="14">
        <v>1776.66</v>
      </c>
      <c r="I20" s="15">
        <v>25</v>
      </c>
      <c r="J20" s="14">
        <v>4724.2731999999996</v>
      </c>
      <c r="K20" s="15">
        <v>44727.726800000004</v>
      </c>
    </row>
    <row r="21" spans="1:11" s="17" customFormat="1" ht="20.100000000000001" customHeight="1" x14ac:dyDescent="0.25">
      <c r="A21" s="11">
        <f t="shared" si="1"/>
        <v>14</v>
      </c>
      <c r="B21" s="13" t="s">
        <v>15</v>
      </c>
      <c r="C21" s="13" t="s">
        <v>1</v>
      </c>
      <c r="D21" s="13" t="s">
        <v>16</v>
      </c>
      <c r="E21" s="14">
        <v>45000</v>
      </c>
      <c r="F21" s="14">
        <f t="shared" si="0"/>
        <v>1291.5</v>
      </c>
      <c r="G21" s="14">
        <f t="shared" si="2"/>
        <v>1368</v>
      </c>
      <c r="H21" s="14">
        <v>1148.33</v>
      </c>
      <c r="I21" s="15">
        <v>2409.67</v>
      </c>
      <c r="J21" s="14">
        <v>6217.5</v>
      </c>
      <c r="K21" s="15">
        <v>38782.5</v>
      </c>
    </row>
    <row r="22" spans="1:11" s="17" customFormat="1" ht="20.100000000000001" customHeight="1" x14ac:dyDescent="0.25">
      <c r="A22" s="11">
        <f t="shared" si="1"/>
        <v>15</v>
      </c>
      <c r="B22" s="13" t="s">
        <v>37</v>
      </c>
      <c r="C22" s="13" t="s">
        <v>63</v>
      </c>
      <c r="D22" s="19" t="s">
        <v>56</v>
      </c>
      <c r="E22" s="14">
        <v>44000</v>
      </c>
      <c r="F22" s="14">
        <f t="shared" si="0"/>
        <v>1262.8</v>
      </c>
      <c r="G22" s="14">
        <f t="shared" si="2"/>
        <v>1337.6</v>
      </c>
      <c r="H22" s="14"/>
      <c r="I22" s="15">
        <v>25</v>
      </c>
      <c r="J22" s="14">
        <v>2625.3999999999996</v>
      </c>
      <c r="K22" s="15">
        <v>41374.6</v>
      </c>
    </row>
    <row r="23" spans="1:11" s="17" customFormat="1" ht="20.100000000000001" customHeight="1" x14ac:dyDescent="0.25">
      <c r="A23" s="11">
        <f t="shared" si="1"/>
        <v>16</v>
      </c>
      <c r="B23" s="13" t="s">
        <v>39</v>
      </c>
      <c r="C23" s="13" t="s">
        <v>67</v>
      </c>
      <c r="D23" s="18" t="s">
        <v>58</v>
      </c>
      <c r="E23" s="14">
        <v>40000</v>
      </c>
      <c r="F23" s="14">
        <f t="shared" si="0"/>
        <v>1148</v>
      </c>
      <c r="G23" s="14">
        <f t="shared" si="2"/>
        <v>1216</v>
      </c>
      <c r="H23" s="14"/>
      <c r="I23" s="15">
        <v>1380.1</v>
      </c>
      <c r="J23" s="14">
        <v>3744.1</v>
      </c>
      <c r="K23" s="15">
        <v>36255.9</v>
      </c>
    </row>
    <row r="24" spans="1:11" s="17" customFormat="1" ht="20.100000000000001" customHeight="1" x14ac:dyDescent="0.25">
      <c r="A24" s="11">
        <f t="shared" si="1"/>
        <v>17</v>
      </c>
      <c r="B24" s="13" t="s">
        <v>38</v>
      </c>
      <c r="C24" s="13" t="s">
        <v>71</v>
      </c>
      <c r="D24" s="13" t="s">
        <v>57</v>
      </c>
      <c r="E24" s="14">
        <v>31500</v>
      </c>
      <c r="F24" s="14">
        <f t="shared" si="0"/>
        <v>904.05</v>
      </c>
      <c r="G24" s="14">
        <f t="shared" si="2"/>
        <v>957.6</v>
      </c>
      <c r="H24" s="14"/>
      <c r="I24" s="15">
        <v>25</v>
      </c>
      <c r="J24" s="14">
        <v>1886.65</v>
      </c>
      <c r="K24" s="15">
        <v>29613.35</v>
      </c>
    </row>
    <row r="25" spans="1:11" s="17" customFormat="1" ht="20.100000000000001" customHeight="1" x14ac:dyDescent="0.25">
      <c r="A25" s="11">
        <f t="shared" si="1"/>
        <v>18</v>
      </c>
      <c r="B25" s="13" t="s">
        <v>40</v>
      </c>
      <c r="C25" s="13" t="s">
        <v>71</v>
      </c>
      <c r="D25" s="13" t="s">
        <v>25</v>
      </c>
      <c r="E25" s="14">
        <v>26250</v>
      </c>
      <c r="F25" s="14">
        <f t="shared" si="0"/>
        <v>753.375</v>
      </c>
      <c r="G25" s="14">
        <f t="shared" si="2"/>
        <v>798</v>
      </c>
      <c r="H25" s="12"/>
      <c r="I25" s="15">
        <v>25</v>
      </c>
      <c r="J25" s="14">
        <v>1576.375</v>
      </c>
      <c r="K25" s="15">
        <v>24673.625</v>
      </c>
    </row>
    <row r="26" spans="1:11" s="17" customFormat="1" ht="20.100000000000001" customHeight="1" x14ac:dyDescent="0.25">
      <c r="A26" s="11">
        <f t="shared" si="1"/>
        <v>19</v>
      </c>
      <c r="B26" s="13" t="s">
        <v>29</v>
      </c>
      <c r="C26" s="13" t="s">
        <v>76</v>
      </c>
      <c r="D26" s="13" t="s">
        <v>51</v>
      </c>
      <c r="E26" s="14">
        <v>23313.15</v>
      </c>
      <c r="F26" s="14">
        <f t="shared" si="0"/>
        <v>669.08740499999999</v>
      </c>
      <c r="G26" s="14">
        <f t="shared" si="2"/>
        <v>708.71976000000006</v>
      </c>
      <c r="H26" s="14"/>
      <c r="I26" s="15">
        <v>25</v>
      </c>
      <c r="J26" s="14">
        <v>1402.8071650000002</v>
      </c>
      <c r="K26" s="15">
        <v>21910.342835000003</v>
      </c>
    </row>
    <row r="27" spans="1:11" s="17" customFormat="1" ht="20.100000000000001" customHeight="1" x14ac:dyDescent="0.25">
      <c r="A27" s="11">
        <f t="shared" si="1"/>
        <v>20</v>
      </c>
      <c r="B27" s="13" t="s">
        <v>36</v>
      </c>
      <c r="C27" s="13" t="s">
        <v>70</v>
      </c>
      <c r="D27" s="13" t="s">
        <v>25</v>
      </c>
      <c r="E27" s="14">
        <v>23100</v>
      </c>
      <c r="F27" s="14">
        <f t="shared" si="0"/>
        <v>662.97</v>
      </c>
      <c r="G27" s="14">
        <f t="shared" si="2"/>
        <v>702.24</v>
      </c>
      <c r="H27" s="14"/>
      <c r="I27" s="15">
        <v>25</v>
      </c>
      <c r="J27" s="14">
        <v>1390.21</v>
      </c>
      <c r="K27" s="15">
        <v>21709.79</v>
      </c>
    </row>
    <row r="28" spans="1:11" s="17" customFormat="1" ht="20.100000000000001" customHeight="1" x14ac:dyDescent="0.25">
      <c r="A28" s="11">
        <f t="shared" si="1"/>
        <v>21</v>
      </c>
      <c r="B28" s="13" t="s">
        <v>69</v>
      </c>
      <c r="C28" s="13" t="s">
        <v>70</v>
      </c>
      <c r="D28" s="13" t="s">
        <v>52</v>
      </c>
      <c r="E28" s="14">
        <v>20977</v>
      </c>
      <c r="F28" s="14">
        <f t="shared" si="0"/>
        <v>602.03989999999999</v>
      </c>
      <c r="G28" s="14">
        <f t="shared" si="2"/>
        <v>637.70079999999996</v>
      </c>
      <c r="H28" s="14"/>
      <c r="I28" s="15">
        <v>25</v>
      </c>
      <c r="J28" s="14">
        <v>1264.7406999999998</v>
      </c>
      <c r="K28" s="15">
        <v>19712.259300000002</v>
      </c>
    </row>
    <row r="29" spans="1:11" s="17" customFormat="1" ht="20.100000000000001" customHeight="1" x14ac:dyDescent="0.25">
      <c r="A29" s="11">
        <f t="shared" si="1"/>
        <v>22</v>
      </c>
      <c r="B29" s="13" t="s">
        <v>31</v>
      </c>
      <c r="C29" s="13" t="s">
        <v>74</v>
      </c>
      <c r="D29" s="13" t="s">
        <v>26</v>
      </c>
      <c r="E29" s="14">
        <v>20356.599999999999</v>
      </c>
      <c r="F29" s="14">
        <f t="shared" si="0"/>
        <v>584.23442</v>
      </c>
      <c r="G29" s="14">
        <f t="shared" si="2"/>
        <v>618.84064000000001</v>
      </c>
      <c r="H29" s="14"/>
      <c r="I29" s="15">
        <v>25</v>
      </c>
      <c r="J29" s="14">
        <v>1228.0750600000001</v>
      </c>
      <c r="K29" s="15">
        <v>19128.524939999999</v>
      </c>
    </row>
    <row r="30" spans="1:11" s="17" customFormat="1" ht="20.100000000000001" customHeight="1" x14ac:dyDescent="0.25">
      <c r="A30" s="11">
        <f t="shared" si="1"/>
        <v>23</v>
      </c>
      <c r="B30" s="13" t="s">
        <v>30</v>
      </c>
      <c r="C30" s="13" t="s">
        <v>1</v>
      </c>
      <c r="D30" s="13" t="s">
        <v>52</v>
      </c>
      <c r="E30" s="14">
        <v>15732</v>
      </c>
      <c r="F30" s="14">
        <f t="shared" si="0"/>
        <v>451.50839999999999</v>
      </c>
      <c r="G30" s="14">
        <f t="shared" si="2"/>
        <v>478.25279999999998</v>
      </c>
      <c r="H30" s="14"/>
      <c r="I30" s="15">
        <v>25</v>
      </c>
      <c r="J30" s="14">
        <v>954.76119999999992</v>
      </c>
      <c r="K30" s="15">
        <v>14777.238799999999</v>
      </c>
    </row>
    <row r="31" spans="1:11" s="16" customFormat="1" ht="20.100000000000001" customHeight="1" x14ac:dyDescent="0.25">
      <c r="A31" s="11">
        <f t="shared" si="1"/>
        <v>24</v>
      </c>
      <c r="B31" s="13" t="s">
        <v>41</v>
      </c>
      <c r="C31" s="13" t="s">
        <v>62</v>
      </c>
      <c r="D31" s="13" t="s">
        <v>43</v>
      </c>
      <c r="E31" s="14">
        <v>15400</v>
      </c>
      <c r="F31" s="14">
        <f t="shared" si="0"/>
        <v>441.98</v>
      </c>
      <c r="G31" s="14">
        <f t="shared" si="2"/>
        <v>468.16</v>
      </c>
      <c r="H31" s="14"/>
      <c r="I31" s="15">
        <v>45</v>
      </c>
      <c r="J31" s="14">
        <v>955.1400000000001</v>
      </c>
      <c r="K31" s="15">
        <v>14444.86</v>
      </c>
    </row>
    <row r="32" spans="1:11" s="16" customFormat="1" ht="20.100000000000001" customHeight="1" thickBot="1" x14ac:dyDescent="0.3">
      <c r="A32" s="11">
        <f t="shared" si="1"/>
        <v>25</v>
      </c>
      <c r="B32" s="13" t="s">
        <v>33</v>
      </c>
      <c r="C32" s="13" t="s">
        <v>62</v>
      </c>
      <c r="D32" s="13" t="s">
        <v>43</v>
      </c>
      <c r="E32" s="14">
        <v>10000</v>
      </c>
      <c r="F32" s="14">
        <f t="shared" si="0"/>
        <v>287</v>
      </c>
      <c r="G32" s="14">
        <f t="shared" si="2"/>
        <v>304</v>
      </c>
      <c r="H32" s="14"/>
      <c r="I32" s="15">
        <v>25</v>
      </c>
      <c r="J32" s="14">
        <v>616</v>
      </c>
      <c r="K32" s="15">
        <v>9384</v>
      </c>
    </row>
    <row r="33" spans="2:11" s="20" customFormat="1" ht="20.100000000000001" customHeight="1" thickBot="1" x14ac:dyDescent="0.3">
      <c r="B33" s="21" t="s">
        <v>42</v>
      </c>
      <c r="C33" s="22"/>
      <c r="D33" s="23"/>
      <c r="E33" s="24">
        <f>SUM(E8:E32)</f>
        <v>1896610.75</v>
      </c>
      <c r="F33" s="24">
        <f t="shared" ref="F33:K33" si="3">SUM(F8:F32)</f>
        <v>54432.728525000013</v>
      </c>
      <c r="G33" s="24">
        <f t="shared" si="3"/>
        <v>50484.694799999997</v>
      </c>
      <c r="H33" s="24">
        <f t="shared" si="3"/>
        <v>228340.57999999996</v>
      </c>
      <c r="I33" s="24">
        <f t="shared" si="3"/>
        <v>65624.66</v>
      </c>
      <c r="J33" s="24">
        <f t="shared" si="3"/>
        <v>398882.66332500009</v>
      </c>
      <c r="K33" s="24">
        <f t="shared" si="3"/>
        <v>1497728.0866750001</v>
      </c>
    </row>
    <row r="34" spans="2:11" ht="18" customHeight="1" x14ac:dyDescent="0.2"/>
    <row r="35" spans="2:11" ht="18" customHeight="1" x14ac:dyDescent="0.2"/>
    <row r="36" spans="2:11" ht="18" customHeight="1" x14ac:dyDescent="0.2"/>
    <row r="37" spans="2:11" ht="15.75" x14ac:dyDescent="0.25">
      <c r="C37" s="25"/>
      <c r="D37"/>
      <c r="E37" s="27"/>
    </row>
    <row r="38" spans="2:11" ht="15.75" x14ac:dyDescent="0.25">
      <c r="B38" s="26"/>
      <c r="C38" s="27"/>
      <c r="D38" s="26"/>
      <c r="E38"/>
    </row>
    <row r="39" spans="2:11" ht="15.75" x14ac:dyDescent="0.25">
      <c r="B39" s="28" t="s">
        <v>80</v>
      </c>
      <c r="C39" s="27"/>
      <c r="D39" s="28" t="s">
        <v>77</v>
      </c>
      <c r="E39" s="27"/>
    </row>
    <row r="40" spans="2:11" ht="15.75" x14ac:dyDescent="0.25">
      <c r="B40" s="28" t="s">
        <v>81</v>
      </c>
      <c r="C40" s="27"/>
      <c r="D40" s="28" t="s">
        <v>78</v>
      </c>
      <c r="E40" s="27"/>
    </row>
    <row r="44" spans="2:11" hidden="1" x14ac:dyDescent="0.2"/>
    <row r="877162" spans="10:10" x14ac:dyDescent="0.2">
      <c r="J877162" s="6" t="e">
        <f>SUM(#REF!)</f>
        <v>#REF!</v>
      </c>
    </row>
  </sheetData>
  <sortState ref="B8:K32">
    <sortCondition descending="1" ref="E8:E32"/>
  </sortState>
  <mergeCells count="5">
    <mergeCell ref="F6:G6"/>
    <mergeCell ref="A1:K1"/>
    <mergeCell ref="A2:K2"/>
    <mergeCell ref="A3:K3"/>
    <mergeCell ref="A4:K4"/>
  </mergeCells>
  <pageMargins left="0.17" right="0.25" top="0.3" bottom="0.27" header="0.3" footer="0.3"/>
  <pageSetup paperSize="5" scale="70" orientation="landscape" r:id="rId1"/>
  <rowBreaks count="2" manualBreakCount="2">
    <brk id="43" max="10" man="1"/>
    <brk id="66" max="1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TRAMITE PENSION </vt:lpstr>
      <vt:lpstr>'TRAMITE PENSION 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Glenny Concepción Cruz</cp:lastModifiedBy>
  <cp:lastPrinted>2020-12-01T15:40:29Z</cp:lastPrinted>
  <dcterms:created xsi:type="dcterms:W3CDTF">2019-01-11T19:06:47Z</dcterms:created>
  <dcterms:modified xsi:type="dcterms:W3CDTF">2020-12-02T14:07:19Z</dcterms:modified>
</cp:coreProperties>
</file>