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ABRIL 2021\"/>
    </mc:Choice>
  </mc:AlternateContent>
  <xr:revisionPtr revIDLastSave="0" documentId="13_ncr:1_{6EF66E7B-9937-4B9E-91FE-113AC921ED22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TRAMITE PENSION " sheetId="14" r:id="rId1"/>
  </sheets>
  <definedNames>
    <definedName name="_xlnm.Print_Area" localSheetId="0">'TRAMITE PENSION '!$A$1:$K$39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4" l="1"/>
  <c r="F30" i="14"/>
  <c r="J30" i="14" s="1"/>
  <c r="K30" i="14" s="1"/>
  <c r="G29" i="14"/>
  <c r="F29" i="14"/>
  <c r="J29" i="14" s="1"/>
  <c r="K29" i="14" s="1"/>
  <c r="G28" i="14"/>
  <c r="H31" i="14"/>
  <c r="I31" i="14"/>
  <c r="E31" i="14"/>
  <c r="F28" i="14" l="1"/>
  <c r="J28" i="14" s="1"/>
  <c r="K28" i="14" s="1"/>
  <c r="F27" i="14" l="1"/>
  <c r="J27" i="14" s="1"/>
  <c r="K27" i="14" s="1"/>
  <c r="G27" i="14"/>
  <c r="F26" i="14"/>
  <c r="J26" i="14" s="1"/>
  <c r="K26" i="14" s="1"/>
  <c r="G26" i="14"/>
  <c r="F25" i="14"/>
  <c r="G25" i="14"/>
  <c r="F24" i="14"/>
  <c r="J24" i="14" s="1"/>
  <c r="K24" i="14" s="1"/>
  <c r="G24" i="14"/>
  <c r="F23" i="14"/>
  <c r="J23" i="14" s="1"/>
  <c r="K23" i="14" s="1"/>
  <c r="G23" i="14"/>
  <c r="F22" i="14"/>
  <c r="J22" i="14" s="1"/>
  <c r="K22" i="14" s="1"/>
  <c r="G22" i="14"/>
  <c r="F21" i="14"/>
  <c r="G21" i="14"/>
  <c r="F20" i="14"/>
  <c r="J20" i="14" s="1"/>
  <c r="K20" i="14" s="1"/>
  <c r="G20" i="14"/>
  <c r="F19" i="14"/>
  <c r="J19" i="14" s="1"/>
  <c r="K19" i="14" s="1"/>
  <c r="G19" i="14"/>
  <c r="F18" i="14"/>
  <c r="J18" i="14" s="1"/>
  <c r="K18" i="14" s="1"/>
  <c r="G18" i="14"/>
  <c r="F17" i="14"/>
  <c r="G17" i="14"/>
  <c r="F16" i="14"/>
  <c r="J16" i="14" s="1"/>
  <c r="K16" i="14" s="1"/>
  <c r="G16" i="14"/>
  <c r="F15" i="14"/>
  <c r="J15" i="14" s="1"/>
  <c r="K15" i="14" s="1"/>
  <c r="G15" i="14"/>
  <c r="F14" i="14"/>
  <c r="J14" i="14" s="1"/>
  <c r="K14" i="14" s="1"/>
  <c r="G14" i="14"/>
  <c r="F13" i="14"/>
  <c r="G13" i="14"/>
  <c r="F12" i="14"/>
  <c r="J12" i="14" s="1"/>
  <c r="K12" i="14" s="1"/>
  <c r="G12" i="14"/>
  <c r="F11" i="14"/>
  <c r="J11" i="14" s="1"/>
  <c r="K11" i="14" s="1"/>
  <c r="G11" i="14"/>
  <c r="F9" i="14"/>
  <c r="J9" i="14" s="1"/>
  <c r="K9" i="14" s="1"/>
  <c r="F10" i="14"/>
  <c r="G10" i="14"/>
  <c r="F7" i="14"/>
  <c r="G7" i="14"/>
  <c r="G31" i="14" s="1"/>
  <c r="F8" i="14"/>
  <c r="G8" i="14"/>
  <c r="J17" i="14" l="1"/>
  <c r="K17" i="14" s="1"/>
  <c r="J21" i="14"/>
  <c r="K21" i="14" s="1"/>
  <c r="J25" i="14"/>
  <c r="K25" i="14" s="1"/>
  <c r="J7" i="14"/>
  <c r="F31" i="14"/>
  <c r="J13" i="14"/>
  <c r="K13" i="14" s="1"/>
  <c r="J10" i="14"/>
  <c r="K10" i="14" s="1"/>
  <c r="J8" i="14"/>
  <c r="K8" i="14" s="1"/>
  <c r="K7" i="14" l="1"/>
  <c r="K31" i="14" s="1"/>
  <c r="J31" i="14"/>
  <c r="J877160" i="14" l="1"/>
  <c r="A8" i="14"/>
  <c r="A9" i="14" s="1"/>
  <c r="A10" i="14" s="1"/>
  <c r="A11" i="14" s="1"/>
  <c r="A12" i="14" l="1"/>
  <c r="A13" i="14" s="1"/>
  <c r="A14" i="14" s="1"/>
  <c r="A15" i="14" s="1"/>
  <c r="A16" i="14" s="1"/>
  <c r="A17" i="14" s="1"/>
  <c r="A18" i="14" s="1"/>
  <c r="A19" i="14" l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</calcChain>
</file>

<file path=xl/sharedStrings.xml><?xml version="1.0" encoding="utf-8"?>
<sst xmlns="http://schemas.openxmlformats.org/spreadsheetml/2006/main" count="91" uniqueCount="81">
  <si>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</si>
  <si>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</si>
  <si>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</si>
  <si>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</si>
  <si>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</si>
  <si>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</si>
  <si>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</si>
  <si>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</si>
  <si>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</si>
  <si>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</si>
  <si>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</si>
  <si>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</si>
  <si>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</si>
  <si>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</si>
  <si>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</si>
  <si>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</si>
  <si>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</si>
  <si>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</si>
  <si>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</si>
  <si>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</si>
  <si>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</si>
  <si>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</si>
  <si>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</si>
  <si>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</si>
  <si>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</si>
  <si>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</si>
  <si>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RAFAEL MERCEDES AQUINO </t>
  </si>
  <si>
    <t xml:space="preserve">AUXILIAR DE DOCUMENTACION </t>
  </si>
  <si>
    <t xml:space="preserve">ANALISTA SECTORIAL DE PRESUPUESTO </t>
  </si>
  <si>
    <t>TELMA LUISA DIAZ MORETA</t>
  </si>
  <si>
    <t xml:space="preserve">SONIA FELIZ FELIZ </t>
  </si>
  <si>
    <t xml:space="preserve">HIPOLITO DIAZ PEÑA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</si>
  <si>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</si>
  <si>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</si>
  <si>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</si>
  <si>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</si>
  <si>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</si>
  <si>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</si>
  <si>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</si>
  <si>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</si>
  <si>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</si>
  <si>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</si>
  <si>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</si>
  <si>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</si>
  <si>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DIVISION DE COMPRAS Y CONTRATACIONES </t>
  </si>
  <si>
    <t xml:space="preserve">DEPARTAMENTO DE PRESUPUESTOS DE  EMPRESAS PUBLICAS </t>
  </si>
  <si>
    <t>TECNICO DE COMPRAS</t>
  </si>
  <si>
    <t xml:space="preserve">ENCARGADA DE DEPARTAMENTO </t>
  </si>
  <si>
    <t xml:space="preserve">ANALISTA ECONOMICO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</si>
  <si>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</si>
  <si>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</si>
  <si>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</si>
  <si>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</si>
  <si>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</si>
  <si>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</si>
  <si>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</si>
  <si>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</si>
  <si>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</si>
  <si>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</si>
  <si>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</si>
  <si>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</si>
  <si>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</si>
  <si>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</si>
  <si>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</si>
  <si>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</si>
  <si>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</si>
  <si>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</si>
  <si>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</si>
  <si>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</si>
  <si>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</si>
  <si>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</si>
  <si>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</si>
  <si>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</si>
  <si>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</si>
  <si>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</si>
  <si>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</si>
  <si>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</si>
  <si>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>GLENNY CONCEPCION</t>
  </si>
  <si>
    <t xml:space="preserve">ANALISTA DE NOMINA  </t>
  </si>
  <si>
    <t>Correspondiente al mes de Abril del año 2021</t>
  </si>
  <si>
    <t xml:space="preserve">ENCARGADO  DE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</si>
</sst>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3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10" fillId="0" borderId="0" xfId="0" applyFont="1" applyAlignment="1">
      <alignment horizontal="right"/>
    </xf>
    <xf numFmtId="0" fontId="11" fillId="0" borderId="5" xfId="0" applyFont="1" applyBorder="1"/>
    <xf numFmtId="0" fontId="11" fillId="0" borderId="0" xfId="0" applyFont="1"/>
    <xf numFmtId="0" fontId="10" fillId="0" borderId="0" xfId="0" applyFont="1"/>
    <xf numFmtId="0" fontId="6" fillId="0" borderId="6" xfId="0" applyFont="1" applyFill="1" applyBorder="1"/>
    <xf numFmtId="43" fontId="9" fillId="2" borderId="1" xfId="1" applyFont="1" applyFill="1" applyBorder="1" applyAlignment="1">
      <alignment horizontal="left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/>
    <xf numFmtId="43" fontId="6" fillId="3" borderId="8" xfId="0" applyNumberFormat="1" applyFont="1" applyFill="1" applyBorder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77160"/>
  <sheetViews>
    <sheetView showGridLines="0" tabSelected="1" topLeftCell="A10" zoomScaleNormal="100" zoomScaleSheetLayoutView="64" workbookViewId="0">
      <selection activeCell="D19" sqref="D19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2" ht="18.75" x14ac:dyDescent="0.3">
      <c r="A2" s="30" t="s">
        <v>54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2" ht="18.75" x14ac:dyDescent="0.3">
      <c r="A3" s="30" t="s">
        <v>79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9"/>
    </row>
    <row r="4" spans="1:12" ht="19.5" thickBo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9"/>
    </row>
    <row r="5" spans="1:12" s="2" customFormat="1" ht="21" customHeight="1" thickBot="1" x14ac:dyDescent="0.25">
      <c r="B5" s="3"/>
      <c r="C5" s="3"/>
      <c r="D5" s="4"/>
      <c r="E5" s="5"/>
      <c r="F5" s="31" t="s">
        <v>53</v>
      </c>
      <c r="G5" s="32"/>
    </row>
    <row r="6" spans="1:12" s="2" customFormat="1" ht="27" customHeight="1" x14ac:dyDescent="0.2">
      <c r="A6" s="7" t="s">
        <v>2</v>
      </c>
      <c r="B6" s="7" t="s">
        <v>49</v>
      </c>
      <c r="C6" s="7" t="s">
        <v>61</v>
      </c>
      <c r="D6" s="7" t="s">
        <v>62</v>
      </c>
      <c r="E6" s="7" t="s">
        <v>60</v>
      </c>
      <c r="F6" s="7" t="s">
        <v>3</v>
      </c>
      <c r="G6" s="7" t="s">
        <v>4</v>
      </c>
      <c r="H6" s="8" t="s">
        <v>50</v>
      </c>
      <c r="I6" s="8" t="s">
        <v>52</v>
      </c>
      <c r="J6" s="8" t="s">
        <v>5</v>
      </c>
      <c r="K6" s="8" t="s">
        <v>51</v>
      </c>
    </row>
    <row r="7" spans="1:12" s="16" customFormat="1" ht="20.100000000000001" customHeight="1" x14ac:dyDescent="0.25">
      <c r="A7" s="11">
        <v>1</v>
      </c>
      <c r="B7" s="13" t="s">
        <v>9</v>
      </c>
      <c r="C7" s="13" t="s">
        <v>1</v>
      </c>
      <c r="D7" s="13" t="s">
        <v>10</v>
      </c>
      <c r="E7" s="14">
        <v>210265</v>
      </c>
      <c r="F7" s="14">
        <f t="shared" ref="F7:F28" si="0">E7*2.87%</f>
        <v>6034.6054999999997</v>
      </c>
      <c r="G7" s="14">
        <f>134820*3.04%</f>
        <v>4098.5280000000002</v>
      </c>
      <c r="H7" s="14">
        <v>38615.83</v>
      </c>
      <c r="I7" s="15">
        <v>25</v>
      </c>
      <c r="J7" s="14">
        <f>+F7+G7+I7+H7</f>
        <v>48773.963499999998</v>
      </c>
      <c r="K7" s="15">
        <f>+E7-J7</f>
        <v>161491.03649999999</v>
      </c>
    </row>
    <row r="8" spans="1:12" s="16" customFormat="1" ht="20.100000000000001" customHeight="1" x14ac:dyDescent="0.25">
      <c r="A8" s="11">
        <f>+A7+1</f>
        <v>2</v>
      </c>
      <c r="B8" s="13" t="s">
        <v>11</v>
      </c>
      <c r="C8" s="13" t="s">
        <v>1</v>
      </c>
      <c r="D8" s="13" t="s">
        <v>12</v>
      </c>
      <c r="E8" s="14">
        <v>210265</v>
      </c>
      <c r="F8" s="14">
        <f t="shared" si="0"/>
        <v>6034.6054999999997</v>
      </c>
      <c r="G8" s="14">
        <f>134820*3.04%</f>
        <v>4098.5280000000002</v>
      </c>
      <c r="H8" s="14">
        <v>38615.83</v>
      </c>
      <c r="I8" s="15">
        <v>10093.24</v>
      </c>
      <c r="J8" s="14">
        <f t="shared" ref="J8:J30" si="1">+F8+G8+I8+H8</f>
        <v>58842.203500000003</v>
      </c>
      <c r="K8" s="15">
        <f t="shared" ref="K8:K30" si="2">+E8-J8</f>
        <v>151422.7965</v>
      </c>
    </row>
    <row r="9" spans="1:12" s="16" customFormat="1" ht="20.100000000000001" customHeight="1" x14ac:dyDescent="0.25">
      <c r="A9" s="11">
        <f t="shared" ref="A9:A30" si="3">+A8+1</f>
        <v>3</v>
      </c>
      <c r="B9" s="13" t="s">
        <v>17</v>
      </c>
      <c r="C9" s="13" t="s">
        <v>66</v>
      </c>
      <c r="D9" s="13" t="s">
        <v>18</v>
      </c>
      <c r="E9" s="14">
        <v>170500</v>
      </c>
      <c r="F9" s="14">
        <f t="shared" si="0"/>
        <v>4893.3500000000004</v>
      </c>
      <c r="G9" s="14">
        <f>134820*3.04%</f>
        <v>4098.5280000000002</v>
      </c>
      <c r="H9" s="14">
        <v>28959.9</v>
      </c>
      <c r="I9" s="15">
        <v>1233.0999999999999</v>
      </c>
      <c r="J9" s="14">
        <f t="shared" si="1"/>
        <v>39184.878000000004</v>
      </c>
      <c r="K9" s="15">
        <f t="shared" si="2"/>
        <v>131315.122</v>
      </c>
    </row>
    <row r="10" spans="1:12" s="16" customFormat="1" ht="20.100000000000001" customHeight="1" x14ac:dyDescent="0.25">
      <c r="A10" s="11">
        <f t="shared" si="3"/>
        <v>4</v>
      </c>
      <c r="B10" s="13" t="s">
        <v>20</v>
      </c>
      <c r="C10" s="13" t="s">
        <v>67</v>
      </c>
      <c r="D10" s="13" t="s">
        <v>21</v>
      </c>
      <c r="E10" s="14">
        <v>170500</v>
      </c>
      <c r="F10" s="14">
        <f t="shared" si="0"/>
        <v>4893.3500000000004</v>
      </c>
      <c r="G10" s="14">
        <f>134820*3.04%</f>
        <v>4098.5280000000002</v>
      </c>
      <c r="H10" s="14">
        <v>28959.9</v>
      </c>
      <c r="I10" s="15">
        <v>4731</v>
      </c>
      <c r="J10" s="14">
        <f t="shared" si="1"/>
        <v>42682.778000000006</v>
      </c>
      <c r="K10" s="15">
        <f t="shared" si="2"/>
        <v>127817.22199999999</v>
      </c>
    </row>
    <row r="11" spans="1:12" s="17" customFormat="1" ht="20.100000000000001" customHeight="1" x14ac:dyDescent="0.25">
      <c r="A11" s="11">
        <f t="shared" si="3"/>
        <v>5</v>
      </c>
      <c r="B11" s="13" t="s">
        <v>22</v>
      </c>
      <c r="C11" s="13" t="s">
        <v>67</v>
      </c>
      <c r="D11" s="13" t="s">
        <v>23</v>
      </c>
      <c r="E11" s="14">
        <v>148500</v>
      </c>
      <c r="F11" s="14">
        <f t="shared" si="0"/>
        <v>4261.95</v>
      </c>
      <c r="G11" s="14">
        <f>134820*3.04%</f>
        <v>4098.5280000000002</v>
      </c>
      <c r="H11" s="14">
        <v>23617.75</v>
      </c>
      <c r="I11" s="15">
        <v>6041.91</v>
      </c>
      <c r="J11" s="14">
        <f t="shared" si="1"/>
        <v>38020.137999999999</v>
      </c>
      <c r="K11" s="15">
        <f t="shared" si="2"/>
        <v>110479.86199999999</v>
      </c>
    </row>
    <row r="12" spans="1:12" s="16" customFormat="1" ht="20.100000000000001" customHeight="1" x14ac:dyDescent="0.25">
      <c r="A12" s="11">
        <f>+A11+1</f>
        <v>6</v>
      </c>
      <c r="B12" s="13" t="s">
        <v>19</v>
      </c>
      <c r="C12" s="13" t="s">
        <v>66</v>
      </c>
      <c r="D12" s="13" t="s">
        <v>7</v>
      </c>
      <c r="E12" s="14">
        <v>126500</v>
      </c>
      <c r="F12" s="14">
        <f t="shared" si="0"/>
        <v>3630.55</v>
      </c>
      <c r="G12" s="14">
        <f t="shared" ref="G12:G27" si="4">+E12*3.04%</f>
        <v>3845.6</v>
      </c>
      <c r="H12" s="14">
        <v>18338.689999999999</v>
      </c>
      <c r="I12" s="15">
        <v>2800.37</v>
      </c>
      <c r="J12" s="14">
        <f t="shared" si="1"/>
        <v>28615.21</v>
      </c>
      <c r="K12" s="15">
        <f t="shared" si="2"/>
        <v>97884.790000000008</v>
      </c>
    </row>
    <row r="13" spans="1:12" s="17" customFormat="1" ht="20.100000000000001" customHeight="1" x14ac:dyDescent="0.25">
      <c r="A13" s="11">
        <f t="shared" si="3"/>
        <v>7</v>
      </c>
      <c r="B13" s="13" t="s">
        <v>6</v>
      </c>
      <c r="C13" s="13" t="s">
        <v>1</v>
      </c>
      <c r="D13" s="13" t="s">
        <v>7</v>
      </c>
      <c r="E13" s="14">
        <v>105000</v>
      </c>
      <c r="F13" s="14">
        <f t="shared" si="0"/>
        <v>3013.5</v>
      </c>
      <c r="G13" s="14">
        <f t="shared" si="4"/>
        <v>3192</v>
      </c>
      <c r="H13" s="14">
        <v>13281.49</v>
      </c>
      <c r="I13" s="15">
        <v>6799.46</v>
      </c>
      <c r="J13" s="14">
        <f t="shared" si="1"/>
        <v>26286.449999999997</v>
      </c>
      <c r="K13" s="15">
        <f t="shared" si="2"/>
        <v>78713.55</v>
      </c>
    </row>
    <row r="14" spans="1:12" s="16" customFormat="1" ht="20.100000000000001" customHeight="1" x14ac:dyDescent="0.25">
      <c r="A14" s="11">
        <f t="shared" si="3"/>
        <v>8</v>
      </c>
      <c r="B14" s="13" t="s">
        <v>29</v>
      </c>
      <c r="C14" s="13" t="s">
        <v>65</v>
      </c>
      <c r="D14" s="19" t="s">
        <v>28</v>
      </c>
      <c r="E14" s="14">
        <v>95000</v>
      </c>
      <c r="F14" s="14">
        <f t="shared" si="0"/>
        <v>2726.5</v>
      </c>
      <c r="G14" s="14">
        <f t="shared" si="4"/>
        <v>2888</v>
      </c>
      <c r="H14" s="14">
        <v>10929.24</v>
      </c>
      <c r="I14" s="15">
        <v>11227.37</v>
      </c>
      <c r="J14" s="14">
        <f t="shared" si="1"/>
        <v>27771.11</v>
      </c>
      <c r="K14" s="15">
        <f t="shared" si="2"/>
        <v>67228.89</v>
      </c>
    </row>
    <row r="15" spans="1:12" s="16" customFormat="1" ht="20.100000000000001" customHeight="1" x14ac:dyDescent="0.25">
      <c r="A15" s="11">
        <f t="shared" si="3"/>
        <v>9</v>
      </c>
      <c r="B15" s="13" t="s">
        <v>37</v>
      </c>
      <c r="C15" s="13" t="s">
        <v>71</v>
      </c>
      <c r="D15" s="18" t="s">
        <v>58</v>
      </c>
      <c r="E15" s="14">
        <v>85000</v>
      </c>
      <c r="F15" s="14">
        <f t="shared" si="0"/>
        <v>2439.5</v>
      </c>
      <c r="G15" s="14">
        <f t="shared" si="4"/>
        <v>2584</v>
      </c>
      <c r="H15" s="14">
        <v>8279.4599999999991</v>
      </c>
      <c r="I15" s="15">
        <v>1235.1199999999999</v>
      </c>
      <c r="J15" s="14">
        <f t="shared" si="1"/>
        <v>14538.079999999998</v>
      </c>
      <c r="K15" s="15">
        <f t="shared" si="2"/>
        <v>70461.919999999998</v>
      </c>
    </row>
    <row r="16" spans="1:12" s="16" customFormat="1" ht="20.100000000000001" customHeight="1" x14ac:dyDescent="0.25">
      <c r="A16" s="11">
        <f t="shared" si="3"/>
        <v>10</v>
      </c>
      <c r="B16" s="13" t="s">
        <v>24</v>
      </c>
      <c r="C16" s="13" t="s">
        <v>72</v>
      </c>
      <c r="D16" s="13" t="s">
        <v>8</v>
      </c>
      <c r="E16" s="14">
        <v>77000</v>
      </c>
      <c r="F16" s="14">
        <f t="shared" si="0"/>
        <v>2209.9</v>
      </c>
      <c r="G16" s="14">
        <f t="shared" si="4"/>
        <v>2340.8000000000002</v>
      </c>
      <c r="H16" s="14">
        <v>6695.19</v>
      </c>
      <c r="I16" s="15">
        <v>3642.62</v>
      </c>
      <c r="J16" s="14">
        <f t="shared" si="1"/>
        <v>14888.509999999998</v>
      </c>
      <c r="K16" s="15">
        <f t="shared" si="2"/>
        <v>62111.490000000005</v>
      </c>
    </row>
    <row r="17" spans="1:11" s="16" customFormat="1" ht="20.100000000000001" customHeight="1" x14ac:dyDescent="0.25">
      <c r="A17" s="11">
        <f t="shared" si="3"/>
        <v>11</v>
      </c>
      <c r="B17" s="13" t="s">
        <v>13</v>
      </c>
      <c r="C17" s="13" t="s">
        <v>68</v>
      </c>
      <c r="D17" s="13" t="s">
        <v>14</v>
      </c>
      <c r="E17" s="14">
        <v>70000</v>
      </c>
      <c r="F17" s="14">
        <f t="shared" si="0"/>
        <v>2009</v>
      </c>
      <c r="G17" s="14">
        <f t="shared" si="4"/>
        <v>2128</v>
      </c>
      <c r="H17" s="14">
        <v>1851.09</v>
      </c>
      <c r="I17" s="15">
        <v>25</v>
      </c>
      <c r="J17" s="14">
        <f t="shared" si="1"/>
        <v>6013.09</v>
      </c>
      <c r="K17" s="15">
        <f t="shared" si="2"/>
        <v>63986.91</v>
      </c>
    </row>
    <row r="18" spans="1:11" s="17" customFormat="1" ht="20.100000000000001" customHeight="1" x14ac:dyDescent="0.25">
      <c r="A18" s="11">
        <f t="shared" si="3"/>
        <v>12</v>
      </c>
      <c r="B18" s="13" t="s">
        <v>36</v>
      </c>
      <c r="C18" s="13" t="s">
        <v>74</v>
      </c>
      <c r="D18" s="18" t="s">
        <v>57</v>
      </c>
      <c r="E18" s="14">
        <v>63000</v>
      </c>
      <c r="F18" s="14">
        <f t="shared" si="0"/>
        <v>1808.1</v>
      </c>
      <c r="G18" s="14">
        <f t="shared" si="4"/>
        <v>1915.2</v>
      </c>
      <c r="H18" s="14">
        <v>4051.22</v>
      </c>
      <c r="I18" s="15">
        <v>25</v>
      </c>
      <c r="J18" s="14">
        <f t="shared" si="1"/>
        <v>7799.52</v>
      </c>
      <c r="K18" s="15">
        <f t="shared" si="2"/>
        <v>55200.479999999996</v>
      </c>
    </row>
    <row r="19" spans="1:11" s="17" customFormat="1" ht="20.100000000000001" customHeight="1" x14ac:dyDescent="0.25">
      <c r="A19" s="11">
        <f>+A18+1</f>
        <v>13</v>
      </c>
      <c r="B19" s="13" t="s">
        <v>15</v>
      </c>
      <c r="C19" s="13" t="s">
        <v>1</v>
      </c>
      <c r="D19" s="13" t="s">
        <v>16</v>
      </c>
      <c r="E19" s="14">
        <v>45000</v>
      </c>
      <c r="F19" s="14">
        <f t="shared" si="0"/>
        <v>1291.5</v>
      </c>
      <c r="G19" s="14">
        <f t="shared" si="4"/>
        <v>1368</v>
      </c>
      <c r="H19" s="14"/>
      <c r="I19" s="15">
        <v>65</v>
      </c>
      <c r="J19" s="14">
        <f t="shared" si="1"/>
        <v>2724.5</v>
      </c>
      <c r="K19" s="15">
        <f t="shared" si="2"/>
        <v>42275.5</v>
      </c>
    </row>
    <row r="20" spans="1:11" s="17" customFormat="1" ht="20.100000000000001" customHeight="1" x14ac:dyDescent="0.25">
      <c r="A20" s="11">
        <f t="shared" si="3"/>
        <v>14</v>
      </c>
      <c r="B20" s="13" t="s">
        <v>39</v>
      </c>
      <c r="C20" s="13" t="s">
        <v>64</v>
      </c>
      <c r="D20" s="19" t="s">
        <v>59</v>
      </c>
      <c r="E20" s="14">
        <v>44000</v>
      </c>
      <c r="F20" s="14">
        <f t="shared" si="0"/>
        <v>1262.8</v>
      </c>
      <c r="G20" s="14">
        <f t="shared" si="4"/>
        <v>1337.6</v>
      </c>
      <c r="H20" s="14">
        <v>1007.19</v>
      </c>
      <c r="I20" s="15">
        <v>25</v>
      </c>
      <c r="J20" s="14">
        <f t="shared" si="1"/>
        <v>3632.5899999999997</v>
      </c>
      <c r="K20" s="15">
        <f t="shared" si="2"/>
        <v>40367.410000000003</v>
      </c>
    </row>
    <row r="21" spans="1:11" s="17" customFormat="1" ht="20.100000000000001" customHeight="1" x14ac:dyDescent="0.25">
      <c r="A21" s="11">
        <f t="shared" si="3"/>
        <v>15</v>
      </c>
      <c r="B21" s="13" t="s">
        <v>40</v>
      </c>
      <c r="C21" s="13" t="s">
        <v>70</v>
      </c>
      <c r="D21" s="13" t="s">
        <v>25</v>
      </c>
      <c r="E21" s="14">
        <v>26250</v>
      </c>
      <c r="F21" s="14">
        <f t="shared" si="0"/>
        <v>753.375</v>
      </c>
      <c r="G21" s="14">
        <f t="shared" si="4"/>
        <v>798</v>
      </c>
      <c r="H21" s="12"/>
      <c r="I21" s="15">
        <v>25</v>
      </c>
      <c r="J21" s="14">
        <f t="shared" si="1"/>
        <v>1576.375</v>
      </c>
      <c r="K21" s="15">
        <f t="shared" si="2"/>
        <v>24673.625</v>
      </c>
    </row>
    <row r="22" spans="1:11" s="17" customFormat="1" ht="20.100000000000001" customHeight="1" x14ac:dyDescent="0.25">
      <c r="A22" s="11">
        <f t="shared" si="3"/>
        <v>16</v>
      </c>
      <c r="B22" s="13" t="s">
        <v>32</v>
      </c>
      <c r="C22" s="13" t="s">
        <v>75</v>
      </c>
      <c r="D22" s="13" t="s">
        <v>55</v>
      </c>
      <c r="E22" s="14">
        <v>23313.15</v>
      </c>
      <c r="F22" s="14">
        <f t="shared" si="0"/>
        <v>669.08740499999999</v>
      </c>
      <c r="G22" s="14">
        <f t="shared" si="4"/>
        <v>708.71976000000006</v>
      </c>
      <c r="H22" s="14"/>
      <c r="I22" s="15">
        <v>25</v>
      </c>
      <c r="J22" s="14">
        <f t="shared" si="1"/>
        <v>1402.8071650000002</v>
      </c>
      <c r="K22" s="15">
        <f t="shared" si="2"/>
        <v>21910.342835000003</v>
      </c>
    </row>
    <row r="23" spans="1:11" s="17" customFormat="1" ht="20.100000000000001" customHeight="1" x14ac:dyDescent="0.25">
      <c r="A23" s="11">
        <f t="shared" si="3"/>
        <v>17</v>
      </c>
      <c r="B23" s="13" t="s">
        <v>38</v>
      </c>
      <c r="C23" s="13" t="s">
        <v>69</v>
      </c>
      <c r="D23" s="13" t="s">
        <v>25</v>
      </c>
      <c r="E23" s="14">
        <v>23100</v>
      </c>
      <c r="F23" s="14">
        <f t="shared" si="0"/>
        <v>662.97</v>
      </c>
      <c r="G23" s="14">
        <f t="shared" si="4"/>
        <v>702.24</v>
      </c>
      <c r="H23" s="14"/>
      <c r="I23" s="15">
        <v>25</v>
      </c>
      <c r="J23" s="14">
        <f t="shared" si="1"/>
        <v>1390.21</v>
      </c>
      <c r="K23" s="15">
        <f t="shared" si="2"/>
        <v>21709.79</v>
      </c>
    </row>
    <row r="24" spans="1:11" s="17" customFormat="1" ht="20.100000000000001" customHeight="1" x14ac:dyDescent="0.25">
      <c r="A24" s="11">
        <f t="shared" si="3"/>
        <v>18</v>
      </c>
      <c r="B24" s="13" t="s">
        <v>34</v>
      </c>
      <c r="C24" s="13" t="s">
        <v>73</v>
      </c>
      <c r="D24" s="13" t="s">
        <v>27</v>
      </c>
      <c r="E24" s="14">
        <v>20356.599999999999</v>
      </c>
      <c r="F24" s="14">
        <f t="shared" si="0"/>
        <v>584.23442</v>
      </c>
      <c r="G24" s="14">
        <f t="shared" si="4"/>
        <v>618.84064000000001</v>
      </c>
      <c r="H24" s="14"/>
      <c r="I24" s="15">
        <v>25</v>
      </c>
      <c r="J24" s="14">
        <f t="shared" si="1"/>
        <v>1228.0750600000001</v>
      </c>
      <c r="K24" s="15">
        <f t="shared" si="2"/>
        <v>19128.524939999999</v>
      </c>
    </row>
    <row r="25" spans="1:11" s="17" customFormat="1" ht="20.100000000000001" customHeight="1" x14ac:dyDescent="0.25">
      <c r="A25" s="11">
        <f t="shared" si="3"/>
        <v>19</v>
      </c>
      <c r="B25" s="13" t="s">
        <v>33</v>
      </c>
      <c r="C25" s="13" t="s">
        <v>1</v>
      </c>
      <c r="D25" s="13" t="s">
        <v>56</v>
      </c>
      <c r="E25" s="14">
        <v>15732</v>
      </c>
      <c r="F25" s="14">
        <f t="shared" si="0"/>
        <v>451.50839999999999</v>
      </c>
      <c r="G25" s="14">
        <f t="shared" si="4"/>
        <v>478.25279999999998</v>
      </c>
      <c r="H25" s="14"/>
      <c r="I25" s="15">
        <v>25</v>
      </c>
      <c r="J25" s="14">
        <f t="shared" si="1"/>
        <v>954.76119999999992</v>
      </c>
      <c r="K25" s="15">
        <f t="shared" si="2"/>
        <v>14777.238799999999</v>
      </c>
    </row>
    <row r="26" spans="1:11" s="16" customFormat="1" ht="20.100000000000001" customHeight="1" x14ac:dyDescent="0.25">
      <c r="A26" s="11">
        <f t="shared" si="3"/>
        <v>20</v>
      </c>
      <c r="B26" s="13" t="s">
        <v>41</v>
      </c>
      <c r="C26" s="13" t="s">
        <v>63</v>
      </c>
      <c r="D26" s="13" t="s">
        <v>43</v>
      </c>
      <c r="E26" s="14">
        <v>15400</v>
      </c>
      <c r="F26" s="14">
        <f t="shared" si="0"/>
        <v>441.98</v>
      </c>
      <c r="G26" s="14">
        <f t="shared" si="4"/>
        <v>468.16</v>
      </c>
      <c r="H26" s="14"/>
      <c r="I26" s="15">
        <v>45</v>
      </c>
      <c r="J26" s="14">
        <f t="shared" si="1"/>
        <v>955.1400000000001</v>
      </c>
      <c r="K26" s="15">
        <f t="shared" si="2"/>
        <v>14444.86</v>
      </c>
    </row>
    <row r="27" spans="1:11" s="16" customFormat="1" ht="20.100000000000001" customHeight="1" x14ac:dyDescent="0.25">
      <c r="A27" s="11">
        <f t="shared" si="3"/>
        <v>21</v>
      </c>
      <c r="B27" s="13" t="s">
        <v>35</v>
      </c>
      <c r="C27" s="13" t="s">
        <v>63</v>
      </c>
      <c r="D27" s="13" t="s">
        <v>43</v>
      </c>
      <c r="E27" s="14">
        <v>10000</v>
      </c>
      <c r="F27" s="14">
        <f t="shared" si="0"/>
        <v>287</v>
      </c>
      <c r="G27" s="14">
        <f t="shared" si="4"/>
        <v>304</v>
      </c>
      <c r="H27" s="14"/>
      <c r="I27" s="15">
        <v>25</v>
      </c>
      <c r="J27" s="14">
        <f t="shared" si="1"/>
        <v>616</v>
      </c>
      <c r="K27" s="15">
        <f t="shared" si="2"/>
        <v>9384</v>
      </c>
    </row>
    <row r="28" spans="1:11" s="16" customFormat="1" ht="20.100000000000001" customHeight="1" x14ac:dyDescent="0.25">
      <c r="A28" s="11">
        <f t="shared" si="3"/>
        <v>22</v>
      </c>
      <c r="B28" s="13" t="s">
        <v>31</v>
      </c>
      <c r="C28" s="13" t="s">
        <v>48</v>
      </c>
      <c r="D28" s="13"/>
      <c r="E28" s="14">
        <v>115000</v>
      </c>
      <c r="F28" s="14">
        <f t="shared" si="0"/>
        <v>3300.5</v>
      </c>
      <c r="G28" s="14">
        <f>+E28*3.04%</f>
        <v>3496</v>
      </c>
      <c r="H28" s="14">
        <v>15633.74</v>
      </c>
      <c r="I28" s="15">
        <v>4474.6400000000003</v>
      </c>
      <c r="J28" s="14">
        <f t="shared" si="1"/>
        <v>26904.879999999997</v>
      </c>
      <c r="K28" s="15">
        <f t="shared" si="2"/>
        <v>88095.12</v>
      </c>
    </row>
    <row r="29" spans="1:11" s="16" customFormat="1" ht="20.100000000000001" customHeight="1" x14ac:dyDescent="0.25">
      <c r="A29" s="11">
        <f t="shared" si="3"/>
        <v>23</v>
      </c>
      <c r="B29" s="13" t="s">
        <v>26</v>
      </c>
      <c r="C29" s="26" t="s">
        <v>44</v>
      </c>
      <c r="D29" s="14" t="s">
        <v>46</v>
      </c>
      <c r="E29" s="14">
        <v>44000</v>
      </c>
      <c r="F29" s="14">
        <f>E29*2.87%</f>
        <v>1262.8</v>
      </c>
      <c r="G29" s="14">
        <f>+E29*3.04%</f>
        <v>1337.6</v>
      </c>
      <c r="H29" s="14"/>
      <c r="I29" s="15">
        <v>65</v>
      </c>
      <c r="J29" s="14">
        <f t="shared" si="1"/>
        <v>2665.3999999999996</v>
      </c>
      <c r="K29" s="15">
        <f t="shared" si="2"/>
        <v>41334.6</v>
      </c>
    </row>
    <row r="30" spans="1:11" s="16" customFormat="1" ht="20.100000000000001" customHeight="1" x14ac:dyDescent="0.25">
      <c r="A30" s="11">
        <f t="shared" si="3"/>
        <v>24</v>
      </c>
      <c r="B30" s="13" t="s">
        <v>30</v>
      </c>
      <c r="C30" s="14" t="s">
        <v>45</v>
      </c>
      <c r="D30" s="14" t="s">
        <v>47</v>
      </c>
      <c r="E30" s="14">
        <v>138000</v>
      </c>
      <c r="F30" s="14">
        <f>E30*2.87%</f>
        <v>3960.6</v>
      </c>
      <c r="G30" s="14">
        <v>4098.5280000000002</v>
      </c>
      <c r="H30" s="14">
        <v>21068.09</v>
      </c>
      <c r="I30" s="15">
        <v>7205</v>
      </c>
      <c r="J30" s="14">
        <f t="shared" si="1"/>
        <v>36332.218000000001</v>
      </c>
      <c r="K30" s="15">
        <f t="shared" si="2"/>
        <v>101667.78200000001</v>
      </c>
    </row>
    <row r="31" spans="1:11" s="20" customFormat="1" ht="20.100000000000001" customHeight="1" thickBot="1" x14ac:dyDescent="0.3">
      <c r="B31" s="28" t="s">
        <v>42</v>
      </c>
      <c r="C31" s="25"/>
      <c r="D31" s="27"/>
      <c r="E31" s="29">
        <f>SUM(E7:E30)</f>
        <v>2051681.75</v>
      </c>
      <c r="F31" s="29">
        <f t="shared" ref="F31:K31" si="5">SUM(F7:F30)</f>
        <v>58883.266225000007</v>
      </c>
      <c r="G31" s="29">
        <f t="shared" si="5"/>
        <v>55102.181199999999</v>
      </c>
      <c r="H31" s="29">
        <f t="shared" si="5"/>
        <v>259904.60999999996</v>
      </c>
      <c r="I31" s="29">
        <f t="shared" si="5"/>
        <v>59908.83</v>
      </c>
      <c r="J31" s="29">
        <f t="shared" si="5"/>
        <v>433798.8874250002</v>
      </c>
      <c r="K31" s="29">
        <f t="shared" si="5"/>
        <v>1617882.8625750002</v>
      </c>
    </row>
    <row r="32" spans="1:11" ht="18" customHeight="1" x14ac:dyDescent="0.2"/>
    <row r="33" spans="2:7" ht="18" customHeight="1" x14ac:dyDescent="0.2"/>
    <row r="34" spans="2:7" ht="18" customHeight="1" x14ac:dyDescent="0.2"/>
    <row r="35" spans="2:7" ht="15.75" x14ac:dyDescent="0.25">
      <c r="C35" s="21"/>
      <c r="D35"/>
      <c r="E35" s="23"/>
    </row>
    <row r="36" spans="2:7" ht="15.75" x14ac:dyDescent="0.25">
      <c r="B36" s="22"/>
      <c r="C36" s="23"/>
      <c r="D36" s="22"/>
      <c r="E36"/>
      <c r="G36"/>
    </row>
    <row r="37" spans="2:7" ht="15.75" x14ac:dyDescent="0.25">
      <c r="B37" s="24" t="s">
        <v>77</v>
      </c>
      <c r="C37" s="23"/>
      <c r="D37" s="24" t="s">
        <v>76</v>
      </c>
      <c r="E37" s="23"/>
      <c r="G37" s="24"/>
    </row>
    <row r="38" spans="2:7" ht="15.75" x14ac:dyDescent="0.25">
      <c r="B38" s="24" t="s">
        <v>78</v>
      </c>
      <c r="C38" s="23"/>
      <c r="D38" s="24" t="s">
        <v>80</v>
      </c>
      <c r="E38" s="23"/>
      <c r="G38" s="24"/>
    </row>
    <row r="42" spans="2:7" hidden="1" x14ac:dyDescent="0.2"/>
    <row r="877160" spans="10:10" x14ac:dyDescent="0.2">
      <c r="J877160" s="6" t="e">
        <f>SUM(#REF!)</f>
        <v>#REF!</v>
      </c>
    </row>
  </sheetData>
  <sortState xmlns:xlrd2="http://schemas.microsoft.com/office/spreadsheetml/2017/richdata2" ref="B8:K34">
    <sortCondition descending="1" ref="E8:E34"/>
  </sortState>
  <mergeCells count="4">
    <mergeCell ref="F5:G5"/>
    <mergeCell ref="A1:K1"/>
    <mergeCell ref="A2:K2"/>
    <mergeCell ref="A3:K3"/>
  </mergeCells>
  <pageMargins left="0.17" right="0.17" top="0.84" bottom="0.17" header="0.31496062992125984" footer="0.31496062992125984"/>
  <pageSetup paperSize="5" scale="71" fitToHeight="0" orientation="landscape" r:id="rId1"/>
  <rowBreaks count="2" manualBreakCount="2">
    <brk id="41" max="10" man="1"/>
    <brk id="64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Andres Cabral Rosa</cp:lastModifiedBy>
  <cp:lastPrinted>2021-04-15T14:15:47Z</cp:lastPrinted>
  <dcterms:created xsi:type="dcterms:W3CDTF">2019-01-11T19:06:47Z</dcterms:created>
  <dcterms:modified xsi:type="dcterms:W3CDTF">2021-04-15T14:18:20Z</dcterms:modified>
</cp:coreProperties>
</file>