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aez\Downloads\"/>
    </mc:Choice>
  </mc:AlternateContent>
  <xr:revisionPtr revIDLastSave="0" documentId="13_ncr:1_{E080DC4B-18AE-4F55-96A0-ADA9946CB6F2}" xr6:coauthVersionLast="47" xr6:coauthVersionMax="47" xr10:uidLastSave="{00000000-0000-0000-0000-000000000000}"/>
  <bookViews>
    <workbookView xWindow="-120" yWindow="-120" windowWidth="29040" windowHeight="15840" xr2:uid="{BC06A47D-69CA-48FD-B718-BCBC2A5C5A3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E32" i="1"/>
  <c r="G31" i="1"/>
  <c r="J31" i="1" s="1"/>
  <c r="K31" i="1" s="1"/>
  <c r="F31" i="1"/>
  <c r="J30" i="1"/>
  <c r="K30" i="1" s="1"/>
  <c r="G30" i="1"/>
  <c r="F30" i="1"/>
  <c r="G29" i="1"/>
  <c r="F29" i="1"/>
  <c r="J29" i="1" s="1"/>
  <c r="K29" i="1" s="1"/>
  <c r="G28" i="1"/>
  <c r="F28" i="1"/>
  <c r="J28" i="1" s="1"/>
  <c r="K28" i="1" s="1"/>
  <c r="G27" i="1"/>
  <c r="J27" i="1" s="1"/>
  <c r="K27" i="1" s="1"/>
  <c r="F27" i="1"/>
  <c r="J26" i="1"/>
  <c r="K26" i="1" s="1"/>
  <c r="G26" i="1"/>
  <c r="F26" i="1"/>
  <c r="G25" i="1"/>
  <c r="F25" i="1"/>
  <c r="J25" i="1" s="1"/>
  <c r="K25" i="1" s="1"/>
  <c r="G24" i="1"/>
  <c r="F24" i="1"/>
  <c r="J24" i="1" s="1"/>
  <c r="K24" i="1" s="1"/>
  <c r="G23" i="1"/>
  <c r="J23" i="1" s="1"/>
  <c r="K23" i="1" s="1"/>
  <c r="F23" i="1"/>
  <c r="J22" i="1"/>
  <c r="K22" i="1" s="1"/>
  <c r="G22" i="1"/>
  <c r="F22" i="1"/>
  <c r="G21" i="1"/>
  <c r="F21" i="1"/>
  <c r="J21" i="1" s="1"/>
  <c r="K21" i="1" s="1"/>
  <c r="G20" i="1"/>
  <c r="F20" i="1"/>
  <c r="J20" i="1" s="1"/>
  <c r="K20" i="1" s="1"/>
  <c r="G19" i="1"/>
  <c r="J19" i="1" s="1"/>
  <c r="K19" i="1" s="1"/>
  <c r="F19" i="1"/>
  <c r="J18" i="1"/>
  <c r="K18" i="1" s="1"/>
  <c r="G18" i="1"/>
  <c r="F18" i="1"/>
  <c r="G17" i="1"/>
  <c r="F17" i="1"/>
  <c r="J17" i="1" s="1"/>
  <c r="K17" i="1" s="1"/>
  <c r="G16" i="1"/>
  <c r="F16" i="1"/>
  <c r="J16" i="1" s="1"/>
  <c r="K16" i="1" s="1"/>
  <c r="G15" i="1"/>
  <c r="J15" i="1" s="1"/>
  <c r="K15" i="1" s="1"/>
  <c r="F15" i="1"/>
  <c r="J14" i="1"/>
  <c r="K14" i="1" s="1"/>
  <c r="G14" i="1"/>
  <c r="F14" i="1"/>
  <c r="G13" i="1"/>
  <c r="F13" i="1"/>
  <c r="J13" i="1" s="1"/>
  <c r="K13" i="1" s="1"/>
  <c r="G12" i="1"/>
  <c r="F12" i="1"/>
  <c r="F32" i="1" s="1"/>
  <c r="G11" i="1"/>
  <c r="J11" i="1" s="1"/>
  <c r="K11" i="1" s="1"/>
  <c r="F11" i="1"/>
  <c r="J10" i="1"/>
  <c r="K10" i="1" s="1"/>
  <c r="F10" i="1"/>
  <c r="J9" i="1"/>
  <c r="K9" i="1" s="1"/>
  <c r="F9" i="1"/>
  <c r="J8" i="1"/>
  <c r="K8" i="1" s="1"/>
  <c r="F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J7" i="1"/>
  <c r="F7" i="1"/>
  <c r="J32" i="1" l="1"/>
  <c r="G32" i="1"/>
  <c r="J12" i="1"/>
  <c r="K12" i="1" s="1"/>
  <c r="K7" i="1"/>
  <c r="K32" i="1" s="1"/>
</calcChain>
</file>

<file path=xl/sharedStrings.xml><?xml version="1.0" encoding="utf-8"?>
<sst xmlns="http://schemas.openxmlformats.org/spreadsheetml/2006/main" count="95" uniqueCount="83">
  <si>
    <t>DIRECCIÓN GENERAL DE PRESUPUESTO</t>
  </si>
  <si>
    <t>NÓMINA DE SUELDOS: EMPLEADOS EN TRÁMITE DE PENSIÓN</t>
  </si>
  <si>
    <t>Correspondiente al mes de Septiembre del año 2021</t>
  </si>
  <si>
    <t>Seguridad Social</t>
  </si>
  <si>
    <t>NO.</t>
  </si>
  <si>
    <t xml:space="preserve">Nombres y Apellidos </t>
  </si>
  <si>
    <t xml:space="preserve">Lugar de Trabajo </t>
  </si>
  <si>
    <t xml:space="preserve">Funciones </t>
  </si>
  <si>
    <t>Ingreso Bruto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</si>
  <si>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</si>
  <si>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</si>
  <si>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</si>
  <si>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</si>
  <si>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</si>
  <si>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</si>
  <si>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 xml:space="preserve">MANUEL ANTONIO PEÑA MANCEBO </t>
  </si>
  <si>
    <t xml:space="preserve">DIRECCIÓN GENERAL </t>
  </si>
  <si>
    <t xml:space="preserve">SUBDIRECTOR </t>
  </si>
  <si>
    <t>MARITZA DE LOS ANGELES PIMENTEL CAMAÑO</t>
  </si>
  <si>
    <t xml:space="preserve">SUBDIRECTORA </t>
  </si>
  <si>
    <t xml:space="preserve">JOSÉ ELIGIO JAQUEZ GIL </t>
  </si>
  <si>
    <t xml:space="preserve">DIR. CONSOLIDACIÓN Y ESTADÍSTICA PRESUPUESTARIA </t>
  </si>
  <si>
    <t xml:space="preserve">DIRECTOR DEPARTAMENTO DE INGRESOS </t>
  </si>
  <si>
    <t xml:space="preserve">ANA YOLANDA PUESAN GÓMEZ </t>
  </si>
  <si>
    <t>DIR. PRES. EMPRESAS PÚBLICAS Y AYUNTAMIENTOS</t>
  </si>
  <si>
    <t xml:space="preserve">DIRECTORA </t>
  </si>
  <si>
    <t xml:space="preserve">NATIVIDAD SÁNCHEZ </t>
  </si>
  <si>
    <t xml:space="preserve">SUBDIRECTORA AYUNTAMIENTOS </t>
  </si>
  <si>
    <t>JUAN GERALDO URRACA SPROCK</t>
  </si>
  <si>
    <t xml:space="preserve">COORDINADOR DE AYUNTAMIENTOS </t>
  </si>
  <si>
    <t xml:space="preserve">SONIA FELIZ FELIZ </t>
  </si>
  <si>
    <t xml:space="preserve">DEPARTAMENTO DE PRESUPUESTOS DE EMPRESAS PUBLICAS  </t>
  </si>
  <si>
    <t xml:space="preserve"> ENCARGADA DE DEPARTAMENTO  </t>
  </si>
  <si>
    <t xml:space="preserve">FRANCISCO GERARDO ABREU PINEDA  </t>
  </si>
  <si>
    <t xml:space="preserve">SUBDIRECTOR INSTITUCIONES DESCENTRALIZADAS </t>
  </si>
  <si>
    <t xml:space="preserve">CATALINA AVILÉS FELIZ </t>
  </si>
  <si>
    <t xml:space="preserve">ENCARGADO DE DEPARTAMENTO </t>
  </si>
  <si>
    <t xml:space="preserve">HIPÓLITO DÍAZ PEÑA </t>
  </si>
  <si>
    <t xml:space="preserve">DIR. PRES. SERVICIOS ECONÓMICOS </t>
  </si>
  <si>
    <t xml:space="preserve">ANALISTA ECONÓMICO </t>
  </si>
  <si>
    <t xml:space="preserve">MANUEL ANTONIO MARTE SUAZO </t>
  </si>
  <si>
    <t>TELMA LUISA DÍAZ MORETA</t>
  </si>
  <si>
    <t xml:space="preserve">ANALISTA SECTORIAL DE PRESUPUESTO </t>
  </si>
  <si>
    <t xml:space="preserve">GREGORIO SUERO </t>
  </si>
  <si>
    <t>DIR. PRES.  GOBIERNO CENTRAL Y ORGANISMO ESPECIALES</t>
  </si>
  <si>
    <t xml:space="preserve">ANALISTA CENTRAL DE PRESUPUESTO </t>
  </si>
  <si>
    <t>JESÚS AQUILES RIVERA</t>
  </si>
  <si>
    <t xml:space="preserve">DIV. REGIÓN CENTRAL Y NORCENTRAL </t>
  </si>
  <si>
    <t>ANALISTA DE PRESUPUESTO I</t>
  </si>
  <si>
    <t xml:space="preserve">SECUNDINA RINCÓN HENRIQUEZ </t>
  </si>
  <si>
    <t>DIVISIÓN DE PROTOCOLOS</t>
  </si>
  <si>
    <t xml:space="preserve">COORDINADORA DE EVENTOS </t>
  </si>
  <si>
    <t xml:space="preserve">ANGELICA ALTAGRACIA RAMIREZ DÍAZ </t>
  </si>
  <si>
    <t xml:space="preserve">DEP. INVERSIÓN PUBLICA E INSTITUCIONES SIN FINES DE LUCRO </t>
  </si>
  <si>
    <t xml:space="preserve">TÉCNICO CENTRAL DE PRESUPUESTO </t>
  </si>
  <si>
    <t xml:space="preserve">SUSANA AMARILIS SOSA </t>
  </si>
  <si>
    <t xml:space="preserve">ANALISTA DE PRESUPUESTO </t>
  </si>
  <si>
    <t xml:space="preserve">ESTANISLAO MERCEDES RODRÍGUEZ </t>
  </si>
  <si>
    <t>DIVISIÓN DE COMPRAS</t>
  </si>
  <si>
    <t xml:space="preserve">TÉCNICO DE COMPRAS </t>
  </si>
  <si>
    <t xml:space="preserve">RAFAEL MERCEDES AQUINO </t>
  </si>
  <si>
    <t xml:space="preserve"> DIVISIÓN DE COMPRAS Y CONTRATACIONES  </t>
  </si>
  <si>
    <t xml:space="preserve"> TÉCNICO DE COMPRAS </t>
  </si>
  <si>
    <t xml:space="preserve">EDUARDO FULCAR </t>
  </si>
  <si>
    <t xml:space="preserve">DIVISIÓN DE SERVICIOS GENERALES </t>
  </si>
  <si>
    <t>AUXILIAR ADMINISTRATIVO I</t>
  </si>
  <si>
    <t xml:space="preserve">ANA MARÍA LORENZO SILIE </t>
  </si>
  <si>
    <t xml:space="preserve">UNIDAD DE ANÁLISIS DE SERVICIOS PERSONALES </t>
  </si>
  <si>
    <t>SECRETARIA III</t>
  </si>
  <si>
    <t xml:space="preserve">GRISELDA COLLADO </t>
  </si>
  <si>
    <t xml:space="preserve">BIBLIOTECA Y DOCUMENTACIÓN </t>
  </si>
  <si>
    <t xml:space="preserve">AUXILIAR DE DOCUMENTACIÓN </t>
  </si>
  <si>
    <t xml:space="preserve">AIDA SANTOS SÁNCHEZ </t>
  </si>
  <si>
    <t>AUXILIAR III</t>
  </si>
  <si>
    <t>DULCE M. PADILLA</t>
  </si>
  <si>
    <t>SECCIÓN MAYORDOMÍA</t>
  </si>
  <si>
    <t xml:space="preserve">CONSERJE </t>
  </si>
  <si>
    <t xml:space="preserve">JUANA RAMIREZ JACINTO </t>
  </si>
  <si>
    <t>TOTAL GENERAL NÓMINA TRÁMITE DE PENSIÓN</t>
  </si>
  <si>
    <t xml:space="preserve">YOHANNY ESTRELLA </t>
  </si>
  <si>
    <t>J.DAVID CANAÁN</t>
  </si>
  <si>
    <t>ENCARGADA DE REGISTRO, CONTROL Y NÓMINA</t>
  </si>
  <si>
    <t xml:space="preserve">ENCARGADO 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</si>
</sst>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\-0000000\-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3" fontId="3" fillId="2" borderId="0" xfId="1" applyFont="1" applyFill="1" applyBorder="1"/>
    <xf numFmtId="0" fontId="5" fillId="2" borderId="0" xfId="0" applyFont="1" applyFill="1"/>
    <xf numFmtId="0" fontId="3" fillId="2" borderId="0" xfId="0" applyFont="1" applyFill="1" applyAlignment="1">
      <alignment horizontal="center"/>
    </xf>
    <xf numFmtId="43" fontId="5" fillId="2" borderId="0" xfId="1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/>
    <xf numFmtId="43" fontId="7" fillId="0" borderId="4" xfId="1" applyFont="1" applyFill="1" applyBorder="1"/>
    <xf numFmtId="43" fontId="7" fillId="2" borderId="4" xfId="1" applyFont="1" applyFill="1" applyBorder="1"/>
    <xf numFmtId="43" fontId="7" fillId="0" borderId="4" xfId="0" applyNumberFormat="1" applyFont="1" applyBorder="1"/>
    <xf numFmtId="43" fontId="7" fillId="0" borderId="0" xfId="1" applyFont="1" applyFill="1" applyBorder="1"/>
    <xf numFmtId="0" fontId="7" fillId="0" borderId="4" xfId="0" applyFont="1" applyBorder="1" applyAlignment="1">
      <alignment horizontal="left" wrapText="1"/>
    </xf>
    <xf numFmtId="0" fontId="7" fillId="0" borderId="0" xfId="0" applyFont="1"/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/>
    <xf numFmtId="43" fontId="8" fillId="2" borderId="4" xfId="1" applyFont="1" applyFill="1" applyBorder="1"/>
    <xf numFmtId="43" fontId="8" fillId="0" borderId="4" xfId="1" applyFont="1" applyFill="1" applyBorder="1"/>
    <xf numFmtId="43" fontId="8" fillId="0" borderId="4" xfId="0" applyNumberFormat="1" applyFont="1" applyBorder="1"/>
    <xf numFmtId="43" fontId="8" fillId="0" borderId="5" xfId="1" applyFont="1" applyFill="1" applyBorder="1"/>
    <xf numFmtId="43" fontId="8" fillId="0" borderId="5" xfId="0" applyNumberFormat="1" applyFont="1" applyBorder="1"/>
    <xf numFmtId="43" fontId="7" fillId="0" borderId="4" xfId="1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wrapText="1"/>
    </xf>
    <xf numFmtId="43" fontId="7" fillId="2" borderId="0" xfId="1" applyFont="1" applyFill="1" applyBorder="1"/>
    <xf numFmtId="164" fontId="1" fillId="0" borderId="4" xfId="0" applyNumberFormat="1" applyFont="1" applyBorder="1" applyAlignment="1">
      <alignment horizontal="left" wrapText="1"/>
    </xf>
    <xf numFmtId="164" fontId="1" fillId="0" borderId="4" xfId="0" applyNumberFormat="1" applyFont="1" applyBorder="1" applyAlignment="1">
      <alignment wrapText="1"/>
    </xf>
    <xf numFmtId="43" fontId="9" fillId="0" borderId="0" xfId="1" applyFont="1" applyFill="1" applyBorder="1"/>
    <xf numFmtId="43" fontId="9" fillId="0" borderId="4" xfId="1" applyFont="1" applyFill="1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43" fontId="9" fillId="3" borderId="4" xfId="0" applyNumberFormat="1" applyFont="1" applyFill="1" applyBorder="1"/>
    <xf numFmtId="0" fontId="10" fillId="0" borderId="0" xfId="0" applyFont="1" applyAlignment="1">
      <alignment horizontal="right"/>
    </xf>
    <xf numFmtId="0" fontId="11" fillId="0" borderId="0" xfId="0" applyFont="1"/>
    <xf numFmtId="0" fontId="11" fillId="0" borderId="6" xfId="0" applyFont="1" applyBorder="1"/>
    <xf numFmtId="0" fontId="10" fillId="0" borderId="0" xfId="0" applyFont="1"/>
  </cellXfs>
  <cellStyles count="2">
    <cellStyle name="Millares 2" xfId="1" xr:uid="{06AD43C2-7EF9-4ADD-A49F-BAB2F910FB3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104670</xdr:colOff>
      <xdr:row>0</xdr:row>
      <xdr:rowOff>0</xdr:rowOff>
    </xdr:from>
    <xdr:to>
      <xdr:col>1</xdr:col>
      <xdr:colOff>1215746</xdr:colOff>
      <xdr:row>4</xdr:row>
      <xdr:rowOff>373831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F71E02-0C9F-4773-BBF7-0BFD06040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0" y="0"/>
          <a:ext cx="1873076" cy="1126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CE32-5717-4D30-A3F4-7910D0012745}">
  <dimension ref="A1:M42"/>
  <sheetViews>
    <sheetView tabSelected="1" workbookViewId="0">
      <selection activeCell="C41" sqref="C41"/>
    </sheetView>
  </sheetViews>
  <sheetFormatPr baseColWidth="10" defaultRowHeight="15" x14ac:dyDescent="0.25"/>
  <cols>
    <col min="2" max="2" width="38.140625" customWidth="1"/>
    <col min="3" max="3" width="59.5703125" customWidth="1"/>
    <col min="4" max="4" width="58.28515625" customWidth="1"/>
    <col min="10" max="10" width="16.28515625" customWidth="1"/>
    <col min="11" max="11" width="18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13" ht="18.75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2"/>
    </row>
    <row r="4" spans="1:13" ht="19.5" thickBo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3"/>
      <c r="M4" s="2"/>
    </row>
    <row r="5" spans="1:13" ht="43.5" customHeight="1" thickBot="1" x14ac:dyDescent="0.3">
      <c r="A5" s="5"/>
      <c r="B5" s="6"/>
      <c r="C5" s="6"/>
      <c r="D5" s="7"/>
      <c r="E5" s="8"/>
      <c r="F5" s="9" t="s">
        <v>3</v>
      </c>
      <c r="G5" s="10"/>
      <c r="H5" s="5"/>
      <c r="I5" s="5"/>
      <c r="J5" s="5"/>
      <c r="K5" s="5"/>
      <c r="L5" s="5"/>
      <c r="M5" s="5"/>
    </row>
    <row r="6" spans="1:13" ht="38.25" x14ac:dyDescent="0.25">
      <c r="A6" s="11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L6" s="5"/>
      <c r="M6" s="5"/>
    </row>
    <row r="7" spans="1:13" x14ac:dyDescent="0.25">
      <c r="A7" s="13">
        <v>1</v>
      </c>
      <c r="B7" s="14" t="s">
        <v>15</v>
      </c>
      <c r="C7" s="15" t="s">
        <v>16</v>
      </c>
      <c r="D7" s="14" t="s">
        <v>17</v>
      </c>
      <c r="E7" s="16">
        <v>210265</v>
      </c>
      <c r="F7" s="16">
        <f t="shared" ref="F7:F31" si="0">E7*2.87%</f>
        <v>6034.6054999999997</v>
      </c>
      <c r="G7" s="17">
        <v>4742.3999999999996</v>
      </c>
      <c r="H7" s="17">
        <v>38454.870000000003</v>
      </c>
      <c r="I7" s="18">
        <v>25</v>
      </c>
      <c r="J7" s="17">
        <f t="shared" ref="J7:J31" si="1">+F7+G7+I7+H7</f>
        <v>49256.875500000002</v>
      </c>
      <c r="K7" s="18">
        <f t="shared" ref="K7:K31" si="2">+E7-J7</f>
        <v>161008.12450000001</v>
      </c>
      <c r="L7" s="19"/>
      <c r="M7" s="19"/>
    </row>
    <row r="8" spans="1:13" ht="75" x14ac:dyDescent="0.25">
      <c r="A8" s="13">
        <f t="shared" ref="A8" si="3">+A7+1</f>
        <v>2</v>
      </c>
      <c r="B8" s="20" t="s">
        <v>18</v>
      </c>
      <c r="C8" s="15" t="s">
        <v>16</v>
      </c>
      <c r="D8" s="14" t="s">
        <v>19</v>
      </c>
      <c r="E8" s="16">
        <v>210265</v>
      </c>
      <c r="F8" s="16">
        <f t="shared" si="0"/>
        <v>6034.6054999999997</v>
      </c>
      <c r="G8" s="17">
        <v>4742.3999999999996</v>
      </c>
      <c r="H8" s="17">
        <v>38454.870000000003</v>
      </c>
      <c r="I8" s="18">
        <v>12106.92</v>
      </c>
      <c r="J8" s="17">
        <f t="shared" si="1"/>
        <v>61338.7955</v>
      </c>
      <c r="K8" s="18">
        <f t="shared" si="2"/>
        <v>148926.20449999999</v>
      </c>
      <c r="L8" s="19"/>
      <c r="M8" s="19"/>
    </row>
    <row r="9" spans="1:13" x14ac:dyDescent="0.25">
      <c r="A9" s="13">
        <f>+A8+1</f>
        <v>3</v>
      </c>
      <c r="B9" s="14" t="s">
        <v>20</v>
      </c>
      <c r="C9" s="15" t="s">
        <v>21</v>
      </c>
      <c r="D9" s="14" t="s">
        <v>22</v>
      </c>
      <c r="E9" s="16">
        <v>170500</v>
      </c>
      <c r="F9" s="16">
        <f t="shared" si="0"/>
        <v>4893.3500000000004</v>
      </c>
      <c r="G9" s="17">
        <v>4742.3999999999996</v>
      </c>
      <c r="H9" s="17">
        <v>28798.93</v>
      </c>
      <c r="I9" s="18">
        <v>1368.62</v>
      </c>
      <c r="J9" s="17">
        <f t="shared" si="1"/>
        <v>39803.300000000003</v>
      </c>
      <c r="K9" s="18">
        <f t="shared" si="2"/>
        <v>130696.7</v>
      </c>
      <c r="L9" s="19"/>
      <c r="M9" s="19"/>
    </row>
    <row r="10" spans="1:13" x14ac:dyDescent="0.25">
      <c r="A10" s="13">
        <f t="shared" ref="A10:A31" si="4">+A9+1</f>
        <v>4</v>
      </c>
      <c r="B10" s="14" t="s">
        <v>23</v>
      </c>
      <c r="C10" s="15" t="s">
        <v>24</v>
      </c>
      <c r="D10" s="14" t="s">
        <v>25</v>
      </c>
      <c r="E10" s="16">
        <v>170500</v>
      </c>
      <c r="F10" s="16">
        <f t="shared" si="0"/>
        <v>4893.3500000000004</v>
      </c>
      <c r="G10" s="17">
        <v>4742.3999999999996</v>
      </c>
      <c r="H10" s="17">
        <v>28798.93</v>
      </c>
      <c r="I10" s="18">
        <v>25</v>
      </c>
      <c r="J10" s="17">
        <f t="shared" si="1"/>
        <v>38459.68</v>
      </c>
      <c r="K10" s="18">
        <f t="shared" si="2"/>
        <v>132040.32000000001</v>
      </c>
      <c r="L10" s="21"/>
      <c r="M10" s="21"/>
    </row>
    <row r="11" spans="1:13" ht="15.75" x14ac:dyDescent="0.25">
      <c r="A11" s="13">
        <f>+A10+1</f>
        <v>5</v>
      </c>
      <c r="B11" s="22" t="s">
        <v>26</v>
      </c>
      <c r="C11" s="23" t="s">
        <v>24</v>
      </c>
      <c r="D11" s="23" t="s">
        <v>27</v>
      </c>
      <c r="E11" s="24">
        <v>155250</v>
      </c>
      <c r="F11" s="25">
        <f>E11*2.87%</f>
        <v>4455.6750000000002</v>
      </c>
      <c r="G11" s="25">
        <f>+E11*3.04%</f>
        <v>4719.6000000000004</v>
      </c>
      <c r="H11" s="25">
        <v>24804.02</v>
      </c>
      <c r="I11" s="26">
        <v>1355.12</v>
      </c>
      <c r="J11" s="27">
        <f>SUM(F11:I11)</f>
        <v>35334.415000000001</v>
      </c>
      <c r="K11" s="28">
        <f>+E11-J11</f>
        <v>119915.58499999999</v>
      </c>
      <c r="L11" s="21"/>
      <c r="M11" s="21"/>
    </row>
    <row r="12" spans="1:13" x14ac:dyDescent="0.25">
      <c r="A12" s="13">
        <f t="shared" si="4"/>
        <v>6</v>
      </c>
      <c r="B12" s="14" t="s">
        <v>28</v>
      </c>
      <c r="C12" s="14" t="s">
        <v>24</v>
      </c>
      <c r="D12" s="14" t="s">
        <v>29</v>
      </c>
      <c r="E12" s="16">
        <v>148500</v>
      </c>
      <c r="F12" s="16">
        <f t="shared" si="0"/>
        <v>4261.95</v>
      </c>
      <c r="G12" s="16">
        <f t="shared" ref="G12:G31" si="5">+E12*3.04%</f>
        <v>4514.3999999999996</v>
      </c>
      <c r="H12" s="17">
        <v>23513.78</v>
      </c>
      <c r="I12" s="18">
        <v>6409.51</v>
      </c>
      <c r="J12" s="17">
        <f t="shared" si="1"/>
        <v>38699.64</v>
      </c>
      <c r="K12" s="18">
        <f t="shared" si="2"/>
        <v>109800.36</v>
      </c>
      <c r="L12" s="19"/>
      <c r="M12" s="19"/>
    </row>
    <row r="13" spans="1:13" x14ac:dyDescent="0.25">
      <c r="A13" s="13">
        <f t="shared" si="4"/>
        <v>7</v>
      </c>
      <c r="B13" s="14" t="s">
        <v>30</v>
      </c>
      <c r="C13" s="29" t="s">
        <v>31</v>
      </c>
      <c r="D13" s="16" t="s">
        <v>32</v>
      </c>
      <c r="E13" s="16">
        <v>138000</v>
      </c>
      <c r="F13" s="16">
        <f t="shared" si="0"/>
        <v>3960.6</v>
      </c>
      <c r="G13" s="16">
        <f t="shared" si="5"/>
        <v>4195.2</v>
      </c>
      <c r="H13" s="17">
        <v>21043.919999999998</v>
      </c>
      <c r="I13" s="18">
        <v>7205</v>
      </c>
      <c r="J13" s="17">
        <f t="shared" si="1"/>
        <v>36404.720000000001</v>
      </c>
      <c r="K13" s="18">
        <f t="shared" si="2"/>
        <v>101595.28</v>
      </c>
      <c r="L13" s="21"/>
      <c r="M13" s="21"/>
    </row>
    <row r="14" spans="1:13" ht="42.75" customHeight="1" x14ac:dyDescent="0.25">
      <c r="A14" s="13">
        <f t="shared" si="4"/>
        <v>8</v>
      </c>
      <c r="B14" s="30" t="s">
        <v>33</v>
      </c>
      <c r="C14" s="15" t="s">
        <v>16</v>
      </c>
      <c r="D14" s="31" t="s">
        <v>34</v>
      </c>
      <c r="E14" s="25">
        <v>135000</v>
      </c>
      <c r="F14" s="25">
        <f>E14*2.87%</f>
        <v>3874.5</v>
      </c>
      <c r="G14" s="16">
        <f t="shared" si="5"/>
        <v>4104</v>
      </c>
      <c r="H14" s="25">
        <v>20338.240000000002</v>
      </c>
      <c r="I14" s="26">
        <v>3885.56</v>
      </c>
      <c r="J14" s="25">
        <f>SUM(F14:I14)</f>
        <v>32202.300000000003</v>
      </c>
      <c r="K14" s="26">
        <f>+E14-J14</f>
        <v>102797.7</v>
      </c>
      <c r="L14" s="32"/>
      <c r="M14" s="32"/>
    </row>
    <row r="15" spans="1:13" x14ac:dyDescent="0.25">
      <c r="A15" s="13">
        <f t="shared" si="4"/>
        <v>9</v>
      </c>
      <c r="B15" s="14" t="s">
        <v>35</v>
      </c>
      <c r="C15" s="15" t="s">
        <v>21</v>
      </c>
      <c r="D15" s="14" t="s">
        <v>36</v>
      </c>
      <c r="E15" s="16">
        <v>126500</v>
      </c>
      <c r="F15" s="16">
        <f t="shared" si="0"/>
        <v>3630.55</v>
      </c>
      <c r="G15" s="16">
        <f t="shared" si="5"/>
        <v>3845.6</v>
      </c>
      <c r="H15" s="16">
        <v>18338.830000000002</v>
      </c>
      <c r="I15" s="18">
        <v>1669.63</v>
      </c>
      <c r="J15" s="17">
        <f t="shared" si="1"/>
        <v>27484.61</v>
      </c>
      <c r="K15" s="18">
        <f t="shared" si="2"/>
        <v>99015.39</v>
      </c>
      <c r="L15" s="19"/>
      <c r="M15" s="19"/>
    </row>
    <row r="16" spans="1:13" x14ac:dyDescent="0.25">
      <c r="A16" s="13">
        <f t="shared" si="4"/>
        <v>10</v>
      </c>
      <c r="B16" s="14" t="s">
        <v>37</v>
      </c>
      <c r="C16" s="15" t="s">
        <v>38</v>
      </c>
      <c r="D16" s="14" t="s">
        <v>39</v>
      </c>
      <c r="E16" s="16">
        <v>115000</v>
      </c>
      <c r="F16" s="16">
        <f t="shared" si="0"/>
        <v>3300.5</v>
      </c>
      <c r="G16" s="16">
        <f t="shared" si="5"/>
        <v>3496</v>
      </c>
      <c r="H16" s="16">
        <v>15633.74</v>
      </c>
      <c r="I16" s="18">
        <v>4764.88</v>
      </c>
      <c r="J16" s="17">
        <f t="shared" si="1"/>
        <v>27195.120000000003</v>
      </c>
      <c r="K16" s="18">
        <f t="shared" si="2"/>
        <v>87804.88</v>
      </c>
      <c r="L16" s="19"/>
      <c r="M16" s="19"/>
    </row>
    <row r="17" spans="1:13" x14ac:dyDescent="0.25">
      <c r="A17" s="13">
        <f t="shared" si="4"/>
        <v>11</v>
      </c>
      <c r="B17" s="14" t="s">
        <v>40</v>
      </c>
      <c r="C17" s="15" t="s">
        <v>16</v>
      </c>
      <c r="D17" s="14" t="s">
        <v>36</v>
      </c>
      <c r="E17" s="16">
        <v>105000</v>
      </c>
      <c r="F17" s="16">
        <f t="shared" si="0"/>
        <v>3013.5</v>
      </c>
      <c r="G17" s="16">
        <f t="shared" si="5"/>
        <v>3192</v>
      </c>
      <c r="H17" s="16">
        <v>13281.49</v>
      </c>
      <c r="I17" s="18">
        <v>7234.82</v>
      </c>
      <c r="J17" s="17">
        <f t="shared" si="1"/>
        <v>26721.809999999998</v>
      </c>
      <c r="K17" s="18">
        <f t="shared" si="2"/>
        <v>78278.19</v>
      </c>
      <c r="L17" s="19"/>
      <c r="M17" s="19"/>
    </row>
    <row r="18" spans="1:13" ht="27.75" customHeight="1" x14ac:dyDescent="0.25">
      <c r="A18" s="13">
        <f t="shared" si="4"/>
        <v>12</v>
      </c>
      <c r="B18" s="14" t="s">
        <v>41</v>
      </c>
      <c r="C18" s="15" t="s">
        <v>38</v>
      </c>
      <c r="D18" s="33" t="s">
        <v>42</v>
      </c>
      <c r="E18" s="16">
        <v>95000</v>
      </c>
      <c r="F18" s="16">
        <f t="shared" si="0"/>
        <v>2726.5</v>
      </c>
      <c r="G18" s="16">
        <f t="shared" si="5"/>
        <v>2888</v>
      </c>
      <c r="H18" s="16">
        <v>10929.24</v>
      </c>
      <c r="I18" s="18">
        <v>11440.25</v>
      </c>
      <c r="J18" s="17">
        <f t="shared" si="1"/>
        <v>27983.989999999998</v>
      </c>
      <c r="K18" s="18">
        <f t="shared" si="2"/>
        <v>67016.010000000009</v>
      </c>
      <c r="L18" s="19"/>
      <c r="M18" s="19"/>
    </row>
    <row r="19" spans="1:13" x14ac:dyDescent="0.25">
      <c r="A19" s="13">
        <f t="shared" si="4"/>
        <v>13</v>
      </c>
      <c r="B19" s="14" t="s">
        <v>43</v>
      </c>
      <c r="C19" s="15" t="s">
        <v>44</v>
      </c>
      <c r="D19" s="14" t="s">
        <v>45</v>
      </c>
      <c r="E19" s="16">
        <v>85000</v>
      </c>
      <c r="F19" s="16">
        <f t="shared" si="0"/>
        <v>2439.5</v>
      </c>
      <c r="G19" s="16">
        <f t="shared" si="5"/>
        <v>2584</v>
      </c>
      <c r="H19" s="16">
        <v>8279.4599999999991</v>
      </c>
      <c r="I19" s="18">
        <v>1235.1199999999999</v>
      </c>
      <c r="J19" s="17">
        <f t="shared" si="1"/>
        <v>14538.079999999998</v>
      </c>
      <c r="K19" s="18">
        <f t="shared" si="2"/>
        <v>70461.919999999998</v>
      </c>
      <c r="L19" s="21"/>
      <c r="M19" s="21"/>
    </row>
    <row r="20" spans="1:13" x14ac:dyDescent="0.25">
      <c r="A20" s="13">
        <f t="shared" si="4"/>
        <v>14</v>
      </c>
      <c r="B20" s="14" t="s">
        <v>46</v>
      </c>
      <c r="C20" s="15" t="s">
        <v>47</v>
      </c>
      <c r="D20" s="14" t="s">
        <v>48</v>
      </c>
      <c r="E20" s="16">
        <v>77000</v>
      </c>
      <c r="F20" s="16">
        <f t="shared" si="0"/>
        <v>2209.9</v>
      </c>
      <c r="G20" s="16">
        <f t="shared" si="5"/>
        <v>2340.8000000000002</v>
      </c>
      <c r="H20" s="16">
        <v>6695.19</v>
      </c>
      <c r="I20" s="18">
        <v>4149.08</v>
      </c>
      <c r="J20" s="17">
        <f t="shared" si="1"/>
        <v>15394.970000000001</v>
      </c>
      <c r="K20" s="18">
        <f t="shared" si="2"/>
        <v>61605.03</v>
      </c>
      <c r="L20" s="21"/>
      <c r="M20" s="21"/>
    </row>
    <row r="21" spans="1:13" x14ac:dyDescent="0.25">
      <c r="A21" s="13">
        <f t="shared" si="4"/>
        <v>15</v>
      </c>
      <c r="B21" s="14" t="s">
        <v>49</v>
      </c>
      <c r="C21" s="15" t="s">
        <v>50</v>
      </c>
      <c r="D21" s="14" t="s">
        <v>51</v>
      </c>
      <c r="E21" s="16">
        <v>70000</v>
      </c>
      <c r="F21" s="16">
        <f t="shared" si="0"/>
        <v>2009</v>
      </c>
      <c r="G21" s="16">
        <f t="shared" si="5"/>
        <v>2128</v>
      </c>
      <c r="H21" s="16">
        <v>5368.48</v>
      </c>
      <c r="I21" s="18">
        <v>25</v>
      </c>
      <c r="J21" s="17">
        <f t="shared" si="1"/>
        <v>9530.48</v>
      </c>
      <c r="K21" s="18">
        <f t="shared" si="2"/>
        <v>60469.520000000004</v>
      </c>
      <c r="L21" s="21"/>
      <c r="M21" s="21"/>
    </row>
    <row r="22" spans="1:13" x14ac:dyDescent="0.25">
      <c r="A22" s="13">
        <f t="shared" si="4"/>
        <v>16</v>
      </c>
      <c r="B22" s="14" t="s">
        <v>52</v>
      </c>
      <c r="C22" s="15" t="s">
        <v>53</v>
      </c>
      <c r="D22" s="14" t="s">
        <v>54</v>
      </c>
      <c r="E22" s="16">
        <v>63000</v>
      </c>
      <c r="F22" s="16">
        <f t="shared" si="0"/>
        <v>1808.1</v>
      </c>
      <c r="G22" s="16">
        <f t="shared" si="5"/>
        <v>1915.2</v>
      </c>
      <c r="H22" s="16">
        <v>4051.22</v>
      </c>
      <c r="I22" s="18">
        <v>25</v>
      </c>
      <c r="J22" s="17">
        <f t="shared" si="1"/>
        <v>7799.52</v>
      </c>
      <c r="K22" s="18">
        <f t="shared" si="2"/>
        <v>55200.479999999996</v>
      </c>
      <c r="L22" s="21"/>
      <c r="M22" s="21"/>
    </row>
    <row r="23" spans="1:13" x14ac:dyDescent="0.25">
      <c r="A23" s="13">
        <f t="shared" si="4"/>
        <v>17</v>
      </c>
      <c r="B23" s="14" t="s">
        <v>55</v>
      </c>
      <c r="C23" s="15" t="s">
        <v>16</v>
      </c>
      <c r="D23" s="14" t="s">
        <v>56</v>
      </c>
      <c r="E23" s="16">
        <v>45000</v>
      </c>
      <c r="F23" s="16">
        <f t="shared" si="0"/>
        <v>1291.5</v>
      </c>
      <c r="G23" s="16">
        <f t="shared" si="5"/>
        <v>1368</v>
      </c>
      <c r="H23" s="16"/>
      <c r="I23" s="18">
        <v>65</v>
      </c>
      <c r="J23" s="17">
        <f t="shared" si="1"/>
        <v>2724.5</v>
      </c>
      <c r="K23" s="18">
        <f t="shared" si="2"/>
        <v>42275.5</v>
      </c>
      <c r="L23" s="21"/>
      <c r="M23" s="21"/>
    </row>
    <row r="24" spans="1:13" ht="30" x14ac:dyDescent="0.25">
      <c r="A24" s="13">
        <f t="shared" si="4"/>
        <v>18</v>
      </c>
      <c r="B24" s="14" t="s">
        <v>57</v>
      </c>
      <c r="C24" s="15" t="s">
        <v>58</v>
      </c>
      <c r="D24" s="34" t="s">
        <v>59</v>
      </c>
      <c r="E24" s="16">
        <v>44000</v>
      </c>
      <c r="F24" s="16">
        <f t="shared" si="0"/>
        <v>1262.8</v>
      </c>
      <c r="G24" s="16">
        <f t="shared" si="5"/>
        <v>1337.6</v>
      </c>
      <c r="H24" s="16">
        <v>1007.19</v>
      </c>
      <c r="I24" s="18">
        <v>25</v>
      </c>
      <c r="J24" s="17">
        <f t="shared" si="1"/>
        <v>3632.5899999999997</v>
      </c>
      <c r="K24" s="18">
        <f t="shared" si="2"/>
        <v>40367.410000000003</v>
      </c>
      <c r="L24" s="21"/>
      <c r="M24" s="21"/>
    </row>
    <row r="25" spans="1:13" x14ac:dyDescent="0.25">
      <c r="A25" s="13">
        <f t="shared" si="4"/>
        <v>19</v>
      </c>
      <c r="B25" s="14" t="s">
        <v>60</v>
      </c>
      <c r="C25" s="29" t="s">
        <v>61</v>
      </c>
      <c r="D25" s="29" t="s">
        <v>62</v>
      </c>
      <c r="E25" s="16">
        <v>44000</v>
      </c>
      <c r="F25" s="16">
        <f t="shared" si="0"/>
        <v>1262.8</v>
      </c>
      <c r="G25" s="16">
        <f t="shared" si="5"/>
        <v>1337.6</v>
      </c>
      <c r="H25" s="16"/>
      <c r="I25" s="18">
        <v>65</v>
      </c>
      <c r="J25" s="17">
        <f t="shared" si="1"/>
        <v>2665.3999999999996</v>
      </c>
      <c r="K25" s="18">
        <f t="shared" si="2"/>
        <v>41334.6</v>
      </c>
      <c r="L25" s="21"/>
      <c r="M25" s="21"/>
    </row>
    <row r="26" spans="1:13" x14ac:dyDescent="0.25">
      <c r="A26" s="13">
        <f t="shared" si="4"/>
        <v>20</v>
      </c>
      <c r="B26" s="14" t="s">
        <v>63</v>
      </c>
      <c r="C26" s="15" t="s">
        <v>64</v>
      </c>
      <c r="D26" s="14" t="s">
        <v>65</v>
      </c>
      <c r="E26" s="16">
        <v>26250</v>
      </c>
      <c r="F26" s="16">
        <f t="shared" si="0"/>
        <v>753.375</v>
      </c>
      <c r="G26" s="16">
        <f t="shared" si="5"/>
        <v>798</v>
      </c>
      <c r="H26" s="15"/>
      <c r="I26" s="18">
        <v>25</v>
      </c>
      <c r="J26" s="17">
        <f t="shared" si="1"/>
        <v>1576.375</v>
      </c>
      <c r="K26" s="18">
        <f t="shared" si="2"/>
        <v>24673.625</v>
      </c>
      <c r="L26" s="21"/>
      <c r="M26" s="21"/>
    </row>
    <row r="27" spans="1:13" x14ac:dyDescent="0.25">
      <c r="A27" s="13">
        <f t="shared" si="4"/>
        <v>21</v>
      </c>
      <c r="B27" s="14" t="s">
        <v>66</v>
      </c>
      <c r="C27" s="15" t="s">
        <v>67</v>
      </c>
      <c r="D27" s="14" t="s">
        <v>68</v>
      </c>
      <c r="E27" s="16">
        <v>23313.15</v>
      </c>
      <c r="F27" s="16">
        <f t="shared" si="0"/>
        <v>669.08740499999999</v>
      </c>
      <c r="G27" s="16">
        <f t="shared" si="5"/>
        <v>708.71976000000006</v>
      </c>
      <c r="H27" s="16"/>
      <c r="I27" s="18">
        <v>25</v>
      </c>
      <c r="J27" s="17">
        <f t="shared" si="1"/>
        <v>1402.8071650000002</v>
      </c>
      <c r="K27" s="18">
        <f t="shared" si="2"/>
        <v>21910.342835000003</v>
      </c>
      <c r="L27" s="19"/>
      <c r="M27" s="19"/>
    </row>
    <row r="28" spans="1:13" x14ac:dyDescent="0.25">
      <c r="A28" s="13">
        <f t="shared" si="4"/>
        <v>22</v>
      </c>
      <c r="B28" s="14" t="s">
        <v>69</v>
      </c>
      <c r="C28" s="15" t="s">
        <v>70</v>
      </c>
      <c r="D28" s="14" t="s">
        <v>71</v>
      </c>
      <c r="E28" s="16">
        <v>20356.599999999999</v>
      </c>
      <c r="F28" s="16">
        <f t="shared" si="0"/>
        <v>584.23442</v>
      </c>
      <c r="G28" s="16">
        <f t="shared" si="5"/>
        <v>618.84064000000001</v>
      </c>
      <c r="H28" s="16"/>
      <c r="I28" s="18">
        <v>25</v>
      </c>
      <c r="J28" s="17">
        <f t="shared" si="1"/>
        <v>1228.0750600000001</v>
      </c>
      <c r="K28" s="18">
        <f t="shared" si="2"/>
        <v>19128.524939999999</v>
      </c>
      <c r="L28" s="19"/>
      <c r="M28" s="19"/>
    </row>
    <row r="29" spans="1:13" x14ac:dyDescent="0.25">
      <c r="A29" s="13">
        <f t="shared" si="4"/>
        <v>23</v>
      </c>
      <c r="B29" s="14" t="s">
        <v>72</v>
      </c>
      <c r="C29" s="15" t="s">
        <v>16</v>
      </c>
      <c r="D29" s="14" t="s">
        <v>73</v>
      </c>
      <c r="E29" s="16">
        <v>15732</v>
      </c>
      <c r="F29" s="16">
        <f t="shared" si="0"/>
        <v>451.50839999999999</v>
      </c>
      <c r="G29" s="16">
        <f t="shared" si="5"/>
        <v>478.25279999999998</v>
      </c>
      <c r="H29" s="16"/>
      <c r="I29" s="18">
        <v>25</v>
      </c>
      <c r="J29" s="17">
        <f t="shared" si="1"/>
        <v>954.76119999999992</v>
      </c>
      <c r="K29" s="18">
        <f t="shared" si="2"/>
        <v>14777.238799999999</v>
      </c>
      <c r="L29" s="19"/>
      <c r="M29" s="19"/>
    </row>
    <row r="30" spans="1:13" x14ac:dyDescent="0.25">
      <c r="A30" s="13">
        <f t="shared" si="4"/>
        <v>24</v>
      </c>
      <c r="B30" s="14" t="s">
        <v>74</v>
      </c>
      <c r="C30" s="15" t="s">
        <v>75</v>
      </c>
      <c r="D30" s="14" t="s">
        <v>76</v>
      </c>
      <c r="E30" s="16">
        <v>15400</v>
      </c>
      <c r="F30" s="16">
        <f t="shared" si="0"/>
        <v>441.98</v>
      </c>
      <c r="G30" s="16">
        <f t="shared" si="5"/>
        <v>468.16</v>
      </c>
      <c r="H30" s="16"/>
      <c r="I30" s="18">
        <v>45</v>
      </c>
      <c r="J30" s="17">
        <f t="shared" si="1"/>
        <v>955.1400000000001</v>
      </c>
      <c r="K30" s="18">
        <f t="shared" si="2"/>
        <v>14444.86</v>
      </c>
      <c r="L30" s="19"/>
      <c r="M30" s="19"/>
    </row>
    <row r="31" spans="1:13" x14ac:dyDescent="0.25">
      <c r="A31" s="13">
        <f t="shared" si="4"/>
        <v>25</v>
      </c>
      <c r="B31" s="14" t="s">
        <v>77</v>
      </c>
      <c r="C31" s="15" t="s">
        <v>75</v>
      </c>
      <c r="D31" s="14" t="s">
        <v>76</v>
      </c>
      <c r="E31" s="16">
        <v>10000</v>
      </c>
      <c r="F31" s="16">
        <f t="shared" si="0"/>
        <v>287</v>
      </c>
      <c r="G31" s="16">
        <f t="shared" si="5"/>
        <v>304</v>
      </c>
      <c r="H31" s="16"/>
      <c r="I31" s="18">
        <v>25</v>
      </c>
      <c r="J31" s="17">
        <f t="shared" si="1"/>
        <v>616</v>
      </c>
      <c r="K31" s="18">
        <f t="shared" si="2"/>
        <v>9384</v>
      </c>
      <c r="L31" s="35"/>
      <c r="M31" s="35"/>
    </row>
    <row r="32" spans="1:13" x14ac:dyDescent="0.25">
      <c r="A32" s="36"/>
      <c r="B32" s="37" t="s">
        <v>78</v>
      </c>
      <c r="C32" s="37"/>
      <c r="D32" s="38"/>
      <c r="E32" s="39">
        <f>SUM(E7:E31)</f>
        <v>2318831.75</v>
      </c>
      <c r="F32" s="39">
        <f t="shared" ref="F32:K32" si="6">SUM(F7:F31)</f>
        <v>66550.471225000001</v>
      </c>
      <c r="G32" s="39">
        <f t="shared" si="6"/>
        <v>66311.573199999999</v>
      </c>
      <c r="H32" s="39">
        <f t="shared" si="6"/>
        <v>307792.39999999997</v>
      </c>
      <c r="I32" s="39">
        <f t="shared" si="6"/>
        <v>63249.51</v>
      </c>
      <c r="J32" s="39">
        <f t="shared" si="6"/>
        <v>503903.95442500006</v>
      </c>
      <c r="K32" s="39">
        <f t="shared" si="6"/>
        <v>1814927.7955749996</v>
      </c>
      <c r="L32" s="2"/>
      <c r="M32" s="2"/>
    </row>
    <row r="33" spans="1:13" x14ac:dyDescent="0.25">
      <c r="A33" s="2"/>
      <c r="B33" s="2"/>
      <c r="C33" s="2"/>
      <c r="D33" s="7"/>
      <c r="E33" s="5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2"/>
      <c r="B34" s="2"/>
      <c r="C34" s="2"/>
      <c r="D34" s="7"/>
      <c r="E34" s="5"/>
      <c r="F34" s="2"/>
      <c r="G34" s="2"/>
      <c r="H34" s="2"/>
      <c r="I34" s="2"/>
      <c r="J34" s="2"/>
      <c r="K34" s="2"/>
      <c r="L34" s="2"/>
      <c r="M34" s="2"/>
    </row>
    <row r="35" spans="1:13" ht="15.75" x14ac:dyDescent="0.25">
      <c r="A35" s="2"/>
      <c r="B35" s="2"/>
      <c r="C35" s="40"/>
      <c r="E35" s="41"/>
      <c r="F35" s="2"/>
      <c r="G35" s="2"/>
      <c r="H35" s="2"/>
      <c r="I35" s="2"/>
      <c r="J35" s="2"/>
      <c r="K35" s="2"/>
      <c r="L35" s="2"/>
      <c r="M35" s="2"/>
    </row>
    <row r="36" spans="1:13" ht="19.5" customHeight="1" x14ac:dyDescent="0.25">
      <c r="A36" s="2"/>
      <c r="B36" s="42"/>
      <c r="C36" s="41"/>
      <c r="D36" s="42"/>
      <c r="F36" s="2"/>
      <c r="H36" s="2"/>
      <c r="I36" s="2"/>
      <c r="J36" s="2"/>
      <c r="K36" s="2"/>
      <c r="L36" s="2"/>
      <c r="M36" s="2"/>
    </row>
    <row r="37" spans="1:13" ht="15.75" x14ac:dyDescent="0.25">
      <c r="A37" s="2"/>
      <c r="B37" s="43" t="s">
        <v>79</v>
      </c>
      <c r="C37" s="41"/>
      <c r="D37" s="43" t="s">
        <v>80</v>
      </c>
      <c r="E37" s="41"/>
      <c r="F37" s="2"/>
      <c r="G37" s="43"/>
      <c r="H37" s="2"/>
      <c r="I37" s="2"/>
      <c r="J37" s="2"/>
      <c r="K37" s="2"/>
      <c r="L37" s="2"/>
      <c r="M37" s="2"/>
    </row>
    <row r="38" spans="1:13" ht="15.75" x14ac:dyDescent="0.25">
      <c r="A38" s="2"/>
      <c r="B38" s="43" t="s">
        <v>81</v>
      </c>
      <c r="C38" s="41"/>
      <c r="D38" s="43" t="s">
        <v>82</v>
      </c>
      <c r="E38" s="41"/>
      <c r="F38" s="2"/>
      <c r="G38" s="43"/>
      <c r="H38" s="2"/>
      <c r="I38" s="2"/>
      <c r="J38" s="2"/>
      <c r="K38" s="2"/>
      <c r="L38" s="2"/>
      <c r="M38" s="2"/>
    </row>
    <row r="39" spans="1:13" x14ac:dyDescent="0.25">
      <c r="A39" s="2"/>
      <c r="B39" s="2"/>
      <c r="C39" s="2"/>
      <c r="D39" s="7"/>
      <c r="E39" s="5"/>
      <c r="F39" s="2"/>
      <c r="G39" s="2"/>
      <c r="H39" s="2"/>
      <c r="I39" s="2"/>
      <c r="J39" s="2"/>
      <c r="K39" s="2"/>
      <c r="L39" s="2"/>
      <c r="M39" s="2"/>
    </row>
    <row r="40" spans="1:13" x14ac:dyDescent="0.25">
      <c r="A40" s="2"/>
      <c r="B40" s="2"/>
      <c r="C40" s="2"/>
      <c r="D40" s="7"/>
      <c r="E40" s="5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7"/>
      <c r="E41" s="5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7"/>
      <c r="E42" s="5"/>
      <c r="F42" s="2"/>
      <c r="G42" s="2"/>
      <c r="H42" s="2"/>
      <c r="I42" s="2"/>
      <c r="J42" s="2"/>
      <c r="K42" s="2"/>
      <c r="L42" s="2"/>
      <c r="M42" s="2"/>
    </row>
  </sheetData>
  <mergeCells count="4">
    <mergeCell ref="A1:K1"/>
    <mergeCell ref="A2:K2"/>
    <mergeCell ref="A3:K3"/>
    <mergeCell ref="F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J. Páez Solano</dc:creator>
  <cp:lastModifiedBy>Pablo J. Páez Solano</cp:lastModifiedBy>
  <dcterms:created xsi:type="dcterms:W3CDTF">2021-11-08T13:20:58Z</dcterms:created>
  <dcterms:modified xsi:type="dcterms:W3CDTF">2021-11-08T13:23:54Z</dcterms:modified>
</cp:coreProperties>
</file>