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11\Ejecución de Gastos y Aplicaciones Financieras\"/>
    </mc:Choice>
  </mc:AlternateContent>
  <xr:revisionPtr revIDLastSave="0" documentId="13_ncr:1_{6E85D433-DA71-4C96-9A09-201265D433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3" l="1"/>
  <c r="B89" i="3"/>
  <c r="C86" i="3"/>
  <c r="B86" i="3"/>
  <c r="C83" i="3"/>
  <c r="B83" i="3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C16" i="3"/>
  <c r="B16" i="3"/>
  <c r="B80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M91" i="3" l="1"/>
  <c r="B91" i="3"/>
  <c r="B93" i="3" s="1"/>
  <c r="C91" i="3"/>
  <c r="C80" i="3"/>
  <c r="B15" i="3"/>
  <c r="C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K91" i="3"/>
  <c r="L15" i="3"/>
  <c r="O15" i="3"/>
  <c r="K15" i="3"/>
  <c r="K80" i="3"/>
  <c r="K93" i="3" s="1"/>
  <c r="O93" i="3" l="1"/>
  <c r="C93" i="3"/>
  <c r="P91" i="3"/>
  <c r="P80" i="3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P93" i="3" l="1"/>
  <c r="J91" i="3"/>
  <c r="J15" i="3"/>
  <c r="J80" i="3"/>
  <c r="I89" i="3"/>
  <c r="I86" i="3"/>
  <c r="I83" i="3"/>
  <c r="I76" i="3"/>
  <c r="I73" i="3"/>
  <c r="I68" i="3"/>
  <c r="I58" i="3"/>
  <c r="I50" i="3"/>
  <c r="I42" i="3"/>
  <c r="I32" i="3"/>
  <c r="I22" i="3"/>
  <c r="I16" i="3"/>
  <c r="J93" i="3" l="1"/>
  <c r="I91" i="3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H93" i="3" l="1"/>
  <c r="G91" i="3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<sst xmlns="http://schemas.openxmlformats.org/spreadsheetml/2006/main" count="104" uniqueCount="104">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</sst>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129267</xdr:rowOff>
    </xdr:from>
    <xdr:to>
      <xdr:col>7</xdr:col>
      <xdr:colOff>88446</xdr:colOff>
      <xdr:row>9</xdr:row>
      <xdr:rowOff>34017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292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7"/>
  <sheetViews>
    <sheetView showGridLines="0" tabSelected="1" topLeftCell="A78" zoomScaleNormal="100" workbookViewId="0">
      <selection activeCell="E109" sqref="E109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18.75" x14ac:dyDescent="0.25">
      <c r="A3" s="22"/>
      <c r="B3" s="2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8.75" x14ac:dyDescent="0.25">
      <c r="A4" s="22"/>
      <c r="B4" s="28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8.75" x14ac:dyDescent="0.25">
      <c r="A5" s="22"/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ht="18.75" x14ac:dyDescent="0.25">
      <c r="A6" s="22"/>
      <c r="B6" s="2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 x14ac:dyDescent="0.25">
      <c r="A7" s="22"/>
      <c r="B7" s="2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8.75" x14ac:dyDescent="0.25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ht="11.25" customHeight="1" x14ac:dyDescent="0.25">
      <c r="A9" s="22"/>
      <c r="B9" s="2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ht="15" customHeight="1" x14ac:dyDescent="0.25">
      <c r="A10" s="30" t="s">
        <v>91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25">
      <c r="A11" s="30">
        <v>2021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x14ac:dyDescent="0.25">
      <c r="A12" s="31" t="s">
        <v>92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6" ht="31.5" x14ac:dyDescent="0.25">
      <c r="A14" s="6" t="s">
        <v>0</v>
      </c>
      <c r="B14" s="7" t="s">
        <v>95</v>
      </c>
      <c r="C14" s="7" t="s">
        <v>96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83</v>
      </c>
      <c r="J14" s="7" t="s">
        <v>84</v>
      </c>
      <c r="K14" s="7" t="s">
        <v>85</v>
      </c>
      <c r="L14" s="7" t="s">
        <v>86</v>
      </c>
      <c r="M14" s="7" t="s">
        <v>87</v>
      </c>
      <c r="N14" s="7" t="s">
        <v>88</v>
      </c>
      <c r="O14" s="7" t="s">
        <v>89</v>
      </c>
      <c r="P14" s="7" t="s">
        <v>90</v>
      </c>
    </row>
    <row r="15" spans="1:16" x14ac:dyDescent="0.25">
      <c r="A15" s="1" t="s">
        <v>1</v>
      </c>
      <c r="B15" s="18">
        <f t="shared" ref="B15:C15" si="0">+B16+B22+B32+B42+B50+B58+B68+B73+B76</f>
        <v>679497122</v>
      </c>
      <c r="C15" s="18">
        <f t="shared" si="0"/>
        <v>764414070.57000005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29886585.749999993</v>
      </c>
      <c r="L15" s="18">
        <f t="shared" ref="L15" si="5">+L16+L22+L32+L42+L50+L58+L68+L73+L76</f>
        <v>35672034.590000004</v>
      </c>
      <c r="M15" s="18">
        <f t="shared" ref="M15:P15" si="6">+M16+M22+M32+M42+M50+M58+M68+M73+M76</f>
        <v>37446497.069999993</v>
      </c>
      <c r="N15" s="18">
        <f t="shared" si="6"/>
        <v>75373086.129999995</v>
      </c>
      <c r="O15" s="18">
        <f t="shared" si="6"/>
        <v>0</v>
      </c>
      <c r="P15" s="18">
        <f t="shared" si="6"/>
        <v>398332251.94</v>
      </c>
    </row>
    <row r="16" spans="1:16" x14ac:dyDescent="0.25">
      <c r="A16" s="2" t="s">
        <v>2</v>
      </c>
      <c r="B16" s="9">
        <f>SUM(B17:B21)</f>
        <v>534667948</v>
      </c>
      <c r="C16" s="9">
        <f>SUM(C17:C21)</f>
        <v>498673988.48000002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26453717.909999996</v>
      </c>
      <c r="L16" s="9">
        <f t="shared" ref="L16" si="12">SUM(L17:L21)</f>
        <v>28491073.700000003</v>
      </c>
      <c r="M16" s="9">
        <f t="shared" si="11"/>
        <v>34219923.780000001</v>
      </c>
      <c r="N16" s="9">
        <f t="shared" si="11"/>
        <v>68607671.189999998</v>
      </c>
      <c r="O16" s="9">
        <f t="shared" si="11"/>
        <v>0</v>
      </c>
      <c r="P16" s="9">
        <f t="shared" ref="P16" si="13">SUM(P17:P21)</f>
        <v>350532075.98000002</v>
      </c>
    </row>
    <row r="17" spans="1:37" ht="15" customHeight="1" x14ac:dyDescent="0.25">
      <c r="A17" s="4" t="s">
        <v>3</v>
      </c>
      <c r="B17" s="13">
        <v>364209769</v>
      </c>
      <c r="C17" s="13">
        <v>335559809.48000002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22662527.48</v>
      </c>
      <c r="M17" s="13">
        <v>26108578.149999999</v>
      </c>
      <c r="N17" s="13">
        <v>44205405.170000002</v>
      </c>
      <c r="O17" s="13">
        <v>0</v>
      </c>
      <c r="P17" s="13">
        <f>SUM(D17:O17)</f>
        <v>270302093.48000002</v>
      </c>
    </row>
    <row r="18" spans="1:37" ht="15" customHeight="1" x14ac:dyDescent="0.25">
      <c r="A18" s="4" t="s">
        <v>4</v>
      </c>
      <c r="B18" s="13">
        <v>121609998</v>
      </c>
      <c r="C18" s="13">
        <v>116909998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2471988.83</v>
      </c>
      <c r="M18" s="13">
        <v>1281100</v>
      </c>
      <c r="N18" s="13">
        <v>21072620.57</v>
      </c>
      <c r="O18" s="13">
        <v>0</v>
      </c>
      <c r="P18" s="13">
        <f>SUM(D18:O18)</f>
        <v>42397430.049999997</v>
      </c>
    </row>
    <row r="19" spans="1:37" ht="15" customHeight="1" x14ac:dyDescent="0.25">
      <c r="A19" s="4" t="s">
        <v>36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 x14ac:dyDescent="0.25">
      <c r="A20" s="4" t="s">
        <v>5</v>
      </c>
      <c r="B20" s="13">
        <v>3500000</v>
      </c>
      <c r="C20" s="13">
        <v>3492000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3366500</v>
      </c>
      <c r="N20" s="10">
        <v>0</v>
      </c>
      <c r="O20" s="10">
        <v>0</v>
      </c>
      <c r="P20" s="13">
        <f>SUM(D20:O20)</f>
        <v>3366500</v>
      </c>
    </row>
    <row r="21" spans="1:37" ht="15" customHeight="1" x14ac:dyDescent="0.25">
      <c r="A21" s="4" t="s">
        <v>6</v>
      </c>
      <c r="B21" s="13">
        <v>45348181</v>
      </c>
      <c r="C21" s="13">
        <v>42712181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3356557.39</v>
      </c>
      <c r="M21" s="13">
        <v>3463745.63</v>
      </c>
      <c r="N21" s="13">
        <v>3329645.45</v>
      </c>
      <c r="O21" s="13">
        <v>0</v>
      </c>
      <c r="P21" s="13">
        <f>SUM(D21:O21)</f>
        <v>34466052.450000003</v>
      </c>
    </row>
    <row r="22" spans="1:37" x14ac:dyDescent="0.25">
      <c r="A22" s="2" t="s">
        <v>7</v>
      </c>
      <c r="B22" s="9">
        <f>SUM(B23:B31)</f>
        <v>91744312</v>
      </c>
      <c r="C22" s="9">
        <f>SUM(C23:C31)</f>
        <v>128954786.42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2153998.0099999998</v>
      </c>
      <c r="L22" s="9">
        <f t="shared" ref="L22" si="17">SUM(L23:L31)</f>
        <v>4808351.62</v>
      </c>
      <c r="M22" s="9">
        <f t="shared" si="16"/>
        <v>1740855.7200000002</v>
      </c>
      <c r="N22" s="9">
        <f t="shared" si="16"/>
        <v>5215951.6900000004</v>
      </c>
      <c r="O22" s="9">
        <f t="shared" si="16"/>
        <v>0</v>
      </c>
      <c r="P22" s="14">
        <f t="shared" si="16"/>
        <v>29063087.030000001</v>
      </c>
    </row>
    <row r="23" spans="1:37" x14ac:dyDescent="0.25">
      <c r="A23" s="4" t="s">
        <v>8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1304040.0900000001</v>
      </c>
      <c r="M23" s="13">
        <v>177486.05</v>
      </c>
      <c r="N23" s="13">
        <v>757294.45</v>
      </c>
      <c r="O23" s="13">
        <v>0</v>
      </c>
      <c r="P23" s="13">
        <f t="shared" ref="P23:P31" si="18">SUM(D23:O23)</f>
        <v>6981715.9299999997</v>
      </c>
    </row>
    <row r="24" spans="1:37" ht="30" x14ac:dyDescent="0.25">
      <c r="A24" s="4" t="s">
        <v>9</v>
      </c>
      <c r="B24" s="13">
        <v>700000</v>
      </c>
      <c r="C24" s="13">
        <v>1904304.63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83780</v>
      </c>
      <c r="M24" s="8">
        <v>173881.79</v>
      </c>
      <c r="N24" s="8">
        <v>65000.02</v>
      </c>
      <c r="O24" s="8">
        <v>0</v>
      </c>
      <c r="P24" s="13">
        <f t="shared" si="18"/>
        <v>542475.51</v>
      </c>
    </row>
    <row r="25" spans="1:37" x14ac:dyDescent="0.25">
      <c r="A25" s="4" t="s">
        <v>10</v>
      </c>
      <c r="B25" s="13">
        <v>700000</v>
      </c>
      <c r="C25" s="13">
        <v>650000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8525</v>
      </c>
      <c r="N25" s="10">
        <v>0</v>
      </c>
      <c r="O25" s="10">
        <v>0</v>
      </c>
      <c r="P25" s="13">
        <f t="shared" si="18"/>
        <v>134420</v>
      </c>
    </row>
    <row r="26" spans="1:37" ht="18" customHeight="1" x14ac:dyDescent="0.25">
      <c r="A26" s="4" t="s">
        <v>11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60</v>
      </c>
      <c r="N26" s="10">
        <v>0</v>
      </c>
      <c r="O26" s="10">
        <v>0</v>
      </c>
      <c r="P26" s="13">
        <f t="shared" si="18"/>
        <v>6660</v>
      </c>
    </row>
    <row r="27" spans="1:37" x14ac:dyDescent="0.25">
      <c r="A27" s="4" t="s">
        <v>12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8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v>8650000</v>
      </c>
      <c r="C28" s="13">
        <v>7880000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707835.65</v>
      </c>
      <c r="M28" s="13">
        <v>692612.85</v>
      </c>
      <c r="N28" s="13">
        <v>2159302.1</v>
      </c>
      <c r="O28" s="13">
        <v>0</v>
      </c>
      <c r="P28" s="13">
        <f t="shared" si="18"/>
        <v>6410687.9000000004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v>1850000</v>
      </c>
      <c r="C29" s="13">
        <v>5352000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595737.59999999998</v>
      </c>
      <c r="M29" s="8">
        <v>60502.01</v>
      </c>
      <c r="N29" s="8">
        <v>1122759.72</v>
      </c>
      <c r="O29" s="8">
        <v>0</v>
      </c>
      <c r="P29" s="13">
        <f t="shared" si="18"/>
        <v>2621644.41</v>
      </c>
    </row>
    <row r="30" spans="1:37" ht="30" x14ac:dyDescent="0.25">
      <c r="A30" s="4" t="s">
        <v>15</v>
      </c>
      <c r="B30" s="13">
        <v>56546312</v>
      </c>
      <c r="C30" s="13">
        <v>78592101.180000007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218852</v>
      </c>
      <c r="M30" s="8">
        <v>607089.42000000004</v>
      </c>
      <c r="N30" s="8">
        <v>116820</v>
      </c>
      <c r="O30" s="8">
        <v>0</v>
      </c>
      <c r="P30" s="13">
        <f t="shared" si="18"/>
        <v>4251443.67</v>
      </c>
    </row>
    <row r="31" spans="1:37" x14ac:dyDescent="0.25">
      <c r="A31" s="4" t="s">
        <v>37</v>
      </c>
      <c r="B31" s="13">
        <v>12620000</v>
      </c>
      <c r="C31" s="13">
        <v>23893380.609999999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1898106.28</v>
      </c>
      <c r="M31" s="10">
        <v>20698.599999999999</v>
      </c>
      <c r="N31" s="10">
        <v>994775.4</v>
      </c>
      <c r="O31" s="10">
        <v>0</v>
      </c>
      <c r="P31" s="13">
        <f t="shared" si="18"/>
        <v>8110262.8500000006</v>
      </c>
    </row>
    <row r="32" spans="1:37" x14ac:dyDescent="0.25">
      <c r="A32" s="2" t="s">
        <v>16</v>
      </c>
      <c r="B32" s="9">
        <f>SUM(B33:B41)</f>
        <v>21366500</v>
      </c>
      <c r="C32" s="9">
        <f>SUM(C33:C41)</f>
        <v>27845713.210000001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1278869.83</v>
      </c>
      <c r="L32" s="9">
        <f t="shared" ref="L32" si="22">SUM(L33:L41)</f>
        <v>2064446.58</v>
      </c>
      <c r="M32" s="9">
        <f t="shared" si="21"/>
        <v>1107314.01</v>
      </c>
      <c r="N32" s="9">
        <f t="shared" si="21"/>
        <v>908374.75999999989</v>
      </c>
      <c r="O32" s="9">
        <f t="shared" si="21"/>
        <v>0</v>
      </c>
      <c r="P32" s="9">
        <f t="shared" si="21"/>
        <v>7920345.29</v>
      </c>
    </row>
    <row r="33" spans="1:16" ht="30" x14ac:dyDescent="0.25">
      <c r="A33" s="4" t="s">
        <v>17</v>
      </c>
      <c r="B33" s="13">
        <v>1400000</v>
      </c>
      <c r="C33" s="13">
        <v>1368000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88022.32</v>
      </c>
      <c r="M33" s="19">
        <v>18418.87</v>
      </c>
      <c r="N33" s="19">
        <v>133024.16</v>
      </c>
      <c r="O33" s="19">
        <v>0</v>
      </c>
      <c r="P33" s="13">
        <f t="shared" ref="P33:P41" si="23">SUM(D33:O33)</f>
        <v>582438.49</v>
      </c>
    </row>
    <row r="34" spans="1:16" x14ac:dyDescent="0.25">
      <c r="A34" s="4" t="s">
        <v>18</v>
      </c>
      <c r="B34" s="13">
        <v>83500</v>
      </c>
      <c r="C34" s="13">
        <v>2033500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4195.2</v>
      </c>
      <c r="M34" s="10">
        <v>1140.05</v>
      </c>
      <c r="N34" s="10">
        <v>0</v>
      </c>
      <c r="O34" s="10">
        <v>0</v>
      </c>
      <c r="P34" s="13">
        <f t="shared" si="23"/>
        <v>13271.25</v>
      </c>
    </row>
    <row r="35" spans="1:16" ht="30" x14ac:dyDescent="0.25">
      <c r="A35" s="4" t="s">
        <v>19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279046.40000000002</v>
      </c>
      <c r="M35" s="8">
        <v>104697.08</v>
      </c>
      <c r="N35" s="8">
        <v>0</v>
      </c>
      <c r="O35" s="8">
        <v>0</v>
      </c>
      <c r="P35" s="13">
        <f t="shared" si="23"/>
        <v>583046.1</v>
      </c>
    </row>
    <row r="36" spans="1:16" x14ac:dyDescent="0.25">
      <c r="A36" s="4" t="s">
        <v>20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15416</v>
      </c>
      <c r="O36" s="10">
        <v>0</v>
      </c>
      <c r="P36" s="13">
        <f t="shared" si="23"/>
        <v>62237.64</v>
      </c>
    </row>
    <row r="37" spans="1:16" ht="30" x14ac:dyDescent="0.25">
      <c r="A37" s="4" t="s">
        <v>21</v>
      </c>
      <c r="B37" s="13">
        <v>340000</v>
      </c>
      <c r="C37" s="13">
        <v>700000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45477.85</v>
      </c>
      <c r="M37" s="8">
        <v>13968.14</v>
      </c>
      <c r="N37" s="8">
        <v>114787.21</v>
      </c>
      <c r="O37" s="8">
        <v>0</v>
      </c>
      <c r="P37" s="13">
        <f t="shared" si="23"/>
        <v>259719.38</v>
      </c>
    </row>
    <row r="38" spans="1:16" ht="30" x14ac:dyDescent="0.25">
      <c r="A38" s="4" t="s">
        <v>22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2217.29</v>
      </c>
      <c r="N38" s="8">
        <v>28084</v>
      </c>
      <c r="O38" s="8">
        <v>0</v>
      </c>
      <c r="P38" s="13">
        <f t="shared" si="23"/>
        <v>55241.29</v>
      </c>
    </row>
    <row r="39" spans="1:16" ht="30" x14ac:dyDescent="0.25">
      <c r="A39" s="4" t="s">
        <v>23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1002686.74</v>
      </c>
      <c r="M39" s="13">
        <v>9606.9</v>
      </c>
      <c r="N39" s="13">
        <v>510966.05</v>
      </c>
      <c r="O39" s="13">
        <v>0</v>
      </c>
      <c r="P39" s="13">
        <f t="shared" si="23"/>
        <v>3178233.81</v>
      </c>
    </row>
    <row r="40" spans="1:16" ht="30" x14ac:dyDescent="0.25">
      <c r="A40" s="4" t="s">
        <v>38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 x14ac:dyDescent="0.25">
      <c r="A41" s="4" t="s">
        <v>24</v>
      </c>
      <c r="B41" s="13">
        <v>10236500</v>
      </c>
      <c r="C41" s="13">
        <v>8863500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645018.06999999995</v>
      </c>
      <c r="M41" s="10">
        <v>957265.68</v>
      </c>
      <c r="N41" s="10">
        <v>106097.34</v>
      </c>
      <c r="O41" s="10">
        <v>0</v>
      </c>
      <c r="P41" s="13">
        <f t="shared" si="23"/>
        <v>3186157.33</v>
      </c>
    </row>
    <row r="42" spans="1:16" x14ac:dyDescent="0.25">
      <c r="A42" s="2" t="s">
        <v>25</v>
      </c>
      <c r="B42" s="9">
        <f>SUM(B43:B49)</f>
        <v>6425911</v>
      </c>
      <c r="C42" s="9">
        <f>SUM(C43:C49)</f>
        <v>2725911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89566.69</v>
      </c>
      <c r="M42" s="11">
        <f t="shared" si="28"/>
        <v>375388.66</v>
      </c>
      <c r="N42" s="11">
        <f t="shared" si="28"/>
        <v>269356.65999999997</v>
      </c>
      <c r="O42" s="11">
        <f t="shared" si="28"/>
        <v>0</v>
      </c>
      <c r="P42" s="11">
        <f t="shared" si="28"/>
        <v>1213760.7599999998</v>
      </c>
    </row>
    <row r="43" spans="1:16" ht="30" x14ac:dyDescent="0.25">
      <c r="A43" s="4" t="s">
        <v>26</v>
      </c>
      <c r="B43" s="13">
        <v>6425911</v>
      </c>
      <c r="C43" s="13">
        <v>2725911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89566.69</v>
      </c>
      <c r="M43" s="19">
        <v>375388.66</v>
      </c>
      <c r="N43" s="19">
        <v>269356.65999999997</v>
      </c>
      <c r="O43" s="19">
        <v>0</v>
      </c>
      <c r="P43" s="13">
        <f t="shared" ref="P43:P49" si="30">SUM(D43:O43)</f>
        <v>1213760.7599999998</v>
      </c>
    </row>
    <row r="44" spans="1:16" ht="30" x14ac:dyDescent="0.25">
      <c r="A44" s="4" t="s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 x14ac:dyDescent="0.25">
      <c r="A45" s="4" t="s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 x14ac:dyDescent="0.25">
      <c r="A46" s="4" t="s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 x14ac:dyDescent="0.25">
      <c r="A47" s="4" t="s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 x14ac:dyDescent="0.25">
      <c r="A48" s="4" t="s">
        <v>27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 x14ac:dyDescent="0.25">
      <c r="A49" s="4" t="s">
        <v>43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 x14ac:dyDescent="0.25">
      <c r="A50" s="2" t="s">
        <v>44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 x14ac:dyDescent="0.25">
      <c r="A51" s="4" t="s">
        <v>45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 x14ac:dyDescent="0.25">
      <c r="A52" s="4" t="s">
        <v>46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 x14ac:dyDescent="0.25">
      <c r="A53" s="4" t="s">
        <v>47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 x14ac:dyDescent="0.25">
      <c r="A54" s="4" t="s">
        <v>48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 x14ac:dyDescent="0.25">
      <c r="A55" s="4" t="s">
        <v>49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 x14ac:dyDescent="0.25">
      <c r="A56" s="4" t="s">
        <v>50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 x14ac:dyDescent="0.25">
      <c r="A57" s="4" t="s">
        <v>51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 x14ac:dyDescent="0.25">
      <c r="A58" s="2" t="s">
        <v>28</v>
      </c>
      <c r="B58" s="9">
        <f>SUM(B59:B67)</f>
        <v>25292451</v>
      </c>
      <c r="C58" s="9">
        <f>SUM(C59:C67)</f>
        <v>97613671.460000008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218596</v>
      </c>
      <c r="M58" s="9">
        <f t="shared" si="40"/>
        <v>3014.9</v>
      </c>
      <c r="N58" s="9">
        <f t="shared" si="40"/>
        <v>371731.83</v>
      </c>
      <c r="O58" s="9">
        <f t="shared" si="40"/>
        <v>0</v>
      </c>
      <c r="P58" s="9">
        <f t="shared" si="40"/>
        <v>1070335.1499999999</v>
      </c>
    </row>
    <row r="59" spans="1:16" x14ac:dyDescent="0.25">
      <c r="A59" s="4" t="s">
        <v>29</v>
      </c>
      <c r="B59" s="13">
        <v>12430000</v>
      </c>
      <c r="C59" s="13">
        <v>64961519.109999999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55224</v>
      </c>
      <c r="M59" s="10">
        <v>0</v>
      </c>
      <c r="N59" s="10">
        <v>371731.83</v>
      </c>
      <c r="O59" s="10">
        <v>0</v>
      </c>
      <c r="P59" s="13">
        <f t="shared" ref="P59:P67" si="42">SUM(D59:O59)</f>
        <v>435510.83</v>
      </c>
    </row>
    <row r="60" spans="1:16" ht="30" x14ac:dyDescent="0.25">
      <c r="A60" s="4" t="s">
        <v>30</v>
      </c>
      <c r="B60" s="13">
        <v>20000</v>
      </c>
      <c r="C60" s="13">
        <v>85000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2"/>
        <v>0</v>
      </c>
    </row>
    <row r="61" spans="1:16" ht="30" x14ac:dyDescent="0.25">
      <c r="A61" s="4" t="s">
        <v>31</v>
      </c>
      <c r="B61" s="13">
        <v>20000</v>
      </c>
      <c r="C61" s="13">
        <v>25000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2"/>
        <v>0</v>
      </c>
    </row>
    <row r="62" spans="1:16" ht="30" x14ac:dyDescent="0.25">
      <c r="A62" s="4" t="s">
        <v>32</v>
      </c>
      <c r="B62" s="13">
        <v>0</v>
      </c>
      <c r="C62" s="13">
        <v>9980000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2"/>
        <v>0</v>
      </c>
    </row>
    <row r="63" spans="1:16" ht="30" x14ac:dyDescent="0.25">
      <c r="A63" s="4" t="s">
        <v>33</v>
      </c>
      <c r="B63" s="13">
        <v>1025000</v>
      </c>
      <c r="C63" s="13">
        <v>576000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133400</v>
      </c>
      <c r="M63" s="13">
        <v>3014.9</v>
      </c>
      <c r="N63" s="13">
        <v>0</v>
      </c>
      <c r="O63" s="13">
        <v>0</v>
      </c>
      <c r="P63" s="13">
        <f t="shared" si="42"/>
        <v>136414.9</v>
      </c>
    </row>
    <row r="64" spans="1:16" x14ac:dyDescent="0.25">
      <c r="A64" s="4" t="s">
        <v>52</v>
      </c>
      <c r="B64" s="13">
        <v>600000</v>
      </c>
      <c r="C64" s="13">
        <v>220000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29972</v>
      </c>
      <c r="M64" s="13">
        <v>0</v>
      </c>
      <c r="N64" s="13">
        <v>0</v>
      </c>
      <c r="O64" s="13">
        <v>0</v>
      </c>
      <c r="P64" s="13">
        <f t="shared" si="42"/>
        <v>29972</v>
      </c>
    </row>
    <row r="65" spans="1:16" x14ac:dyDescent="0.25">
      <c r="A65" s="4" t="s">
        <v>53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 x14ac:dyDescent="0.25">
      <c r="A66" s="4" t="s">
        <v>34</v>
      </c>
      <c r="B66" s="13">
        <v>11197451</v>
      </c>
      <c r="C66" s="13">
        <v>20691152.350000001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2"/>
        <v>398314.43</v>
      </c>
    </row>
    <row r="67" spans="1:16" ht="30" x14ac:dyDescent="0.25">
      <c r="A67" s="4" t="s">
        <v>54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 x14ac:dyDescent="0.25">
      <c r="A68" s="2" t="s">
        <v>55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 x14ac:dyDescent="0.25">
      <c r="A69" s="4" t="s">
        <v>56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 x14ac:dyDescent="0.25">
      <c r="A70" s="4" t="s">
        <v>57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 x14ac:dyDescent="0.25">
      <c r="A71" s="4" t="s">
        <v>58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 x14ac:dyDescent="0.25">
      <c r="A72" s="4" t="s">
        <v>59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 x14ac:dyDescent="0.25">
      <c r="A73" s="2" t="s">
        <v>60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 x14ac:dyDescent="0.25">
      <c r="A74" s="4" t="s">
        <v>61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 x14ac:dyDescent="0.25">
      <c r="A75" s="4" t="s">
        <v>62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 x14ac:dyDescent="0.25">
      <c r="A76" s="2" t="s">
        <v>63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 x14ac:dyDescent="0.25">
      <c r="A77" s="4" t="s">
        <v>64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 x14ac:dyDescent="0.25">
      <c r="A78" s="4" t="s">
        <v>65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 x14ac:dyDescent="0.25">
      <c r="A79" s="4" t="s">
        <v>66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 x14ac:dyDescent="0.25">
      <c r="A80" s="5" t="s">
        <v>35</v>
      </c>
      <c r="B80" s="12">
        <f>B16+B22+B32+B42+B50+B58+B68+B73+B76</f>
        <v>679497122</v>
      </c>
      <c r="C80" s="12">
        <f>C16+C22+C32+C42+C58+C50+C68+C73+C76</f>
        <v>764414070.57000005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29886585.749999993</v>
      </c>
      <c r="L80" s="12">
        <f t="shared" ref="L80" si="58">+L16+L22+L32+L42+L50+L58+L68+L73+L76</f>
        <v>35672034.590000004</v>
      </c>
      <c r="M80" s="12">
        <f t="shared" si="57"/>
        <v>37446497.069999993</v>
      </c>
      <c r="N80" s="12">
        <f t="shared" si="57"/>
        <v>75373086.129999995</v>
      </c>
      <c r="O80" s="12">
        <f t="shared" si="57"/>
        <v>0</v>
      </c>
      <c r="P80" s="12">
        <f t="shared" si="57"/>
        <v>398332251.94</v>
      </c>
    </row>
    <row r="81" spans="1:16" x14ac:dyDescent="0.25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2" t="s">
        <v>68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 x14ac:dyDescent="0.25">
      <c r="A84" s="4" t="s">
        <v>69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 x14ac:dyDescent="0.25">
      <c r="A85" s="4" t="s">
        <v>70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 x14ac:dyDescent="0.25">
      <c r="A86" s="2" t="s">
        <v>71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 x14ac:dyDescent="0.25">
      <c r="A87" s="4" t="s">
        <v>72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 x14ac:dyDescent="0.25">
      <c r="A88" s="4" t="s">
        <v>73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 x14ac:dyDescent="0.25">
      <c r="A89" s="2" t="s">
        <v>74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 x14ac:dyDescent="0.25">
      <c r="A90" s="4" t="s">
        <v>75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 x14ac:dyDescent="0.25">
      <c r="A91" s="5" t="s">
        <v>76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 x14ac:dyDescent="0.3">
      <c r="A93" s="23" t="s">
        <v>77</v>
      </c>
      <c r="B93" s="24">
        <f t="shared" ref="B93" si="79">+B80+B91</f>
        <v>679497122</v>
      </c>
      <c r="C93" s="24">
        <f>+C80+C91</f>
        <v>764414070.57000005</v>
      </c>
      <c r="D93" s="24">
        <f t="shared" ref="D93" si="80">+D80+D91</f>
        <v>23633353.389999997</v>
      </c>
      <c r="E93" s="24">
        <f t="shared" ref="E93:F93" si="81">+E80+E91</f>
        <v>22735596.059999995</v>
      </c>
      <c r="F93" s="24">
        <f t="shared" si="81"/>
        <v>34341416.500000007</v>
      </c>
      <c r="G93" s="24">
        <f t="shared" ref="G93:H93" si="82">+G80+G91</f>
        <v>29891461.800000001</v>
      </c>
      <c r="H93" s="24">
        <f t="shared" si="82"/>
        <v>51741831.200000003</v>
      </c>
      <c r="I93" s="24">
        <f t="shared" ref="I93:J93" si="83">+I80+I91</f>
        <v>26519874.060000002</v>
      </c>
      <c r="J93" s="24">
        <f t="shared" si="83"/>
        <v>31090515.390000001</v>
      </c>
      <c r="K93" s="24">
        <f t="shared" ref="K93:P93" si="84">+K80+K91</f>
        <v>29886585.749999993</v>
      </c>
      <c r="L93" s="24">
        <f t="shared" ref="L93" si="85">+L80+L91</f>
        <v>35672034.590000004</v>
      </c>
      <c r="M93" s="24">
        <f t="shared" si="84"/>
        <v>37446497.069999993</v>
      </c>
      <c r="N93" s="24">
        <f t="shared" si="84"/>
        <v>75373086.129999995</v>
      </c>
      <c r="O93" s="24">
        <f t="shared" si="84"/>
        <v>0</v>
      </c>
      <c r="P93" s="24">
        <f t="shared" si="84"/>
        <v>398332251.94</v>
      </c>
    </row>
    <row r="94" spans="1:16" ht="15.75" thickTop="1" x14ac:dyDescent="0.25">
      <c r="A94" s="32" t="s">
        <v>97</v>
      </c>
    </row>
    <row r="95" spans="1:16" x14ac:dyDescent="0.25">
      <c r="A95" s="33" t="s">
        <v>98</v>
      </c>
    </row>
    <row r="96" spans="1:16" x14ac:dyDescent="0.25">
      <c r="A96" s="33" t="s">
        <v>99</v>
      </c>
    </row>
    <row r="97" spans="1:3" x14ac:dyDescent="0.25">
      <c r="A97" s="33" t="s">
        <v>100</v>
      </c>
    </row>
    <row r="98" spans="1:3" x14ac:dyDescent="0.25">
      <c r="A98" s="33" t="s">
        <v>101</v>
      </c>
    </row>
    <row r="99" spans="1:3" x14ac:dyDescent="0.25">
      <c r="A99" s="33" t="s">
        <v>102</v>
      </c>
    </row>
    <row r="100" spans="1:3" x14ac:dyDescent="0.25">
      <c r="A100" s="33" t="s">
        <v>103</v>
      </c>
    </row>
    <row r="103" spans="1:3" x14ac:dyDescent="0.25">
      <c r="C103" s="8"/>
    </row>
    <row r="104" spans="1:3" x14ac:dyDescent="0.25">
      <c r="A104" s="17"/>
    </row>
    <row r="105" spans="1:3" x14ac:dyDescent="0.25">
      <c r="A105" s="26" t="s">
        <v>93</v>
      </c>
    </row>
    <row r="106" spans="1:3" x14ac:dyDescent="0.25">
      <c r="A106" s="16" t="s">
        <v>94</v>
      </c>
    </row>
    <row r="107" spans="1:3" x14ac:dyDescent="0.25">
      <c r="A107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3622047244094491" right="0.23622047244094491" top="0.74803149606299213" bottom="0.74803149606299213" header="0.19685039370078741" footer="0.19685039370078741"/>
  <pageSetup scale="51" fitToHeight="0" orientation="landscape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2021-12-06T19:04:17Z</cp:lastPrinted>
  <dcterms:created xsi:type="dcterms:W3CDTF">2018-04-17T18:57:16Z</dcterms:created>
  <dcterms:modified xsi:type="dcterms:W3CDTF">2021-12-08T13:28:24Z</dcterms:modified>
</cp:coreProperties>
</file>