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hidePivotFieldList="1"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CARLOS PICHARDO\Estados Financieros\2022\2022_09\Ejecución de Gastos y Aplicaciones Financieras\"/>
    </mc:Choice>
  </mc:AlternateContent>
  <xr:revisionPtr revIDLastSave="0" documentId="13_ncr:1_{B957810C-AA20-45CF-B8E5-486C5AC57A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tilla Ejecución " sheetId="3" r:id="rId1"/>
  </sheets>
  <definedNames>
    <definedName name="_xlnm.Print_Titles" localSheetId="0">'Plantilla Ejecución '!$3:$14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3" l="1"/>
  <c r="C32" i="3"/>
  <c r="C42" i="3"/>
  <c r="B42" i="3"/>
  <c r="B50" i="3"/>
  <c r="B58" i="3"/>
  <c r="B68" i="3"/>
  <c r="B73" i="3"/>
  <c r="B76" i="3"/>
  <c r="O89" i="3"/>
  <c r="O86" i="3"/>
  <c r="O83" i="3"/>
  <c r="O76" i="3"/>
  <c r="O73" i="3"/>
  <c r="O68" i="3"/>
  <c r="O58" i="3"/>
  <c r="O50" i="3"/>
  <c r="O42" i="3"/>
  <c r="O32" i="3"/>
  <c r="O22" i="3"/>
  <c r="O16" i="3"/>
  <c r="N89" i="3"/>
  <c r="N86" i="3"/>
  <c r="N83" i="3"/>
  <c r="N76" i="3"/>
  <c r="N73" i="3"/>
  <c r="N68" i="3"/>
  <c r="N58" i="3"/>
  <c r="N50" i="3"/>
  <c r="N42" i="3"/>
  <c r="N32" i="3"/>
  <c r="N22" i="3"/>
  <c r="N16" i="3"/>
  <c r="M89" i="3"/>
  <c r="M86" i="3"/>
  <c r="M83" i="3"/>
  <c r="M76" i="3"/>
  <c r="M73" i="3"/>
  <c r="M68" i="3"/>
  <c r="M58" i="3"/>
  <c r="M50" i="3"/>
  <c r="M42" i="3"/>
  <c r="M32" i="3"/>
  <c r="M22" i="3"/>
  <c r="M16" i="3"/>
  <c r="L89" i="3"/>
  <c r="L86" i="3"/>
  <c r="L83" i="3"/>
  <c r="L76" i="3"/>
  <c r="L73" i="3"/>
  <c r="L68" i="3"/>
  <c r="L58" i="3"/>
  <c r="L50" i="3"/>
  <c r="L42" i="3"/>
  <c r="L32" i="3"/>
  <c r="L22" i="3"/>
  <c r="L16" i="3"/>
  <c r="K89" i="3"/>
  <c r="K86" i="3"/>
  <c r="K83" i="3"/>
  <c r="K76" i="3"/>
  <c r="K73" i="3"/>
  <c r="K68" i="3"/>
  <c r="K58" i="3"/>
  <c r="K50" i="3"/>
  <c r="K42" i="3"/>
  <c r="K32" i="3"/>
  <c r="K22" i="3"/>
  <c r="K16" i="3"/>
  <c r="J89" i="3"/>
  <c r="J86" i="3"/>
  <c r="J83" i="3"/>
  <c r="J76" i="3"/>
  <c r="J73" i="3"/>
  <c r="J68" i="3"/>
  <c r="J58" i="3"/>
  <c r="J50" i="3"/>
  <c r="J42" i="3"/>
  <c r="J32" i="3"/>
  <c r="J22" i="3"/>
  <c r="J16" i="3"/>
  <c r="I89" i="3"/>
  <c r="I86" i="3"/>
  <c r="I83" i="3"/>
  <c r="I76" i="3"/>
  <c r="I73" i="3"/>
  <c r="I68" i="3"/>
  <c r="I58" i="3"/>
  <c r="I50" i="3"/>
  <c r="I42" i="3"/>
  <c r="I32" i="3"/>
  <c r="I22" i="3"/>
  <c r="I16" i="3"/>
  <c r="H89" i="3"/>
  <c r="H86" i="3"/>
  <c r="H83" i="3"/>
  <c r="H76" i="3"/>
  <c r="H73" i="3"/>
  <c r="H68" i="3"/>
  <c r="H58" i="3"/>
  <c r="H50" i="3"/>
  <c r="H42" i="3"/>
  <c r="H32" i="3"/>
  <c r="H16" i="3"/>
  <c r="G89" i="3"/>
  <c r="G86" i="3"/>
  <c r="G83" i="3"/>
  <c r="G76" i="3"/>
  <c r="G73" i="3"/>
  <c r="G68" i="3"/>
  <c r="G58" i="3"/>
  <c r="G50" i="3"/>
  <c r="G42" i="3"/>
  <c r="G32" i="3"/>
  <c r="G22" i="3"/>
  <c r="G16" i="3"/>
  <c r="F89" i="3"/>
  <c r="F86" i="3"/>
  <c r="F83" i="3"/>
  <c r="F76" i="3"/>
  <c r="F73" i="3"/>
  <c r="F68" i="3"/>
  <c r="F58" i="3"/>
  <c r="F50" i="3"/>
  <c r="F42" i="3"/>
  <c r="F32" i="3"/>
  <c r="F22" i="3"/>
  <c r="F16" i="3"/>
  <c r="C89" i="3"/>
  <c r="B89" i="3"/>
  <c r="C86" i="3"/>
  <c r="B86" i="3"/>
  <c r="C83" i="3"/>
  <c r="B83" i="3"/>
  <c r="C76" i="3"/>
  <c r="C73" i="3"/>
  <c r="C68" i="3"/>
  <c r="C58" i="3"/>
  <c r="C50" i="3"/>
  <c r="B32" i="3"/>
  <c r="C22" i="3"/>
  <c r="B22" i="3"/>
  <c r="C16" i="3"/>
  <c r="B16" i="3"/>
  <c r="P90" i="3"/>
  <c r="P89" i="3" s="1"/>
  <c r="P88" i="3"/>
  <c r="P87" i="3"/>
  <c r="P85" i="3"/>
  <c r="P84" i="3"/>
  <c r="P79" i="3"/>
  <c r="P78" i="3"/>
  <c r="P77" i="3"/>
  <c r="P75" i="3"/>
  <c r="P74" i="3"/>
  <c r="P72" i="3"/>
  <c r="P71" i="3"/>
  <c r="P70" i="3"/>
  <c r="P69" i="3"/>
  <c r="P67" i="3"/>
  <c r="P66" i="3"/>
  <c r="P65" i="3"/>
  <c r="P64" i="3"/>
  <c r="P63" i="3"/>
  <c r="P62" i="3"/>
  <c r="P61" i="3"/>
  <c r="P60" i="3"/>
  <c r="P59" i="3"/>
  <c r="P57" i="3"/>
  <c r="P56" i="3"/>
  <c r="P55" i="3"/>
  <c r="P54" i="3"/>
  <c r="P53" i="3"/>
  <c r="P52" i="3"/>
  <c r="P51" i="3"/>
  <c r="P49" i="3"/>
  <c r="P48" i="3"/>
  <c r="P47" i="3"/>
  <c r="P46" i="3"/>
  <c r="P45" i="3"/>
  <c r="P44" i="3"/>
  <c r="P43" i="3"/>
  <c r="P41" i="3"/>
  <c r="P40" i="3"/>
  <c r="P39" i="3"/>
  <c r="P38" i="3"/>
  <c r="P37" i="3"/>
  <c r="P36" i="3"/>
  <c r="P35" i="3"/>
  <c r="P34" i="3"/>
  <c r="P33" i="3"/>
  <c r="P31" i="3"/>
  <c r="P30" i="3"/>
  <c r="P29" i="3"/>
  <c r="P28" i="3"/>
  <c r="P27" i="3"/>
  <c r="P26" i="3"/>
  <c r="P25" i="3"/>
  <c r="P24" i="3"/>
  <c r="P23" i="3"/>
  <c r="P21" i="3"/>
  <c r="P20" i="3"/>
  <c r="P19" i="3"/>
  <c r="P18" i="3"/>
  <c r="P17" i="3"/>
  <c r="G15" i="3" l="1"/>
  <c r="H15" i="3"/>
  <c r="F80" i="3"/>
  <c r="N15" i="3"/>
  <c r="I15" i="3"/>
  <c r="K15" i="3"/>
  <c r="M80" i="3"/>
  <c r="K91" i="3"/>
  <c r="L91" i="3"/>
  <c r="O15" i="3"/>
  <c r="B80" i="3"/>
  <c r="F91" i="3"/>
  <c r="G80" i="3"/>
  <c r="H80" i="3"/>
  <c r="J15" i="3"/>
  <c r="M91" i="3"/>
  <c r="M93" i="3" s="1"/>
  <c r="N80" i="3"/>
  <c r="G91" i="3"/>
  <c r="H91" i="3"/>
  <c r="I80" i="3"/>
  <c r="J80" i="3"/>
  <c r="L15" i="3"/>
  <c r="N91" i="3"/>
  <c r="O80" i="3"/>
  <c r="F15" i="3"/>
  <c r="I91" i="3"/>
  <c r="J91" i="3"/>
  <c r="K80" i="3"/>
  <c r="L80" i="3"/>
  <c r="M15" i="3"/>
  <c r="O91" i="3"/>
  <c r="B91" i="3"/>
  <c r="C91" i="3"/>
  <c r="C80" i="3"/>
  <c r="B15" i="3"/>
  <c r="C15" i="3"/>
  <c r="P86" i="3"/>
  <c r="P83" i="3"/>
  <c r="P76" i="3"/>
  <c r="P73" i="3"/>
  <c r="P68" i="3"/>
  <c r="P58" i="3"/>
  <c r="P50" i="3"/>
  <c r="P42" i="3"/>
  <c r="P32" i="3"/>
  <c r="P22" i="3"/>
  <c r="P16" i="3"/>
  <c r="L93" i="3" l="1"/>
  <c r="F93" i="3"/>
  <c r="J93" i="3"/>
  <c r="K93" i="3"/>
  <c r="H93" i="3"/>
  <c r="I93" i="3"/>
  <c r="N93" i="3"/>
  <c r="O93" i="3"/>
  <c r="G93" i="3"/>
  <c r="B93" i="3"/>
  <c r="C93" i="3"/>
  <c r="P91" i="3"/>
  <c r="P80" i="3"/>
  <c r="P15" i="3"/>
  <c r="P93" i="3" l="1"/>
  <c r="E89" i="3" l="1"/>
  <c r="E86" i="3"/>
  <c r="E83" i="3"/>
  <c r="E76" i="3"/>
  <c r="E73" i="3"/>
  <c r="E68" i="3"/>
  <c r="E58" i="3"/>
  <c r="E50" i="3"/>
  <c r="E42" i="3"/>
  <c r="E32" i="3"/>
  <c r="E22" i="3"/>
  <c r="E91" i="3" l="1"/>
  <c r="E16" i="3" l="1"/>
  <c r="E80" i="3" s="1"/>
  <c r="E93" i="3" s="1"/>
  <c r="D86" i="3" l="1"/>
  <c r="D83" i="3"/>
  <c r="D76" i="3"/>
  <c r="D73" i="3"/>
  <c r="D68" i="3"/>
  <c r="D58" i="3"/>
  <c r="D50" i="3"/>
  <c r="D32" i="3"/>
  <c r="D22" i="3"/>
  <c r="D16" i="3"/>
  <c r="D89" i="3"/>
  <c r="D42" i="3"/>
  <c r="D15" i="3" l="1"/>
  <c r="E15" i="3"/>
  <c r="D91" i="3"/>
  <c r="D80" i="3"/>
  <c r="D9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cpichardo\Documents\Mis archivos de origen de datos\bi DIGEPRESEjecucionGastosMD Ejecucion Gastos.odc" keepAlive="1" name="bi DIGEPRESEjecucionGastosMD Ejecucion Gastos" type="5" refreshedVersion="5" background="1">
    <dbPr connection="Provider=MSOLAP.5;Integrated Security=SSPI;Persist Security Info=True;Initial Catalog=DIGEPRESEjecucionGastosMD;Data Source=bi;MDX Compatibility=1;Safety Options=2;MDX Missing Member Mode=Error" command="Ejecucion Gastos" commandType="1"/>
    <olapPr sendLocale="1" rowDrillCount="1000"/>
  </connection>
</connections>
</file>

<file path=xl/sharedStrings.xml><?xml version="1.0" encoding="utf-8"?>
<sst xmlns="http://schemas.openxmlformats.org/spreadsheetml/2006/main" count="104" uniqueCount="104">
  <si>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</si>
  <si>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</si>
  <si>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</si>
  <si>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</si>
  <si>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</si>
  <si>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</si>
  <si>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</si>
  <si>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</si>
  <si>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</si>
  <si>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</si>
  <si>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</si>
  <si>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</si>
  <si>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</si>
  <si>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</si>
  <si>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</si>
  <si>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</si>
  <si>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</si>
  <si>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</si>
  <si>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</si>
  <si>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</si>
  <si>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</si>
  <si>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</si>
  <si>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</si>
  <si>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</si>
  <si>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</si>
  <si>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</si>
  <si>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</si>
  <si>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</si>
  <si>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</si>
  <si>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</si>
  <si>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</si>
  <si>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</si>
  <si>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</si>
  <si>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</si>
  <si>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</si>
  <si>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</si>
  <si>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</si>
  <si>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</si>
  <si>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</si>
  <si>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</si>
  <si>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</si>
  <si>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</si>
  <si>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</si>
  <si>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</si>
  <si>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</si>
  <si>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</si>
  <si>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</si>
  <si>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</si>
  <si>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</si>
  <si>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</si>
  <si>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</si>
  <si>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</si>
  <si>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</si>
  <si>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</si>
  <si>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</si>
  <si>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</si>
  <si>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</si>
  <si>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</si>
  <si>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</si>
  <si>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</si>
  <si>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</si>
  <si>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</si>
  <si>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</si>
  <si>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</si>
  <si>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</si>
  <si>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</si>
  <si>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</si>
  <si>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</si>
  <si>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</si>
  <si>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</si>
  <si>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</si>
  <si>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</si>
  <si>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</si>
  <si>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</si>
  <si>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</si>
  <si>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</si>
  <si>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</si>
  <si>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</si>
  <si>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</si>
  <si>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</si>
  <si>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</si>
  <si>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</si>
  <si>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</si>
  <si>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</si>
  <si>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</si>
  <si>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</si>
  <si>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</si>
  <si>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</si>
  <si>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</si>
  <si>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</si>
  <si>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 xml:space="preserve">Total </t>
  </si>
  <si>
    <t xml:space="preserve">  Ejecución de Gastos y Aplicaciones Financieras </t>
  </si>
  <si>
    <t>(Valores en RD$)</t>
  </si>
  <si>
    <t>María Montero</t>
  </si>
  <si>
    <t>Encargada División Financiera</t>
  </si>
  <si>
    <t>Presupuesto Aprobado</t>
  </si>
  <si>
    <t>Presupuesto Modificado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</si>
  <si>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</si>
  <si>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</si>
  <si>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</si>
  <si>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</si>
  <si>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</si>
  <si>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07 del mes siguiente al mes analizado</t>
  </si>
  <si>
    <t>6. Fuente  Reporte del -SIGEF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</si>
</sst>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\-#,##0.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tifex CF"/>
      <family val="3"/>
    </font>
    <font>
      <b/>
      <sz val="12"/>
      <color theme="1"/>
      <name val="Artifex CF"/>
      <family val="3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1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 indent="2"/>
    </xf>
    <xf numFmtId="0" fontId="1" fillId="2" borderId="2" xfId="0" applyFont="1" applyFill="1" applyBorder="1" applyAlignment="1">
      <alignment horizontal="left" vertical="center" wrapText="1"/>
    </xf>
    <xf numFmtId="4" fontId="0" fillId="0" borderId="0" xfId="0" applyNumberFormat="1"/>
    <xf numFmtId="4" fontId="1" fillId="0" borderId="0" xfId="1" applyNumberFormat="1" applyFont="1"/>
    <xf numFmtId="4" fontId="0" fillId="0" borderId="0" xfId="0" applyNumberFormat="1" applyAlignment="1">
      <alignment vertical="center" wrapText="1"/>
    </xf>
    <xf numFmtId="4" fontId="1" fillId="0" borderId="0" xfId="0" applyNumberFormat="1" applyFont="1" applyAlignment="1">
      <alignment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0" fillId="0" borderId="0" xfId="1" applyNumberFormat="1" applyFont="1"/>
    <xf numFmtId="4" fontId="1" fillId="0" borderId="0" xfId="0" applyNumberFormat="1" applyFont="1"/>
    <xf numFmtId="4" fontId="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horizontal="center"/>
    </xf>
    <xf numFmtId="4" fontId="1" fillId="0" borderId="1" xfId="1" applyNumberFormat="1" applyFont="1" applyBorder="1" applyAlignment="1">
      <alignment vertical="center" wrapText="1"/>
    </xf>
    <xf numFmtId="4" fontId="0" fillId="0" borderId="0" xfId="0" applyNumberFormat="1" applyAlignment="1">
      <alignment wrapText="1"/>
    </xf>
    <xf numFmtId="164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 wrapText="1"/>
    </xf>
    <xf numFmtId="4" fontId="1" fillId="3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left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3" xfId="0" applyBorder="1"/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473076</xdr:colOff>
      <xdr:row>0</xdr:row>
      <xdr:rowOff>58512</xdr:rowOff>
    </xdr:from>
    <xdr:to>
      <xdr:col>5</xdr:col>
      <xdr:colOff>695325</xdr:colOff>
      <xdr:row>8</xdr:row>
      <xdr:rowOff>36287</xdr:rowOff>
    </xdr:to>
    <xdr:pic>
      <xdr:nvPicPr>
        <xdr:cNvPr id="4" name="Imagen 3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2540" y="58512"/>
          <a:ext cx="1351642" cy="129766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K107"/>
  <sheetViews>
    <sheetView showGridLines="0" tabSelected="1" zoomScaleNormal="100" workbookViewId="0">
      <selection activeCell="C19" sqref="C19"/>
    </sheetView>
  </sheetViews>
  <sheetFormatPr baseColWidth="10" defaultColWidth="9.140625" defaultRowHeight="15"/>
  <cols>
    <col min="1" max="1" width="47.5703125" bestFit="1" customWidth="1"/>
    <col min="2" max="4" width="17.140625" customWidth="1"/>
    <col min="5" max="5" width="17" customWidth="1"/>
    <col min="6" max="6" width="13.5703125" customWidth="1"/>
    <col min="7" max="7" width="14.140625" customWidth="1"/>
    <col min="8" max="8" width="15.7109375" customWidth="1"/>
    <col min="9" max="9" width="14.42578125" customWidth="1"/>
    <col min="10" max="10" width="13.42578125" customWidth="1"/>
    <col min="11" max="11" width="14.85546875" customWidth="1"/>
    <col min="12" max="12" width="15.28515625" customWidth="1"/>
    <col min="13" max="13" width="14.5703125" hidden="1" customWidth="1"/>
    <col min="14" max="14" width="15.42578125" hidden="1" customWidth="1"/>
    <col min="15" max="15" width="3.7109375" hidden="1" customWidth="1"/>
    <col min="16" max="16" width="15.42578125" customWidth="1"/>
    <col min="20" max="20" width="41.42578125" customWidth="1"/>
    <col min="21" max="21" width="22.42578125" customWidth="1"/>
    <col min="22" max="22" width="20" bestFit="1" customWidth="1"/>
    <col min="23" max="23" width="22.140625" bestFit="1" customWidth="1"/>
    <col min="24" max="24" width="19.5703125" bestFit="1" customWidth="1"/>
    <col min="25" max="25" width="20.5703125" bestFit="1" customWidth="1"/>
    <col min="26" max="29" width="13.7109375" customWidth="1"/>
    <col min="30" max="30" width="20" customWidth="1"/>
    <col min="31" max="31" width="22.140625" bestFit="1" customWidth="1"/>
    <col min="32" max="33" width="12.7109375" customWidth="1"/>
    <col min="34" max="34" width="25.28515625" customWidth="1"/>
    <col min="35" max="35" width="21" customWidth="1"/>
    <col min="36" max="36" width="13.7109375" customWidth="1"/>
    <col min="37" max="37" width="15.28515625" customWidth="1"/>
    <col min="38" max="39" width="13.7109375" customWidth="1"/>
    <col min="40" max="40" width="19" bestFit="1" customWidth="1"/>
  </cols>
  <sheetData>
    <row r="2" spans="1:16" ht="3.75" customHeight="1"/>
    <row r="3" spans="1:16" ht="3" customHeight="1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</row>
    <row r="4" spans="1:16" ht="18.75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</row>
    <row r="5" spans="1:16" ht="3.75" customHeight="1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</row>
    <row r="6" spans="1:16" ht="18.75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</row>
    <row r="7" spans="1:16" ht="18.75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</row>
    <row r="8" spans="1:16" ht="18.7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</row>
    <row r="9" spans="1:16" ht="11.25" customHeight="1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0" spans="1:16" ht="10.5" customHeight="1">
      <c r="A10" s="29" t="s">
        <v>91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</row>
    <row r="11" spans="1:16" ht="14.1" customHeight="1">
      <c r="A11" s="29">
        <v>2022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</row>
    <row r="12" spans="1:16" ht="11.25" customHeight="1">
      <c r="A12" s="30" t="s">
        <v>92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</row>
    <row r="13" spans="1:16" ht="8.25" customHeight="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6" s="27" customFormat="1" ht="30" customHeight="1">
      <c r="A14" s="25" t="s">
        <v>0</v>
      </c>
      <c r="B14" s="26" t="s">
        <v>95</v>
      </c>
      <c r="C14" s="26" t="s">
        <v>96</v>
      </c>
      <c r="D14" s="26" t="s">
        <v>78</v>
      </c>
      <c r="E14" s="26" t="s">
        <v>79</v>
      </c>
      <c r="F14" s="26" t="s">
        <v>80</v>
      </c>
      <c r="G14" s="26" t="s">
        <v>81</v>
      </c>
      <c r="H14" s="26" t="s">
        <v>82</v>
      </c>
      <c r="I14" s="26" t="s">
        <v>83</v>
      </c>
      <c r="J14" s="26" t="s">
        <v>84</v>
      </c>
      <c r="K14" s="26" t="s">
        <v>85</v>
      </c>
      <c r="L14" s="26" t="s">
        <v>86</v>
      </c>
      <c r="M14" s="26" t="s">
        <v>87</v>
      </c>
      <c r="N14" s="26" t="s">
        <v>88</v>
      </c>
      <c r="O14" s="26" t="s">
        <v>89</v>
      </c>
      <c r="P14" s="26" t="s">
        <v>90</v>
      </c>
    </row>
    <row r="15" spans="1:16">
      <c r="A15" s="1" t="s">
        <v>1</v>
      </c>
      <c r="B15" s="15">
        <f t="shared" ref="B15:C15" si="0">+B16+B22+B32+B42+B50+B58+B68+B73+B76</f>
        <v>657019369</v>
      </c>
      <c r="C15" s="15">
        <f t="shared" si="0"/>
        <v>738956869</v>
      </c>
      <c r="D15" s="15">
        <f>+D16+D22+D32+D42+D50+D58+D68+D73+D76</f>
        <v>29884465.239999998</v>
      </c>
      <c r="E15" s="15">
        <f t="shared" ref="E15" si="1">+E16+E22+E32+E42+E50+E58+E68+E73+E76</f>
        <v>33164088.740000002</v>
      </c>
      <c r="F15" s="15">
        <f t="shared" ref="F15:O15" si="2">+F16+F22+F32+F42+F50+F58+F68+F73+F76</f>
        <v>49839501.25</v>
      </c>
      <c r="G15" s="15">
        <f t="shared" si="2"/>
        <v>55024121.079999998</v>
      </c>
      <c r="H15" s="15">
        <f t="shared" si="2"/>
        <v>37193249.770000003</v>
      </c>
      <c r="I15" s="15">
        <f t="shared" si="2"/>
        <v>37655313.460000001</v>
      </c>
      <c r="J15" s="15">
        <f t="shared" si="2"/>
        <v>36900343.059999995</v>
      </c>
      <c r="K15" s="15">
        <f t="shared" si="2"/>
        <v>38811060.159999989</v>
      </c>
      <c r="L15" s="15">
        <f t="shared" si="2"/>
        <v>35952727.469999999</v>
      </c>
      <c r="M15" s="15">
        <f t="shared" si="2"/>
        <v>0</v>
      </c>
      <c r="N15" s="15">
        <f t="shared" si="2"/>
        <v>0</v>
      </c>
      <c r="O15" s="15">
        <f t="shared" si="2"/>
        <v>0</v>
      </c>
      <c r="P15" s="15">
        <f t="shared" ref="P15" si="3">+P16+P22+P32+P42+P50+P58+P68+P73+P76</f>
        <v>354424870.23000002</v>
      </c>
    </row>
    <row r="16" spans="1:16">
      <c r="A16" s="2" t="s">
        <v>2</v>
      </c>
      <c r="B16" s="7">
        <f>SUM(B17:B21)</f>
        <v>555917002</v>
      </c>
      <c r="C16" s="7">
        <f>SUM(C17:C21)</f>
        <v>552917002</v>
      </c>
      <c r="D16" s="7">
        <f t="shared" ref="D16:E16" si="4">SUM(D17:D21)</f>
        <v>26716754.109999999</v>
      </c>
      <c r="E16" s="7">
        <f t="shared" si="4"/>
        <v>27830375</v>
      </c>
      <c r="F16" s="7">
        <f t="shared" ref="F16:O16" si="5">SUM(F17:F21)</f>
        <v>30387941.829999998</v>
      </c>
      <c r="G16" s="7">
        <f t="shared" si="5"/>
        <v>49598544.960000001</v>
      </c>
      <c r="H16" s="7">
        <f t="shared" si="5"/>
        <v>31027635.370000001</v>
      </c>
      <c r="I16" s="7">
        <f t="shared" si="5"/>
        <v>32449866.960000001</v>
      </c>
      <c r="J16" s="7">
        <f t="shared" si="5"/>
        <v>30020437.640000001</v>
      </c>
      <c r="K16" s="7">
        <f t="shared" si="5"/>
        <v>34312130.769999996</v>
      </c>
      <c r="L16" s="7">
        <f t="shared" si="5"/>
        <v>30379405.050000001</v>
      </c>
      <c r="M16" s="7">
        <f t="shared" si="5"/>
        <v>0</v>
      </c>
      <c r="N16" s="7">
        <f t="shared" si="5"/>
        <v>0</v>
      </c>
      <c r="O16" s="7">
        <f t="shared" si="5"/>
        <v>0</v>
      </c>
      <c r="P16" s="7">
        <f t="shared" ref="P16" si="6">SUM(P17:P21)</f>
        <v>292723091.69</v>
      </c>
    </row>
    <row r="17" spans="1:37" ht="15" customHeight="1">
      <c r="A17" s="4" t="s">
        <v>3</v>
      </c>
      <c r="B17" s="11">
        <v>357760804</v>
      </c>
      <c r="C17" s="11">
        <v>356816309</v>
      </c>
      <c r="D17" s="11">
        <v>22143833.25</v>
      </c>
      <c r="E17" s="11">
        <v>23228807.039999999</v>
      </c>
      <c r="F17" s="11">
        <v>25259796.579999998</v>
      </c>
      <c r="G17" s="11">
        <v>25364171.66</v>
      </c>
      <c r="H17" s="11">
        <v>25955492.43</v>
      </c>
      <c r="I17" s="11">
        <v>27419402.289999999</v>
      </c>
      <c r="J17" s="11">
        <v>24959815.100000001</v>
      </c>
      <c r="K17" s="11">
        <v>24866416.629999999</v>
      </c>
      <c r="L17" s="11">
        <v>25245571.52</v>
      </c>
      <c r="M17" s="11">
        <v>0</v>
      </c>
      <c r="N17" s="11">
        <v>0</v>
      </c>
      <c r="O17" s="11">
        <v>0</v>
      </c>
      <c r="P17" s="11">
        <f>SUM(D17:O17)</f>
        <v>224443306.5</v>
      </c>
    </row>
    <row r="18" spans="1:37" ht="15" customHeight="1">
      <c r="A18" s="4" t="s">
        <v>4</v>
      </c>
      <c r="B18" s="11">
        <v>139841042</v>
      </c>
      <c r="C18" s="11">
        <v>135644155</v>
      </c>
      <c r="D18" s="11">
        <v>1268100</v>
      </c>
      <c r="E18" s="11">
        <v>1288100</v>
      </c>
      <c r="F18" s="11">
        <v>1381100</v>
      </c>
      <c r="G18" s="11">
        <v>20486708.620000001</v>
      </c>
      <c r="H18" s="11">
        <v>1339100</v>
      </c>
      <c r="I18" s="11">
        <v>1339100</v>
      </c>
      <c r="J18" s="11">
        <v>1359100</v>
      </c>
      <c r="K18" s="11">
        <v>1462300</v>
      </c>
      <c r="L18" s="11">
        <v>1411700</v>
      </c>
      <c r="M18" s="11">
        <v>0</v>
      </c>
      <c r="N18" s="11">
        <v>0</v>
      </c>
      <c r="O18" s="11">
        <v>0</v>
      </c>
      <c r="P18" s="11">
        <f>SUM(D18:O18)</f>
        <v>31335308.620000001</v>
      </c>
    </row>
    <row r="19" spans="1:37" ht="15" customHeight="1">
      <c r="A19" s="4" t="s">
        <v>36</v>
      </c>
      <c r="B19" s="11">
        <v>0</v>
      </c>
      <c r="C19" s="11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11">
        <f>SUM(D19:O19)</f>
        <v>0</v>
      </c>
    </row>
    <row r="20" spans="1:37" ht="15" customHeight="1">
      <c r="A20" s="4" t="s">
        <v>5</v>
      </c>
      <c r="B20" s="11">
        <v>4500000</v>
      </c>
      <c r="C20" s="11">
        <v>4500000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4345400</v>
      </c>
      <c r="L20" s="8">
        <v>0</v>
      </c>
      <c r="M20" s="8">
        <v>0</v>
      </c>
      <c r="N20" s="8">
        <v>0</v>
      </c>
      <c r="O20" s="8">
        <v>0</v>
      </c>
      <c r="P20" s="11">
        <f>SUM(D20:O20)</f>
        <v>4345400</v>
      </c>
    </row>
    <row r="21" spans="1:37" ht="15" customHeight="1">
      <c r="A21" s="4" t="s">
        <v>6</v>
      </c>
      <c r="B21" s="11">
        <v>53815156</v>
      </c>
      <c r="C21" s="11">
        <v>55956538</v>
      </c>
      <c r="D21" s="11">
        <v>3304820.86</v>
      </c>
      <c r="E21" s="11">
        <v>3313467.96</v>
      </c>
      <c r="F21" s="11">
        <v>3747045.25</v>
      </c>
      <c r="G21" s="11">
        <v>3747664.68</v>
      </c>
      <c r="H21" s="11">
        <v>3733042.94</v>
      </c>
      <c r="I21" s="11">
        <v>3691364.67</v>
      </c>
      <c r="J21" s="11">
        <v>3701522.54</v>
      </c>
      <c r="K21" s="11">
        <v>3638014.14</v>
      </c>
      <c r="L21" s="11">
        <v>3722133.53</v>
      </c>
      <c r="M21" s="11">
        <v>0</v>
      </c>
      <c r="N21" s="11">
        <v>0</v>
      </c>
      <c r="O21" s="11">
        <v>0</v>
      </c>
      <c r="P21" s="11">
        <f>SUM(D21:O21)</f>
        <v>32599076.57</v>
      </c>
    </row>
    <row r="22" spans="1:37">
      <c r="A22" s="2" t="s">
        <v>7</v>
      </c>
      <c r="B22" s="7">
        <f>SUM(B23:B31)</f>
        <v>59639447</v>
      </c>
      <c r="C22" s="7">
        <f>SUM(C23:C31)</f>
        <v>108842863</v>
      </c>
      <c r="D22" s="7">
        <f t="shared" ref="D22:E22" si="7">SUM(D23:D31)</f>
        <v>3167711.13</v>
      </c>
      <c r="E22" s="7">
        <f t="shared" si="7"/>
        <v>3563667.05</v>
      </c>
      <c r="F22" s="7">
        <f t="shared" ref="F22:O22" si="8">SUM(F23:F31)</f>
        <v>3521975.39</v>
      </c>
      <c r="G22" s="7">
        <f t="shared" si="8"/>
        <v>2988452.07</v>
      </c>
      <c r="H22" s="7">
        <f t="shared" si="8"/>
        <v>2563672.62</v>
      </c>
      <c r="I22" s="7">
        <f t="shared" si="8"/>
        <v>3787677.79</v>
      </c>
      <c r="J22" s="7">
        <f t="shared" si="8"/>
        <v>4022059.26</v>
      </c>
      <c r="K22" s="7">
        <f t="shared" si="8"/>
        <v>3367833.9</v>
      </c>
      <c r="L22" s="7">
        <f t="shared" si="8"/>
        <v>4579839.59</v>
      </c>
      <c r="M22" s="7">
        <f t="shared" si="8"/>
        <v>0</v>
      </c>
      <c r="N22" s="7">
        <f t="shared" si="8"/>
        <v>0</v>
      </c>
      <c r="O22" s="7">
        <f t="shared" si="8"/>
        <v>0</v>
      </c>
      <c r="P22" s="12">
        <f t="shared" ref="P22" si="9">SUM(P23:P31)</f>
        <v>31562888.800000004</v>
      </c>
    </row>
    <row r="23" spans="1:37">
      <c r="A23" s="4" t="s">
        <v>8</v>
      </c>
      <c r="B23" s="11">
        <v>11121707</v>
      </c>
      <c r="C23" s="11">
        <v>10321707</v>
      </c>
      <c r="D23" s="11">
        <v>783800.98</v>
      </c>
      <c r="E23" s="11">
        <v>991650.06</v>
      </c>
      <c r="F23" s="11">
        <v>1020331.11</v>
      </c>
      <c r="G23" s="11">
        <v>803622.79</v>
      </c>
      <c r="H23" s="11">
        <v>265671.24</v>
      </c>
      <c r="I23" s="11">
        <v>832048.2</v>
      </c>
      <c r="J23" s="11">
        <v>929533.46</v>
      </c>
      <c r="K23" s="11">
        <v>907066.2</v>
      </c>
      <c r="L23" s="11">
        <v>871213.32</v>
      </c>
      <c r="M23" s="11">
        <v>0</v>
      </c>
      <c r="N23" s="11">
        <v>0</v>
      </c>
      <c r="O23" s="11">
        <v>0</v>
      </c>
      <c r="P23" s="11">
        <f t="shared" ref="P23:P31" si="10">SUM(D23:O23)</f>
        <v>7404937.3600000003</v>
      </c>
    </row>
    <row r="24" spans="1:37" ht="30">
      <c r="A24" s="4" t="s">
        <v>9</v>
      </c>
      <c r="B24" s="11">
        <v>400000</v>
      </c>
      <c r="C24" s="11">
        <v>942000</v>
      </c>
      <c r="D24" s="6">
        <v>0</v>
      </c>
      <c r="E24" s="6">
        <v>0</v>
      </c>
      <c r="F24" s="6">
        <v>0</v>
      </c>
      <c r="G24" s="6">
        <v>32809.410000000003</v>
      </c>
      <c r="H24" s="6">
        <v>0</v>
      </c>
      <c r="I24" s="6">
        <v>70196.479999999996</v>
      </c>
      <c r="J24" s="6">
        <v>62828.86</v>
      </c>
      <c r="K24" s="6">
        <v>0</v>
      </c>
      <c r="L24" s="6">
        <v>142261.5</v>
      </c>
      <c r="M24" s="6">
        <v>0</v>
      </c>
      <c r="N24" s="6">
        <v>0</v>
      </c>
      <c r="O24" s="6">
        <v>0</v>
      </c>
      <c r="P24" s="11">
        <f t="shared" si="10"/>
        <v>308096.25</v>
      </c>
    </row>
    <row r="25" spans="1:37">
      <c r="A25" s="4" t="s">
        <v>10</v>
      </c>
      <c r="B25" s="11">
        <v>300000</v>
      </c>
      <c r="C25" s="11">
        <v>798000</v>
      </c>
      <c r="D25" s="8">
        <v>0</v>
      </c>
      <c r="E25" s="8">
        <v>0</v>
      </c>
      <c r="F25" s="8">
        <v>0</v>
      </c>
      <c r="G25" s="8">
        <v>3800</v>
      </c>
      <c r="H25" s="8">
        <v>0</v>
      </c>
      <c r="I25" s="8">
        <v>241260</v>
      </c>
      <c r="J25" s="8">
        <v>336565</v>
      </c>
      <c r="K25" s="8">
        <v>0</v>
      </c>
      <c r="L25" s="8">
        <v>0</v>
      </c>
      <c r="M25" s="8">
        <v>0</v>
      </c>
      <c r="N25" s="8">
        <v>0</v>
      </c>
      <c r="O25" s="8">
        <v>0</v>
      </c>
      <c r="P25" s="11">
        <f t="shared" si="10"/>
        <v>581625</v>
      </c>
    </row>
    <row r="26" spans="1:37" ht="18" customHeight="1">
      <c r="A26" s="4" t="s">
        <v>11</v>
      </c>
      <c r="B26" s="11">
        <v>65000</v>
      </c>
      <c r="C26" s="11">
        <v>78000</v>
      </c>
      <c r="D26" s="8">
        <v>0</v>
      </c>
      <c r="E26" s="8">
        <v>0</v>
      </c>
      <c r="F26" s="8">
        <v>0</v>
      </c>
      <c r="G26" s="8">
        <v>960</v>
      </c>
      <c r="H26" s="8">
        <v>0</v>
      </c>
      <c r="I26" s="8">
        <v>3780</v>
      </c>
      <c r="J26" s="8">
        <v>600</v>
      </c>
      <c r="K26" s="8">
        <v>0</v>
      </c>
      <c r="L26" s="8">
        <v>0</v>
      </c>
      <c r="M26" s="8">
        <v>0</v>
      </c>
      <c r="N26" s="8">
        <v>0</v>
      </c>
      <c r="O26" s="8">
        <v>0</v>
      </c>
      <c r="P26" s="11">
        <f t="shared" si="10"/>
        <v>5340</v>
      </c>
    </row>
    <row r="27" spans="1:37">
      <c r="A27" s="4" t="s">
        <v>12</v>
      </c>
      <c r="B27" s="11">
        <v>12500000</v>
      </c>
      <c r="C27" s="11">
        <v>24822250</v>
      </c>
      <c r="D27" s="8">
        <v>817482.6</v>
      </c>
      <c r="E27" s="8">
        <v>148633.20000000001</v>
      </c>
      <c r="F27" s="8">
        <v>74316.600000000006</v>
      </c>
      <c r="G27" s="8">
        <v>74316.600000000006</v>
      </c>
      <c r="H27" s="8">
        <v>74316.600000000006</v>
      </c>
      <c r="I27" s="8">
        <v>74316.600000000006</v>
      </c>
      <c r="J27" s="8">
        <v>289019.8</v>
      </c>
      <c r="K27" s="8">
        <v>74316.600000000006</v>
      </c>
      <c r="L27" s="8">
        <v>74316.600000000006</v>
      </c>
      <c r="M27" s="8">
        <v>0</v>
      </c>
      <c r="N27" s="8">
        <v>0</v>
      </c>
      <c r="O27" s="8">
        <v>0</v>
      </c>
      <c r="P27" s="11">
        <f t="shared" si="10"/>
        <v>1701035.2000000004</v>
      </c>
      <c r="T27" s="18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</row>
    <row r="28" spans="1:37">
      <c r="A28" s="4" t="s">
        <v>13</v>
      </c>
      <c r="B28" s="11">
        <v>7900000</v>
      </c>
      <c r="C28" s="11">
        <v>11980000</v>
      </c>
      <c r="D28" s="11">
        <v>681974.55</v>
      </c>
      <c r="E28" s="11">
        <v>785549.18</v>
      </c>
      <c r="F28" s="11">
        <v>765290.3</v>
      </c>
      <c r="G28" s="11">
        <v>807153.2</v>
      </c>
      <c r="H28" s="11">
        <v>824005.89</v>
      </c>
      <c r="I28" s="11">
        <v>835554.8</v>
      </c>
      <c r="J28" s="11">
        <v>861653.31</v>
      </c>
      <c r="K28" s="11">
        <v>877632.24</v>
      </c>
      <c r="L28" s="11">
        <v>884376.81</v>
      </c>
      <c r="M28" s="11">
        <v>0</v>
      </c>
      <c r="N28" s="11">
        <v>0</v>
      </c>
      <c r="O28" s="11">
        <v>0</v>
      </c>
      <c r="P28" s="11">
        <f t="shared" si="10"/>
        <v>7323190.2800000012</v>
      </c>
      <c r="T28" s="18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</row>
    <row r="29" spans="1:37" ht="45">
      <c r="A29" s="4" t="s">
        <v>14</v>
      </c>
      <c r="B29" s="11">
        <v>2350000</v>
      </c>
      <c r="C29" s="11">
        <v>3860000</v>
      </c>
      <c r="D29" s="6">
        <v>25000</v>
      </c>
      <c r="E29" s="6">
        <v>163493.10999999999</v>
      </c>
      <c r="F29" s="6">
        <v>25000</v>
      </c>
      <c r="G29" s="6">
        <v>237222.91</v>
      </c>
      <c r="H29" s="6">
        <v>179767.36</v>
      </c>
      <c r="I29" s="6">
        <v>424559.6</v>
      </c>
      <c r="J29" s="6">
        <v>243482.62</v>
      </c>
      <c r="K29" s="6">
        <v>209062.63</v>
      </c>
      <c r="L29" s="6">
        <v>105475.86</v>
      </c>
      <c r="M29" s="6">
        <v>0</v>
      </c>
      <c r="N29" s="6">
        <v>0</v>
      </c>
      <c r="O29" s="6">
        <v>0</v>
      </c>
      <c r="P29" s="11">
        <f t="shared" si="10"/>
        <v>1613064.09</v>
      </c>
    </row>
    <row r="30" spans="1:37" ht="30">
      <c r="A30" s="4" t="s">
        <v>15</v>
      </c>
      <c r="B30" s="11">
        <v>8592740</v>
      </c>
      <c r="C30" s="11">
        <v>38791906</v>
      </c>
      <c r="D30" s="6">
        <v>0</v>
      </c>
      <c r="E30" s="6">
        <v>339211</v>
      </c>
      <c r="F30" s="6">
        <v>412905.38</v>
      </c>
      <c r="G30" s="6">
        <v>73984.41</v>
      </c>
      <c r="H30" s="6">
        <v>27533.33</v>
      </c>
      <c r="I30" s="6">
        <v>57359.91</v>
      </c>
      <c r="J30" s="6">
        <v>47544.91</v>
      </c>
      <c r="K30" s="6">
        <v>27533.33</v>
      </c>
      <c r="L30" s="6">
        <v>1265408</v>
      </c>
      <c r="M30" s="6">
        <v>0</v>
      </c>
      <c r="N30" s="6">
        <v>0</v>
      </c>
      <c r="O30" s="6">
        <v>0</v>
      </c>
      <c r="P30" s="11">
        <f t="shared" si="10"/>
        <v>2251480.27</v>
      </c>
    </row>
    <row r="31" spans="1:37">
      <c r="A31" s="4" t="s">
        <v>37</v>
      </c>
      <c r="B31" s="11">
        <v>16410000</v>
      </c>
      <c r="C31" s="11">
        <v>17249000</v>
      </c>
      <c r="D31" s="8">
        <v>859453</v>
      </c>
      <c r="E31" s="8">
        <v>1135130.5</v>
      </c>
      <c r="F31" s="8">
        <v>1224132</v>
      </c>
      <c r="G31" s="8">
        <v>954582.75</v>
      </c>
      <c r="H31" s="8">
        <v>1192378.2</v>
      </c>
      <c r="I31" s="8">
        <v>1248602.2</v>
      </c>
      <c r="J31" s="8">
        <v>1250831.3</v>
      </c>
      <c r="K31" s="8">
        <v>1272222.8999999999</v>
      </c>
      <c r="L31" s="8">
        <v>1236787.5</v>
      </c>
      <c r="M31" s="8">
        <v>0</v>
      </c>
      <c r="N31" s="8">
        <v>0</v>
      </c>
      <c r="O31" s="8">
        <v>0</v>
      </c>
      <c r="P31" s="11">
        <f t="shared" si="10"/>
        <v>10374120.35</v>
      </c>
    </row>
    <row r="32" spans="1:37">
      <c r="A32" s="2" t="s">
        <v>16</v>
      </c>
      <c r="B32" s="7">
        <f>SUM(B33:B41)</f>
        <v>17727920</v>
      </c>
      <c r="C32" s="7">
        <f>SUM(C33:C41)</f>
        <v>23592920</v>
      </c>
      <c r="D32" s="7">
        <f t="shared" ref="D32:E32" si="11">SUM(D33:D41)</f>
        <v>0</v>
      </c>
      <c r="E32" s="7">
        <f t="shared" si="11"/>
        <v>1742596.69</v>
      </c>
      <c r="F32" s="7">
        <f t="shared" ref="F32:O32" si="12">SUM(F33:F41)</f>
        <v>2260575.06</v>
      </c>
      <c r="G32" s="7">
        <f t="shared" si="12"/>
        <v>1605671.15</v>
      </c>
      <c r="H32" s="7">
        <f t="shared" si="12"/>
        <v>1339430.1299999999</v>
      </c>
      <c r="I32" s="7">
        <f t="shared" si="12"/>
        <v>1362175.95</v>
      </c>
      <c r="J32" s="7">
        <f t="shared" si="12"/>
        <v>2669133.2999999998</v>
      </c>
      <c r="K32" s="7">
        <f t="shared" si="12"/>
        <v>1076237.8699999999</v>
      </c>
      <c r="L32" s="7">
        <f t="shared" si="12"/>
        <v>985482.83000000007</v>
      </c>
      <c r="M32" s="7">
        <f t="shared" si="12"/>
        <v>0</v>
      </c>
      <c r="N32" s="7">
        <f t="shared" si="12"/>
        <v>0</v>
      </c>
      <c r="O32" s="7">
        <f t="shared" si="12"/>
        <v>0</v>
      </c>
      <c r="P32" s="7">
        <f t="shared" ref="P32" si="13">SUM(P33:P41)</f>
        <v>13041302.98</v>
      </c>
    </row>
    <row r="33" spans="1:16" ht="30">
      <c r="A33" s="4" t="s">
        <v>17</v>
      </c>
      <c r="B33" s="11">
        <v>1050000</v>
      </c>
      <c r="C33" s="11">
        <v>836000</v>
      </c>
      <c r="D33" s="16">
        <v>0</v>
      </c>
      <c r="E33" s="16">
        <v>0</v>
      </c>
      <c r="F33" s="16">
        <v>49635.66</v>
      </c>
      <c r="G33" s="16">
        <v>271250.7</v>
      </c>
      <c r="H33" s="16">
        <v>20225.259999999998</v>
      </c>
      <c r="I33" s="16">
        <v>35894.660000000003</v>
      </c>
      <c r="J33" s="16">
        <v>25646.13</v>
      </c>
      <c r="K33" s="16">
        <v>83373.02</v>
      </c>
      <c r="L33" s="16">
        <v>18300</v>
      </c>
      <c r="M33" s="16">
        <v>0</v>
      </c>
      <c r="N33" s="16">
        <v>0</v>
      </c>
      <c r="O33" s="16">
        <v>0</v>
      </c>
      <c r="P33" s="11">
        <f t="shared" ref="P33:P41" si="14">SUM(D33:O33)</f>
        <v>504325.43000000005</v>
      </c>
    </row>
    <row r="34" spans="1:16">
      <c r="A34" s="4" t="s">
        <v>18</v>
      </c>
      <c r="B34" s="11">
        <v>1312500</v>
      </c>
      <c r="C34" s="11">
        <v>412500</v>
      </c>
      <c r="D34" s="8">
        <v>0</v>
      </c>
      <c r="E34" s="8">
        <v>0</v>
      </c>
      <c r="F34" s="8">
        <v>0</v>
      </c>
      <c r="G34" s="8">
        <v>3604</v>
      </c>
      <c r="H34" s="8">
        <v>0</v>
      </c>
      <c r="I34" s="8">
        <v>50256</v>
      </c>
      <c r="J34" s="8">
        <v>59000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11">
        <f t="shared" si="14"/>
        <v>112860</v>
      </c>
    </row>
    <row r="35" spans="1:16" ht="30">
      <c r="A35" s="4" t="s">
        <v>19</v>
      </c>
      <c r="B35" s="11">
        <v>1710000</v>
      </c>
      <c r="C35" s="11">
        <v>1811000</v>
      </c>
      <c r="D35" s="6">
        <v>0</v>
      </c>
      <c r="E35" s="6">
        <v>113047.7</v>
      </c>
      <c r="F35" s="6">
        <v>195079.37</v>
      </c>
      <c r="G35" s="6">
        <v>8598.7000000000007</v>
      </c>
      <c r="H35" s="6">
        <v>154280.87</v>
      </c>
      <c r="I35" s="6">
        <v>60432</v>
      </c>
      <c r="J35" s="6">
        <v>199266.6</v>
      </c>
      <c r="K35" s="6">
        <v>41944.28</v>
      </c>
      <c r="L35" s="6">
        <v>0</v>
      </c>
      <c r="M35" s="6">
        <v>0</v>
      </c>
      <c r="N35" s="6">
        <v>0</v>
      </c>
      <c r="O35" s="6">
        <v>0</v>
      </c>
      <c r="P35" s="11">
        <f t="shared" si="14"/>
        <v>772649.52</v>
      </c>
    </row>
    <row r="36" spans="1:16">
      <c r="A36" s="4" t="s">
        <v>20</v>
      </c>
      <c r="B36" s="11">
        <v>150000</v>
      </c>
      <c r="C36" s="11">
        <v>150000</v>
      </c>
      <c r="D36" s="8">
        <v>0</v>
      </c>
      <c r="E36" s="8">
        <v>26196</v>
      </c>
      <c r="F36" s="8">
        <v>0</v>
      </c>
      <c r="G36" s="8">
        <v>20472.71</v>
      </c>
      <c r="H36" s="8">
        <v>0</v>
      </c>
      <c r="I36" s="8">
        <v>0</v>
      </c>
      <c r="J36" s="8">
        <v>8260</v>
      </c>
      <c r="K36" s="8">
        <v>26255</v>
      </c>
      <c r="L36" s="8">
        <v>0</v>
      </c>
      <c r="M36" s="8">
        <v>0</v>
      </c>
      <c r="N36" s="8">
        <v>0</v>
      </c>
      <c r="O36" s="8">
        <v>0</v>
      </c>
      <c r="P36" s="11">
        <f t="shared" si="14"/>
        <v>81183.709999999992</v>
      </c>
    </row>
    <row r="37" spans="1:16" ht="30">
      <c r="A37" s="4" t="s">
        <v>21</v>
      </c>
      <c r="B37" s="11">
        <v>310000</v>
      </c>
      <c r="C37" s="11">
        <v>510000</v>
      </c>
      <c r="D37" s="6">
        <v>0</v>
      </c>
      <c r="E37" s="6">
        <v>0</v>
      </c>
      <c r="F37" s="6">
        <v>0</v>
      </c>
      <c r="G37" s="6">
        <v>121674.55</v>
      </c>
      <c r="H37" s="6">
        <v>10500</v>
      </c>
      <c r="I37" s="6">
        <v>55342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11">
        <f t="shared" si="14"/>
        <v>187516.55</v>
      </c>
    </row>
    <row r="38" spans="1:16" ht="30">
      <c r="A38" s="4" t="s">
        <v>22</v>
      </c>
      <c r="B38" s="11">
        <v>103000</v>
      </c>
      <c r="C38" s="11">
        <v>168000</v>
      </c>
      <c r="D38" s="6">
        <v>0</v>
      </c>
      <c r="E38" s="6">
        <v>0</v>
      </c>
      <c r="F38" s="6">
        <v>21352.7</v>
      </c>
      <c r="G38" s="6">
        <v>18723.05</v>
      </c>
      <c r="H38" s="6">
        <v>19179.14</v>
      </c>
      <c r="I38" s="6">
        <v>11053.21</v>
      </c>
      <c r="J38" s="6">
        <v>22905.759999999998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11">
        <f t="shared" si="14"/>
        <v>93213.86</v>
      </c>
    </row>
    <row r="39" spans="1:16" ht="30">
      <c r="A39" s="4" t="s">
        <v>23</v>
      </c>
      <c r="B39" s="11">
        <v>7970000</v>
      </c>
      <c r="C39" s="11">
        <v>10691000</v>
      </c>
      <c r="D39" s="11">
        <v>0</v>
      </c>
      <c r="E39" s="11">
        <v>1078473.0900000001</v>
      </c>
      <c r="F39" s="11">
        <v>509768.06</v>
      </c>
      <c r="G39" s="11">
        <v>544152.02</v>
      </c>
      <c r="H39" s="11">
        <v>512730.98</v>
      </c>
      <c r="I39" s="11">
        <v>901898.38</v>
      </c>
      <c r="J39" s="11">
        <v>934381.2</v>
      </c>
      <c r="K39" s="11">
        <v>0</v>
      </c>
      <c r="L39" s="11">
        <v>955432.81</v>
      </c>
      <c r="M39" s="11">
        <v>0</v>
      </c>
      <c r="N39" s="11">
        <v>0</v>
      </c>
      <c r="O39" s="11">
        <v>0</v>
      </c>
      <c r="P39" s="11">
        <f t="shared" si="14"/>
        <v>5436836.5399999991</v>
      </c>
    </row>
    <row r="40" spans="1:16" ht="30">
      <c r="A40" s="4" t="s">
        <v>38</v>
      </c>
      <c r="B40" s="11">
        <v>0</v>
      </c>
      <c r="C40" s="11">
        <v>0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11">
        <f t="shared" si="14"/>
        <v>0</v>
      </c>
    </row>
    <row r="41" spans="1:16">
      <c r="A41" s="4" t="s">
        <v>24</v>
      </c>
      <c r="B41" s="11">
        <v>5122420</v>
      </c>
      <c r="C41" s="11">
        <v>9014420</v>
      </c>
      <c r="D41" s="8">
        <v>0</v>
      </c>
      <c r="E41" s="8">
        <v>524879.9</v>
      </c>
      <c r="F41" s="8">
        <v>1484739.27</v>
      </c>
      <c r="G41" s="8">
        <v>617195.42000000004</v>
      </c>
      <c r="H41" s="8">
        <v>622513.88</v>
      </c>
      <c r="I41" s="8">
        <v>247299.7</v>
      </c>
      <c r="J41" s="8">
        <v>1419673.61</v>
      </c>
      <c r="K41" s="8">
        <v>924665.57</v>
      </c>
      <c r="L41" s="8">
        <v>11750.02</v>
      </c>
      <c r="M41" s="8">
        <v>0</v>
      </c>
      <c r="N41" s="8">
        <v>0</v>
      </c>
      <c r="O41" s="8">
        <v>0</v>
      </c>
      <c r="P41" s="11">
        <f t="shared" si="14"/>
        <v>5852717.3700000001</v>
      </c>
    </row>
    <row r="42" spans="1:16">
      <c r="A42" s="2" t="s">
        <v>25</v>
      </c>
      <c r="B42" s="7">
        <f>SUM(B43:B49)</f>
        <v>500000</v>
      </c>
      <c r="C42" s="7">
        <f>SUM(C43:C49)</f>
        <v>1887834</v>
      </c>
      <c r="D42" s="9">
        <f t="shared" ref="D42" si="15">SUM(D43:D49)</f>
        <v>0</v>
      </c>
      <c r="E42" s="9">
        <f t="shared" ref="E42" si="16">SUM(E43:E49)</f>
        <v>0</v>
      </c>
      <c r="F42" s="9">
        <f t="shared" ref="F42:O42" si="17">SUM(F43:F49)</f>
        <v>128740</v>
      </c>
      <c r="G42" s="9">
        <f t="shared" si="17"/>
        <v>27575.599999999999</v>
      </c>
      <c r="H42" s="9">
        <f t="shared" si="17"/>
        <v>53308.54</v>
      </c>
      <c r="I42" s="9">
        <f t="shared" si="17"/>
        <v>0</v>
      </c>
      <c r="J42" s="9">
        <f t="shared" si="17"/>
        <v>188712.86</v>
      </c>
      <c r="K42" s="9">
        <f t="shared" si="17"/>
        <v>29605.62</v>
      </c>
      <c r="L42" s="9">
        <f t="shared" si="17"/>
        <v>0</v>
      </c>
      <c r="M42" s="9">
        <f t="shared" si="17"/>
        <v>0</v>
      </c>
      <c r="N42" s="9">
        <f t="shared" si="17"/>
        <v>0</v>
      </c>
      <c r="O42" s="9">
        <f t="shared" si="17"/>
        <v>0</v>
      </c>
      <c r="P42" s="9">
        <f t="shared" ref="P42" si="18">SUM(P43:P49)</f>
        <v>427942.62</v>
      </c>
    </row>
    <row r="43" spans="1:16" ht="30">
      <c r="A43" s="4" t="s">
        <v>26</v>
      </c>
      <c r="B43" s="11">
        <v>500000</v>
      </c>
      <c r="C43" s="11">
        <v>1887834</v>
      </c>
      <c r="D43" s="16">
        <v>0</v>
      </c>
      <c r="E43" s="16">
        <v>0</v>
      </c>
      <c r="F43" s="16">
        <v>128740</v>
      </c>
      <c r="G43" s="16">
        <v>27575.599999999999</v>
      </c>
      <c r="H43" s="16">
        <v>53308.54</v>
      </c>
      <c r="I43" s="16">
        <v>0</v>
      </c>
      <c r="J43" s="16">
        <v>188712.86</v>
      </c>
      <c r="K43" s="16">
        <v>29605.62</v>
      </c>
      <c r="L43" s="16">
        <v>0</v>
      </c>
      <c r="M43" s="16">
        <v>0</v>
      </c>
      <c r="N43" s="16">
        <v>0</v>
      </c>
      <c r="O43" s="16">
        <v>0</v>
      </c>
      <c r="P43" s="11">
        <f t="shared" ref="P43:P49" si="19">SUM(D43:O43)</f>
        <v>427942.62</v>
      </c>
    </row>
    <row r="44" spans="1:16" ht="30">
      <c r="A44" s="4" t="s">
        <v>39</v>
      </c>
      <c r="B44" s="11">
        <v>0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0</v>
      </c>
      <c r="P44" s="11">
        <f t="shared" si="19"/>
        <v>0</v>
      </c>
    </row>
    <row r="45" spans="1:16" ht="30">
      <c r="A45" s="4" t="s">
        <v>40</v>
      </c>
      <c r="B45" s="11">
        <v>0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0</v>
      </c>
      <c r="P45" s="11">
        <f t="shared" si="19"/>
        <v>0</v>
      </c>
    </row>
    <row r="46" spans="1:16" ht="30">
      <c r="A46" s="4" t="s">
        <v>41</v>
      </c>
      <c r="B46" s="11">
        <v>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0</v>
      </c>
      <c r="P46" s="11">
        <f t="shared" si="19"/>
        <v>0</v>
      </c>
    </row>
    <row r="47" spans="1:16" ht="30">
      <c r="A47" s="4" t="s">
        <v>42</v>
      </c>
      <c r="B47" s="11">
        <v>0</v>
      </c>
      <c r="C47" s="11">
        <v>0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v>0</v>
      </c>
      <c r="O47" s="11">
        <v>0</v>
      </c>
      <c r="P47" s="11">
        <f t="shared" si="19"/>
        <v>0</v>
      </c>
    </row>
    <row r="48" spans="1:16" ht="30">
      <c r="A48" s="4" t="s">
        <v>27</v>
      </c>
      <c r="B48" s="11">
        <v>0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v>0</v>
      </c>
      <c r="O48" s="11">
        <v>0</v>
      </c>
      <c r="P48" s="11">
        <f t="shared" si="19"/>
        <v>0</v>
      </c>
    </row>
    <row r="49" spans="1:16" ht="30">
      <c r="A49" s="4" t="s">
        <v>43</v>
      </c>
      <c r="B49" s="11">
        <v>0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f t="shared" si="19"/>
        <v>0</v>
      </c>
    </row>
    <row r="50" spans="1:16">
      <c r="A50" s="2" t="s">
        <v>44</v>
      </c>
      <c r="B50" s="7">
        <f>SUM(B51:B57)</f>
        <v>0</v>
      </c>
      <c r="C50" s="7">
        <f>SUM(C51:C57)</f>
        <v>0</v>
      </c>
      <c r="D50" s="9">
        <f t="shared" ref="D50:E50" si="20">SUM(D51:D57)</f>
        <v>0</v>
      </c>
      <c r="E50" s="9">
        <f t="shared" si="20"/>
        <v>0</v>
      </c>
      <c r="F50" s="9">
        <f t="shared" ref="F50:O50" si="21">SUM(F51:F57)</f>
        <v>0</v>
      </c>
      <c r="G50" s="9">
        <f t="shared" si="21"/>
        <v>0</v>
      </c>
      <c r="H50" s="9">
        <f t="shared" si="21"/>
        <v>0</v>
      </c>
      <c r="I50" s="9">
        <f t="shared" si="21"/>
        <v>0</v>
      </c>
      <c r="J50" s="9">
        <f t="shared" si="21"/>
        <v>0</v>
      </c>
      <c r="K50" s="9">
        <f t="shared" si="21"/>
        <v>0</v>
      </c>
      <c r="L50" s="9">
        <f t="shared" si="21"/>
        <v>0</v>
      </c>
      <c r="M50" s="9">
        <f t="shared" si="21"/>
        <v>0</v>
      </c>
      <c r="N50" s="9">
        <f t="shared" si="21"/>
        <v>0</v>
      </c>
      <c r="O50" s="9">
        <f t="shared" si="21"/>
        <v>0</v>
      </c>
      <c r="P50" s="9">
        <f t="shared" ref="P50" si="22">SUM(P51:P57)</f>
        <v>0</v>
      </c>
    </row>
    <row r="51" spans="1:16" ht="30">
      <c r="A51" s="4" t="s">
        <v>45</v>
      </c>
      <c r="B51" s="11">
        <v>0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f t="shared" ref="P51:P57" si="23">SUM(D51:O51)</f>
        <v>0</v>
      </c>
    </row>
    <row r="52" spans="1:16" ht="30">
      <c r="A52" s="4" t="s">
        <v>46</v>
      </c>
      <c r="B52" s="11">
        <v>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v>0</v>
      </c>
      <c r="O52" s="11">
        <v>0</v>
      </c>
      <c r="P52" s="11">
        <f t="shared" si="23"/>
        <v>0</v>
      </c>
    </row>
    <row r="53" spans="1:16" ht="30">
      <c r="A53" s="4" t="s">
        <v>47</v>
      </c>
      <c r="B53" s="11">
        <v>0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v>0</v>
      </c>
      <c r="O53" s="11">
        <v>0</v>
      </c>
      <c r="P53" s="11">
        <f t="shared" si="23"/>
        <v>0</v>
      </c>
    </row>
    <row r="54" spans="1:16" ht="30">
      <c r="A54" s="4" t="s">
        <v>48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f t="shared" si="23"/>
        <v>0</v>
      </c>
    </row>
    <row r="55" spans="1:16" ht="30">
      <c r="A55" s="4" t="s">
        <v>49</v>
      </c>
      <c r="B55" s="11">
        <v>0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f t="shared" si="23"/>
        <v>0</v>
      </c>
    </row>
    <row r="56" spans="1:16" ht="30">
      <c r="A56" s="4" t="s">
        <v>50</v>
      </c>
      <c r="B56" s="11">
        <v>0</v>
      </c>
      <c r="C56" s="11">
        <v>0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f t="shared" si="23"/>
        <v>0</v>
      </c>
    </row>
    <row r="57" spans="1:16" ht="30">
      <c r="A57" s="4" t="s">
        <v>51</v>
      </c>
      <c r="B57" s="11">
        <v>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f t="shared" si="23"/>
        <v>0</v>
      </c>
    </row>
    <row r="58" spans="1:16">
      <c r="A58" s="2" t="s">
        <v>28</v>
      </c>
      <c r="B58" s="7">
        <f>SUM(B59:B67)</f>
        <v>23235000</v>
      </c>
      <c r="C58" s="7">
        <f>SUM(C59:C67)</f>
        <v>51716250</v>
      </c>
      <c r="D58" s="7">
        <f t="shared" ref="D58" si="24">SUM(D59:D67)</f>
        <v>0</v>
      </c>
      <c r="E58" s="7">
        <f t="shared" ref="E58" si="25">SUM(E59:E67)</f>
        <v>27450</v>
      </c>
      <c r="F58" s="7">
        <f t="shared" ref="F58:O58" si="26">SUM(F59:F67)</f>
        <v>13540268.970000001</v>
      </c>
      <c r="G58" s="7">
        <f t="shared" si="26"/>
        <v>803877.3</v>
      </c>
      <c r="H58" s="7">
        <f t="shared" si="26"/>
        <v>2209203.11</v>
      </c>
      <c r="I58" s="7">
        <f t="shared" si="26"/>
        <v>55592.76</v>
      </c>
      <c r="J58" s="7">
        <f t="shared" si="26"/>
        <v>0</v>
      </c>
      <c r="K58" s="7">
        <f t="shared" si="26"/>
        <v>25252</v>
      </c>
      <c r="L58" s="7">
        <f t="shared" si="26"/>
        <v>8000</v>
      </c>
      <c r="M58" s="7">
        <f t="shared" si="26"/>
        <v>0</v>
      </c>
      <c r="N58" s="7">
        <f t="shared" si="26"/>
        <v>0</v>
      </c>
      <c r="O58" s="7">
        <f t="shared" si="26"/>
        <v>0</v>
      </c>
      <c r="P58" s="7">
        <f t="shared" ref="P58" si="27">SUM(P59:P67)</f>
        <v>16669644.140000001</v>
      </c>
    </row>
    <row r="59" spans="1:16">
      <c r="A59" s="4" t="s">
        <v>29</v>
      </c>
      <c r="B59" s="11">
        <v>11245000</v>
      </c>
      <c r="C59" s="11">
        <v>39336250</v>
      </c>
      <c r="D59" s="8">
        <v>0</v>
      </c>
      <c r="E59" s="8">
        <v>0</v>
      </c>
      <c r="F59" s="8">
        <v>13358600.98</v>
      </c>
      <c r="G59" s="8">
        <v>669850.12</v>
      </c>
      <c r="H59" s="8">
        <v>1895564.01</v>
      </c>
      <c r="I59" s="8">
        <v>25256.86</v>
      </c>
      <c r="J59" s="8">
        <v>0</v>
      </c>
      <c r="K59" s="8">
        <v>0</v>
      </c>
      <c r="L59" s="8">
        <v>0</v>
      </c>
      <c r="M59" s="8">
        <v>0</v>
      </c>
      <c r="N59" s="8">
        <v>0</v>
      </c>
      <c r="O59" s="8">
        <v>0</v>
      </c>
      <c r="P59" s="11">
        <f t="shared" ref="P59:P67" si="28">SUM(D59:O59)</f>
        <v>15949271.969999999</v>
      </c>
    </row>
    <row r="60" spans="1:16" ht="30">
      <c r="A60" s="4" t="s">
        <v>30</v>
      </c>
      <c r="B60" s="11">
        <v>60000</v>
      </c>
      <c r="C60" s="11">
        <v>1760000</v>
      </c>
      <c r="D60" s="11">
        <v>0</v>
      </c>
      <c r="E60" s="11">
        <v>0</v>
      </c>
      <c r="F60" s="11">
        <v>0</v>
      </c>
      <c r="G60" s="11">
        <v>0</v>
      </c>
      <c r="H60" s="11">
        <v>178272.21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f t="shared" si="28"/>
        <v>178272.21</v>
      </c>
    </row>
    <row r="61" spans="1:16" ht="30">
      <c r="A61" s="4" t="s">
        <v>31</v>
      </c>
      <c r="B61" s="11">
        <v>10000</v>
      </c>
      <c r="C61" s="11">
        <v>65100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f t="shared" si="28"/>
        <v>0</v>
      </c>
    </row>
    <row r="62" spans="1:16" ht="30">
      <c r="A62" s="4" t="s">
        <v>32</v>
      </c>
      <c r="B62" s="11">
        <v>7000000</v>
      </c>
      <c r="C62" s="11">
        <v>8300000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f t="shared" si="28"/>
        <v>0</v>
      </c>
    </row>
    <row r="63" spans="1:16" ht="30">
      <c r="A63" s="4" t="s">
        <v>33</v>
      </c>
      <c r="B63" s="11">
        <v>2220000</v>
      </c>
      <c r="C63" s="11">
        <v>1239900</v>
      </c>
      <c r="D63" s="11">
        <v>0</v>
      </c>
      <c r="E63" s="11">
        <v>27450</v>
      </c>
      <c r="F63" s="11">
        <v>67679.990000000005</v>
      </c>
      <c r="G63" s="11">
        <v>134027.18</v>
      </c>
      <c r="H63" s="11">
        <v>135366.89000000001</v>
      </c>
      <c r="I63" s="11">
        <v>30335.9</v>
      </c>
      <c r="J63" s="11">
        <v>0</v>
      </c>
      <c r="K63" s="11">
        <v>16461</v>
      </c>
      <c r="L63" s="11">
        <v>0</v>
      </c>
      <c r="M63" s="11">
        <v>0</v>
      </c>
      <c r="N63" s="11">
        <v>0</v>
      </c>
      <c r="O63" s="11">
        <v>0</v>
      </c>
      <c r="P63" s="11">
        <f t="shared" si="28"/>
        <v>411320.96</v>
      </c>
    </row>
    <row r="64" spans="1:16">
      <c r="A64" s="4" t="s">
        <v>52</v>
      </c>
      <c r="B64" s="11">
        <v>200000</v>
      </c>
      <c r="C64" s="11">
        <v>870000</v>
      </c>
      <c r="D64" s="11">
        <v>0</v>
      </c>
      <c r="E64" s="11">
        <v>0</v>
      </c>
      <c r="F64" s="11">
        <v>113988</v>
      </c>
      <c r="G64" s="11">
        <v>0</v>
      </c>
      <c r="H64" s="11">
        <v>0</v>
      </c>
      <c r="I64" s="11">
        <v>0</v>
      </c>
      <c r="J64" s="11">
        <v>0</v>
      </c>
      <c r="K64" s="11">
        <v>8791</v>
      </c>
      <c r="L64" s="11">
        <v>8000</v>
      </c>
      <c r="M64" s="11">
        <v>0</v>
      </c>
      <c r="N64" s="11">
        <v>0</v>
      </c>
      <c r="O64" s="11">
        <v>0</v>
      </c>
      <c r="P64" s="11">
        <f t="shared" si="28"/>
        <v>130779</v>
      </c>
    </row>
    <row r="65" spans="1:16">
      <c r="A65" s="4" t="s">
        <v>53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f t="shared" si="28"/>
        <v>0</v>
      </c>
    </row>
    <row r="66" spans="1:16">
      <c r="A66" s="4" t="s">
        <v>34</v>
      </c>
      <c r="B66" s="11">
        <v>2500000</v>
      </c>
      <c r="C66" s="11">
        <v>145000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f t="shared" si="28"/>
        <v>0</v>
      </c>
    </row>
    <row r="67" spans="1:16" ht="30">
      <c r="A67" s="4" t="s">
        <v>54</v>
      </c>
      <c r="B67" s="11">
        <v>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f t="shared" si="28"/>
        <v>0</v>
      </c>
    </row>
    <row r="68" spans="1:16">
      <c r="A68" s="2" t="s">
        <v>55</v>
      </c>
      <c r="B68" s="7">
        <f>SUM(B69:B72)</f>
        <v>0</v>
      </c>
      <c r="C68" s="7">
        <f>SUM(C69:C72)</f>
        <v>0</v>
      </c>
      <c r="D68" s="7">
        <f t="shared" ref="D68:E68" si="29">SUM(D69:D72)</f>
        <v>0</v>
      </c>
      <c r="E68" s="7">
        <f t="shared" si="29"/>
        <v>0</v>
      </c>
      <c r="F68" s="7">
        <f t="shared" ref="F68:O68" si="30">SUM(F69:F72)</f>
        <v>0</v>
      </c>
      <c r="G68" s="7">
        <f t="shared" si="30"/>
        <v>0</v>
      </c>
      <c r="H68" s="7">
        <f t="shared" si="30"/>
        <v>0</v>
      </c>
      <c r="I68" s="7">
        <f t="shared" si="30"/>
        <v>0</v>
      </c>
      <c r="J68" s="7">
        <f t="shared" si="30"/>
        <v>0</v>
      </c>
      <c r="K68" s="7">
        <f t="shared" si="30"/>
        <v>0</v>
      </c>
      <c r="L68" s="7">
        <f t="shared" si="30"/>
        <v>0</v>
      </c>
      <c r="M68" s="7">
        <f t="shared" si="30"/>
        <v>0</v>
      </c>
      <c r="N68" s="7">
        <f t="shared" si="30"/>
        <v>0</v>
      </c>
      <c r="O68" s="7">
        <f t="shared" si="30"/>
        <v>0</v>
      </c>
      <c r="P68" s="7">
        <f t="shared" ref="P68" si="31">SUM(P69:P72)</f>
        <v>0</v>
      </c>
    </row>
    <row r="69" spans="1:16">
      <c r="A69" s="4" t="s">
        <v>56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f>SUM(D69:O69)</f>
        <v>0</v>
      </c>
    </row>
    <row r="70" spans="1:16">
      <c r="A70" s="4" t="s">
        <v>57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f>SUM(D70:O70)</f>
        <v>0</v>
      </c>
    </row>
    <row r="71" spans="1:16" ht="30">
      <c r="A71" s="4" t="s">
        <v>58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f>SUM(D71:O71)</f>
        <v>0</v>
      </c>
    </row>
    <row r="72" spans="1:16" ht="45">
      <c r="A72" s="4" t="s">
        <v>59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f>SUM(D72:O72)</f>
        <v>0</v>
      </c>
    </row>
    <row r="73" spans="1:16" ht="30">
      <c r="A73" s="2" t="s">
        <v>60</v>
      </c>
      <c r="B73" s="7">
        <f>SUM(B74:B75)</f>
        <v>0</v>
      </c>
      <c r="C73" s="7">
        <f>SUM(C74:C75)</f>
        <v>0</v>
      </c>
      <c r="D73" s="7">
        <f t="shared" ref="D73:E73" si="32">SUM(D74:D75)</f>
        <v>0</v>
      </c>
      <c r="E73" s="7">
        <f t="shared" si="32"/>
        <v>0</v>
      </c>
      <c r="F73" s="7">
        <f t="shared" ref="F73:O73" si="33">SUM(F74:F75)</f>
        <v>0</v>
      </c>
      <c r="G73" s="7">
        <f t="shared" si="33"/>
        <v>0</v>
      </c>
      <c r="H73" s="7">
        <f t="shared" si="33"/>
        <v>0</v>
      </c>
      <c r="I73" s="7">
        <f t="shared" si="33"/>
        <v>0</v>
      </c>
      <c r="J73" s="7">
        <f t="shared" si="33"/>
        <v>0</v>
      </c>
      <c r="K73" s="7">
        <f t="shared" si="33"/>
        <v>0</v>
      </c>
      <c r="L73" s="7">
        <f t="shared" si="33"/>
        <v>0</v>
      </c>
      <c r="M73" s="7">
        <f t="shared" si="33"/>
        <v>0</v>
      </c>
      <c r="N73" s="7">
        <f t="shared" si="33"/>
        <v>0</v>
      </c>
      <c r="O73" s="7">
        <f t="shared" si="33"/>
        <v>0</v>
      </c>
      <c r="P73" s="7">
        <f t="shared" ref="P73" si="34">SUM(P74:P75)</f>
        <v>0</v>
      </c>
    </row>
    <row r="74" spans="1:16">
      <c r="A74" s="4" t="s">
        <v>61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f>SUM(D74:O74)</f>
        <v>0</v>
      </c>
    </row>
    <row r="75" spans="1:16" ht="30">
      <c r="A75" s="4" t="s">
        <v>62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f>SUM(D75:O75)</f>
        <v>0</v>
      </c>
    </row>
    <row r="76" spans="1:16">
      <c r="A76" s="2" t="s">
        <v>63</v>
      </c>
      <c r="B76" s="7">
        <f>SUM(B77:B79)</f>
        <v>0</v>
      </c>
      <c r="C76" s="7">
        <f>SUM(C77:C79)</f>
        <v>0</v>
      </c>
      <c r="D76" s="7">
        <f t="shared" ref="D76:E76" si="35">SUM(D77:D79)</f>
        <v>0</v>
      </c>
      <c r="E76" s="7">
        <f t="shared" si="35"/>
        <v>0</v>
      </c>
      <c r="F76" s="7">
        <f t="shared" ref="F76:O76" si="36">SUM(F77:F79)</f>
        <v>0</v>
      </c>
      <c r="G76" s="7">
        <f t="shared" si="36"/>
        <v>0</v>
      </c>
      <c r="H76" s="7">
        <f t="shared" si="36"/>
        <v>0</v>
      </c>
      <c r="I76" s="7">
        <f t="shared" si="36"/>
        <v>0</v>
      </c>
      <c r="J76" s="7">
        <f t="shared" si="36"/>
        <v>0</v>
      </c>
      <c r="K76" s="7">
        <f t="shared" si="36"/>
        <v>0</v>
      </c>
      <c r="L76" s="7">
        <f t="shared" si="36"/>
        <v>0</v>
      </c>
      <c r="M76" s="7">
        <f t="shared" si="36"/>
        <v>0</v>
      </c>
      <c r="N76" s="7">
        <f t="shared" si="36"/>
        <v>0</v>
      </c>
      <c r="O76" s="7">
        <f t="shared" si="36"/>
        <v>0</v>
      </c>
      <c r="P76" s="7">
        <f t="shared" ref="P76" si="37">SUM(P77:P79)</f>
        <v>0</v>
      </c>
    </row>
    <row r="77" spans="1:16">
      <c r="A77" s="4" t="s">
        <v>64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f>SUM(D77:O77)</f>
        <v>0</v>
      </c>
    </row>
    <row r="78" spans="1:16">
      <c r="A78" s="4" t="s">
        <v>65</v>
      </c>
      <c r="B78" s="11">
        <v>0</v>
      </c>
      <c r="C78" s="11">
        <v>0</v>
      </c>
      <c r="D78" s="11"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</v>
      </c>
      <c r="P78" s="11">
        <f>SUM(D78:O78)</f>
        <v>0</v>
      </c>
    </row>
    <row r="79" spans="1:16" ht="30">
      <c r="A79" s="4" t="s">
        <v>66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f>SUM(D79:O79)</f>
        <v>0</v>
      </c>
    </row>
    <row r="80" spans="1:16">
      <c r="A80" s="5" t="s">
        <v>35</v>
      </c>
      <c r="B80" s="10">
        <f>B16+B22+B32+B42+B50+B58+B68+B73+B76</f>
        <v>657019369</v>
      </c>
      <c r="C80" s="10">
        <f>C16+C22+C32+C42+C58+C50+C68+C73+C76</f>
        <v>738956869</v>
      </c>
      <c r="D80" s="10">
        <f t="shared" ref="D80:E80" si="38">+D16+D22+D32+D42+D50+D58+D68+D73+D76</f>
        <v>29884465.239999998</v>
      </c>
      <c r="E80" s="10">
        <f t="shared" si="38"/>
        <v>33164088.740000002</v>
      </c>
      <c r="F80" s="10">
        <f t="shared" ref="F80:O80" si="39">+F16+F22+F32+F42+F50+F58+F68+F73+F76</f>
        <v>49839501.25</v>
      </c>
      <c r="G80" s="10">
        <f t="shared" si="39"/>
        <v>55024121.079999998</v>
      </c>
      <c r="H80" s="10">
        <f t="shared" si="39"/>
        <v>37193249.770000003</v>
      </c>
      <c r="I80" s="10">
        <f t="shared" si="39"/>
        <v>37655313.460000001</v>
      </c>
      <c r="J80" s="10">
        <f t="shared" si="39"/>
        <v>36900343.059999995</v>
      </c>
      <c r="K80" s="10">
        <f t="shared" si="39"/>
        <v>38811060.159999989</v>
      </c>
      <c r="L80" s="10">
        <f t="shared" si="39"/>
        <v>35952727.469999999</v>
      </c>
      <c r="M80" s="10">
        <f t="shared" si="39"/>
        <v>0</v>
      </c>
      <c r="N80" s="10">
        <f t="shared" si="39"/>
        <v>0</v>
      </c>
      <c r="O80" s="10">
        <f t="shared" si="39"/>
        <v>0</v>
      </c>
      <c r="P80" s="10">
        <f t="shared" ref="P80" si="40">+P16+P22+P32+P42+P50+P58+P68+P73+P76</f>
        <v>354424870.23000002</v>
      </c>
    </row>
    <row r="81" spans="1:16">
      <c r="A81" s="3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6"/>
    </row>
    <row r="82" spans="1:16">
      <c r="A82" s="1" t="s">
        <v>67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</row>
    <row r="83" spans="1:16">
      <c r="A83" s="2" t="s">
        <v>68</v>
      </c>
      <c r="B83" s="12">
        <f t="shared" ref="B83:C83" si="41">SUM(B84:B85)</f>
        <v>0</v>
      </c>
      <c r="C83" s="12">
        <f t="shared" si="41"/>
        <v>0</v>
      </c>
      <c r="D83" s="12">
        <f t="shared" ref="D83:E83" si="42">SUM(D84:D85)</f>
        <v>0</v>
      </c>
      <c r="E83" s="12">
        <f t="shared" si="42"/>
        <v>0</v>
      </c>
      <c r="F83" s="12">
        <f t="shared" ref="F83:O83" si="43">SUM(F84:F85)</f>
        <v>0</v>
      </c>
      <c r="G83" s="12">
        <f t="shared" si="43"/>
        <v>0</v>
      </c>
      <c r="H83" s="12">
        <f t="shared" si="43"/>
        <v>0</v>
      </c>
      <c r="I83" s="12">
        <f t="shared" si="43"/>
        <v>0</v>
      </c>
      <c r="J83" s="12">
        <f t="shared" si="43"/>
        <v>0</v>
      </c>
      <c r="K83" s="12">
        <f t="shared" si="43"/>
        <v>0</v>
      </c>
      <c r="L83" s="12">
        <f t="shared" si="43"/>
        <v>0</v>
      </c>
      <c r="M83" s="12">
        <f t="shared" si="43"/>
        <v>0</v>
      </c>
      <c r="N83" s="12">
        <f t="shared" si="43"/>
        <v>0</v>
      </c>
      <c r="O83" s="12">
        <f t="shared" si="43"/>
        <v>0</v>
      </c>
      <c r="P83" s="12">
        <f t="shared" ref="P83" si="44">SUM(P84:P85)</f>
        <v>0</v>
      </c>
    </row>
    <row r="84" spans="1:16" ht="30">
      <c r="A84" s="4" t="s">
        <v>69</v>
      </c>
      <c r="B84" s="6">
        <v>0</v>
      </c>
      <c r="C84" s="6">
        <v>0</v>
      </c>
      <c r="D84" s="6">
        <v>0</v>
      </c>
      <c r="E84" s="6">
        <v>0</v>
      </c>
      <c r="F84" s="6">
        <v>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>
        <v>0</v>
      </c>
      <c r="N84" s="6">
        <v>0</v>
      </c>
      <c r="O84" s="6">
        <v>0</v>
      </c>
      <c r="P84" s="11">
        <f>SUM(D84:O84)</f>
        <v>0</v>
      </c>
    </row>
    <row r="85" spans="1:16" ht="30">
      <c r="A85" s="4" t="s">
        <v>70</v>
      </c>
      <c r="B85" s="6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11">
        <f>SUM(D85:O85)</f>
        <v>0</v>
      </c>
    </row>
    <row r="86" spans="1:16">
      <c r="A86" s="2" t="s">
        <v>71</v>
      </c>
      <c r="B86" s="12">
        <f t="shared" ref="B86:C86" si="45">SUM(B87:B88)</f>
        <v>0</v>
      </c>
      <c r="C86" s="12">
        <f t="shared" si="45"/>
        <v>0</v>
      </c>
      <c r="D86" s="12">
        <f t="shared" ref="D86:E86" si="46">SUM(D87:D88)</f>
        <v>0</v>
      </c>
      <c r="E86" s="12">
        <f t="shared" si="46"/>
        <v>0</v>
      </c>
      <c r="F86" s="12">
        <f t="shared" ref="F86:O86" si="47">SUM(F87:F88)</f>
        <v>0</v>
      </c>
      <c r="G86" s="12">
        <f t="shared" si="47"/>
        <v>0</v>
      </c>
      <c r="H86" s="12">
        <f t="shared" si="47"/>
        <v>0</v>
      </c>
      <c r="I86" s="12">
        <f t="shared" si="47"/>
        <v>0</v>
      </c>
      <c r="J86" s="12">
        <f t="shared" si="47"/>
        <v>0</v>
      </c>
      <c r="K86" s="12">
        <f t="shared" si="47"/>
        <v>0</v>
      </c>
      <c r="L86" s="12">
        <f t="shared" si="47"/>
        <v>0</v>
      </c>
      <c r="M86" s="12">
        <f t="shared" si="47"/>
        <v>0</v>
      </c>
      <c r="N86" s="12">
        <f t="shared" si="47"/>
        <v>0</v>
      </c>
      <c r="O86" s="12">
        <f t="shared" si="47"/>
        <v>0</v>
      </c>
      <c r="P86" s="12">
        <f t="shared" ref="P86" si="48">SUM(P87:P88)</f>
        <v>0</v>
      </c>
    </row>
    <row r="87" spans="1:16">
      <c r="A87" s="4" t="s">
        <v>72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11">
        <f>SUM(D87:O87)</f>
        <v>0</v>
      </c>
    </row>
    <row r="88" spans="1:16" ht="30">
      <c r="A88" s="4" t="s">
        <v>73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6">
        <v>0</v>
      </c>
      <c r="P88" s="11">
        <f>SUM(D88:O88)</f>
        <v>0</v>
      </c>
    </row>
    <row r="89" spans="1:16">
      <c r="A89" s="2" t="s">
        <v>74</v>
      </c>
      <c r="B89" s="12">
        <f t="shared" ref="B89:C89" si="49">SUM(B90:B90)</f>
        <v>0</v>
      </c>
      <c r="C89" s="12">
        <f t="shared" si="49"/>
        <v>0</v>
      </c>
      <c r="D89" s="12">
        <f t="shared" ref="D89:O89" si="50">SUM(D90:D90)</f>
        <v>0</v>
      </c>
      <c r="E89" s="12">
        <f t="shared" si="50"/>
        <v>0</v>
      </c>
      <c r="F89" s="12">
        <f t="shared" si="50"/>
        <v>0</v>
      </c>
      <c r="G89" s="12">
        <f t="shared" si="50"/>
        <v>0</v>
      </c>
      <c r="H89" s="12">
        <f t="shared" si="50"/>
        <v>0</v>
      </c>
      <c r="I89" s="12">
        <f t="shared" si="50"/>
        <v>0</v>
      </c>
      <c r="J89" s="12">
        <f t="shared" si="50"/>
        <v>0</v>
      </c>
      <c r="K89" s="12">
        <f t="shared" si="50"/>
        <v>0</v>
      </c>
      <c r="L89" s="12">
        <f t="shared" si="50"/>
        <v>0</v>
      </c>
      <c r="M89" s="12">
        <f t="shared" si="50"/>
        <v>0</v>
      </c>
      <c r="N89" s="12">
        <f t="shared" si="50"/>
        <v>0</v>
      </c>
      <c r="O89" s="12">
        <f t="shared" si="50"/>
        <v>0</v>
      </c>
      <c r="P89" s="12">
        <f>SUM(P90:P90)</f>
        <v>0</v>
      </c>
    </row>
    <row r="90" spans="1:16" ht="30">
      <c r="A90" s="4" t="s">
        <v>75</v>
      </c>
      <c r="B90" s="6">
        <v>0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>
        <v>0</v>
      </c>
      <c r="N90" s="6">
        <v>0</v>
      </c>
      <c r="O90" s="6">
        <v>0</v>
      </c>
      <c r="P90" s="11">
        <f>SUM(D90:O90)</f>
        <v>0</v>
      </c>
    </row>
    <row r="91" spans="1:16">
      <c r="A91" s="5" t="s">
        <v>76</v>
      </c>
      <c r="B91" s="10">
        <f t="shared" ref="B91:C91" si="51">+B83+B86+B89</f>
        <v>0</v>
      </c>
      <c r="C91" s="10">
        <f t="shared" si="51"/>
        <v>0</v>
      </c>
      <c r="D91" s="10">
        <f t="shared" ref="D91" si="52">+D83+D86+D89</f>
        <v>0</v>
      </c>
      <c r="E91" s="10">
        <f t="shared" ref="E91" si="53">+E83+E86+E89</f>
        <v>0</v>
      </c>
      <c r="F91" s="10">
        <f t="shared" ref="F91:O91" si="54">+F83+F86+F89</f>
        <v>0</v>
      </c>
      <c r="G91" s="10">
        <f t="shared" si="54"/>
        <v>0</v>
      </c>
      <c r="H91" s="10">
        <f t="shared" si="54"/>
        <v>0</v>
      </c>
      <c r="I91" s="10">
        <f t="shared" si="54"/>
        <v>0</v>
      </c>
      <c r="J91" s="10">
        <f t="shared" si="54"/>
        <v>0</v>
      </c>
      <c r="K91" s="10">
        <f t="shared" si="54"/>
        <v>0</v>
      </c>
      <c r="L91" s="10">
        <f t="shared" si="54"/>
        <v>0</v>
      </c>
      <c r="M91" s="10">
        <f t="shared" si="54"/>
        <v>0</v>
      </c>
      <c r="N91" s="10">
        <f t="shared" si="54"/>
        <v>0</v>
      </c>
      <c r="O91" s="10">
        <f t="shared" si="54"/>
        <v>0</v>
      </c>
      <c r="P91" s="10">
        <f t="shared" ref="P91" si="55">+P83+P86+P89</f>
        <v>0</v>
      </c>
    </row>
    <row r="92" spans="1:16"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</row>
    <row r="93" spans="1:16" ht="16.5" thickBot="1">
      <c r="A93" s="20" t="s">
        <v>77</v>
      </c>
      <c r="B93" s="21">
        <f t="shared" ref="B93" si="56">+B80+B91</f>
        <v>657019369</v>
      </c>
      <c r="C93" s="21">
        <f>+C80+C91</f>
        <v>738956869</v>
      </c>
      <c r="D93" s="21">
        <f t="shared" ref="D93" si="57">+D80+D91</f>
        <v>29884465.239999998</v>
      </c>
      <c r="E93" s="21">
        <f t="shared" ref="E93" si="58">+E80+E91</f>
        <v>33164088.740000002</v>
      </c>
      <c r="F93" s="21">
        <f t="shared" ref="F93:O93" si="59">+F80+F91</f>
        <v>49839501.25</v>
      </c>
      <c r="G93" s="21">
        <f t="shared" si="59"/>
        <v>55024121.079999998</v>
      </c>
      <c r="H93" s="21">
        <f t="shared" si="59"/>
        <v>37193249.770000003</v>
      </c>
      <c r="I93" s="21">
        <f t="shared" si="59"/>
        <v>37655313.460000001</v>
      </c>
      <c r="J93" s="21">
        <f t="shared" si="59"/>
        <v>36900343.059999995</v>
      </c>
      <c r="K93" s="21">
        <f t="shared" si="59"/>
        <v>38811060.159999989</v>
      </c>
      <c r="L93" s="21">
        <f t="shared" si="59"/>
        <v>35952727.469999999</v>
      </c>
      <c r="M93" s="21">
        <f t="shared" si="59"/>
        <v>0</v>
      </c>
      <c r="N93" s="21">
        <f t="shared" si="59"/>
        <v>0</v>
      </c>
      <c r="O93" s="21">
        <f t="shared" si="59"/>
        <v>0</v>
      </c>
      <c r="P93" s="21">
        <f t="shared" ref="P93" si="60">+P80+P91</f>
        <v>354424870.23000002</v>
      </c>
    </row>
    <row r="94" spans="1:16" ht="13.5" customHeight="1" thickTop="1">
      <c r="A94" s="23" t="s">
        <v>97</v>
      </c>
    </row>
    <row r="95" spans="1:16">
      <c r="A95" s="24" t="s">
        <v>98</v>
      </c>
    </row>
    <row r="96" spans="1:16">
      <c r="A96" s="24" t="s">
        <v>99</v>
      </c>
    </row>
    <row r="97" spans="1:16">
      <c r="A97" s="24" t="s">
        <v>100</v>
      </c>
    </row>
    <row r="98" spans="1:16">
      <c r="A98" s="24" t="s">
        <v>101</v>
      </c>
    </row>
    <row r="99" spans="1:16">
      <c r="A99" s="24" t="s">
        <v>102</v>
      </c>
    </row>
    <row r="100" spans="1:16">
      <c r="A100" s="24" t="s">
        <v>103</v>
      </c>
    </row>
    <row r="101" spans="1:16">
      <c r="A101" s="24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4"/>
      <c r="J102" s="22" t="s">
        <v>93</v>
      </c>
    </row>
    <row r="103" spans="1:16">
      <c r="J103" s="14" t="s">
        <v>94</v>
      </c>
    </row>
    <row r="107" spans="1:16">
      <c r="A107" s="14"/>
    </row>
  </sheetData>
  <dataConsolidate/>
  <mergeCells count="3">
    <mergeCell ref="A10:P10"/>
    <mergeCell ref="A11:P11"/>
    <mergeCell ref="A12:P12"/>
  </mergeCells>
  <printOptions horizontalCentered="1"/>
  <pageMargins left="0.7" right="0.7" top="0.75" bottom="0.75" header="0.3" footer="0.3"/>
  <pageSetup scale="52" fitToHeight="0" orientation="landscape" r:id="rId1"/>
  <rowBreaks count="2" manualBreakCount="2">
    <brk id="41" max="16383" man="1"/>
    <brk id="67" max="16383" man="1"/>
  </rowBreaks>
  <drawing r:id="rId2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Plantilla Ejecución </vt:lpstr>
      <vt:lpstr>'Plantilla Ejecución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Julian José Acosta Acosta</cp:lastModifiedBy>
  <cp:lastPrinted>2022-10-05T18:37:47Z</cp:lastPrinted>
  <dcterms:created xsi:type="dcterms:W3CDTF">2018-04-17T18:57:16Z</dcterms:created>
  <dcterms:modified xsi:type="dcterms:W3CDTF">2022-10-05T18:37:47Z</dcterms:modified>
</cp:coreProperties>
</file>