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8\Ejecución de Gastos y Aplicaciones Financieras\"/>
    </mc:Choice>
  </mc:AlternateContent>
  <xr:revisionPtr revIDLastSave="0" documentId="13_ncr:1_{E791A7A7-CAF7-49EB-BDFD-F8C69EC9D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3" l="1"/>
  <c r="J89" i="3"/>
  <c r="J86" i="3"/>
  <c r="J83" i="3"/>
  <c r="J76" i="3"/>
  <c r="J73" i="3"/>
  <c r="J68" i="3"/>
  <c r="J58" i="3"/>
  <c r="J50" i="3"/>
  <c r="J42" i="3"/>
  <c r="J32" i="3"/>
  <c r="J22" i="3"/>
  <c r="J16" i="3"/>
  <c r="P17" i="3"/>
  <c r="J80" i="3" l="1"/>
  <c r="J93" i="3" s="1"/>
  <c r="J15" i="3"/>
  <c r="P23" i="3"/>
  <c r="P21" i="3"/>
  <c r="P18" i="3"/>
  <c r="H42" i="3"/>
  <c r="H32" i="3"/>
  <c r="H22" i="3"/>
  <c r="H16" i="3"/>
  <c r="G58" i="3"/>
  <c r="G42" i="3"/>
  <c r="G32" i="3"/>
  <c r="G22" i="3"/>
  <c r="G16" i="3"/>
  <c r="C42" i="3"/>
  <c r="C32" i="3"/>
  <c r="C22" i="3"/>
  <c r="H15" i="3" l="1"/>
  <c r="G80" i="3"/>
  <c r="P63" i="3"/>
  <c r="P60" i="3"/>
  <c r="P59" i="3"/>
  <c r="P43" i="3"/>
  <c r="P41" i="3"/>
  <c r="P39" i="3"/>
  <c r="P38" i="3"/>
  <c r="P36" i="3"/>
  <c r="P35" i="3"/>
  <c r="P34" i="3"/>
  <c r="P33" i="3"/>
  <c r="P31" i="3"/>
  <c r="P30" i="3"/>
  <c r="P29" i="3"/>
  <c r="P28" i="3"/>
  <c r="P27" i="3"/>
  <c r="P24" i="3"/>
  <c r="P90" i="3"/>
  <c r="P88" i="3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6" i="3" s="1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42" i="3" l="1"/>
  <c r="P86" i="3"/>
  <c r="P58" i="3"/>
  <c r="P32" i="3"/>
  <c r="P22" i="3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50" i="3"/>
  <c r="B32" i="3"/>
  <c r="B22" i="3"/>
  <c r="C16" i="3"/>
  <c r="B16" i="3"/>
  <c r="P89" i="3"/>
  <c r="C15" i="3" l="1"/>
  <c r="F93" i="3"/>
  <c r="G15" i="3"/>
  <c r="N15" i="3"/>
  <c r="I15" i="3"/>
  <c r="K15" i="3"/>
  <c r="M80" i="3"/>
  <c r="K91" i="3"/>
  <c r="L91" i="3"/>
  <c r="B80" i="3"/>
  <c r="H80" i="3"/>
  <c r="M91" i="3"/>
  <c r="N80" i="3"/>
  <c r="G91" i="3"/>
  <c r="H91" i="3"/>
  <c r="I80" i="3"/>
  <c r="L15" i="3"/>
  <c r="N91" i="3"/>
  <c r="I91" i="3"/>
  <c r="K80" i="3"/>
  <c r="L80" i="3"/>
  <c r="M15" i="3"/>
  <c r="B91" i="3"/>
  <c r="C91" i="3"/>
  <c r="C80" i="3"/>
  <c r="C93" i="3" s="1"/>
  <c r="B15" i="3"/>
  <c r="P83" i="3"/>
  <c r="P76" i="3"/>
  <c r="P68" i="3"/>
  <c r="P50" i="3"/>
  <c r="P15" i="3" s="1"/>
  <c r="P80" i="3" l="1"/>
  <c r="M93" i="3"/>
  <c r="L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<sst xmlns="http://schemas.openxmlformats.org/spreadsheetml/2006/main" count="104" uniqueCount="104">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</sst>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434109</xdr:colOff>
      <xdr:row>0</xdr:row>
      <xdr:rowOff>57981</xdr:rowOff>
    </xdr:from>
    <xdr:to>
      <xdr:col>4</xdr:col>
      <xdr:colOff>647953</xdr:colOff>
      <xdr:row>8</xdr:row>
      <xdr:rowOff>30884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348" y="57981"/>
          <a:ext cx="1356844" cy="126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A21" sqref="A21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9" width="14" bestFit="1" customWidth="1"/>
    <col min="10" max="10" width="12.7109375" bestFit="1" customWidth="1"/>
    <col min="11" max="11" width="13" customWidth="1"/>
    <col min="12" max="12" width="11.42578125" hidden="1" customWidth="1"/>
    <col min="13" max="13" width="8.140625" hidden="1" customWidth="1"/>
    <col min="14" max="14" width="11" hidden="1" customWidth="1"/>
    <col min="15" max="15" width="10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731841332.08000004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ref="J15" si="3">+J16+J22+J32+J42+J50+J58+J68+J73+J76</f>
        <v>37807009.469999999</v>
      </c>
      <c r="K15" s="15">
        <f t="shared" si="2"/>
        <v>42427549.800000004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ref="O15" si="4">+O16+O22+O32+O42+O50+O58+O68+O73+O76</f>
        <v>0</v>
      </c>
      <c r="P15" s="15">
        <f>+P16+P22+P32+P42+P50+P58+P68+P73+P76</f>
        <v>320631055.11000001</v>
      </c>
    </row>
    <row r="16" spans="1:18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6">SUM(I17:I21)</f>
        <v>30785660.259999998</v>
      </c>
      <c r="J16" s="7">
        <f t="shared" ref="J16" si="7">SUM(J17:J21)</f>
        <v>31427516</v>
      </c>
      <c r="K16" s="7">
        <f t="shared" si="6"/>
        <v>37025414.920000002</v>
      </c>
      <c r="L16" s="7">
        <f t="shared" si="6"/>
        <v>0</v>
      </c>
      <c r="M16" s="7">
        <f t="shared" si="6"/>
        <v>0</v>
      </c>
      <c r="N16" s="7">
        <f t="shared" si="6"/>
        <v>0</v>
      </c>
      <c r="O16" s="7">
        <f t="shared" ref="O16" si="8">SUM(O17:O21)</f>
        <v>0</v>
      </c>
      <c r="P16" s="7">
        <f>SUM(P17:P21)</f>
        <v>278246354.23000002</v>
      </c>
    </row>
    <row r="17" spans="1:37" ht="15" customHeight="1">
      <c r="A17" s="4" t="s">
        <v>3</v>
      </c>
      <c r="B17" s="11">
        <v>359164802</v>
      </c>
      <c r="C17" s="11">
        <v>355154802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26034619.18</v>
      </c>
      <c r="K17" s="11">
        <v>26326165.100000001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205224480.88</v>
      </c>
    </row>
    <row r="18" spans="1:37" ht="15" customHeight="1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1493700</v>
      </c>
      <c r="K18" s="11">
        <v>1555023.33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37476730.629999995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5431173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5194150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5194150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3899196.82</v>
      </c>
      <c r="K21" s="11">
        <v>3950076.49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30350992.719999999</v>
      </c>
    </row>
    <row r="22" spans="1:37">
      <c r="A22" s="2" t="s">
        <v>7</v>
      </c>
      <c r="B22" s="7">
        <f>SUM(B23:B31)</f>
        <v>53675343</v>
      </c>
      <c r="C22" s="7">
        <f>SUM(C23:C31)</f>
        <v>82248843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10">SUM(I23:I31)</f>
        <v>4034392.2699999996</v>
      </c>
      <c r="J22" s="7">
        <f t="shared" ref="J22" si="11">SUM(J23:J31)</f>
        <v>3720042.53</v>
      </c>
      <c r="K22" s="7">
        <f t="shared" si="10"/>
        <v>2362655.2000000002</v>
      </c>
      <c r="L22" s="7">
        <f t="shared" si="10"/>
        <v>0</v>
      </c>
      <c r="M22" s="7">
        <f t="shared" si="10"/>
        <v>0</v>
      </c>
      <c r="N22" s="7">
        <f t="shared" si="10"/>
        <v>0</v>
      </c>
      <c r="O22" s="7">
        <f t="shared" ref="O22" si="12">SUM(O23:O31)</f>
        <v>0</v>
      </c>
      <c r="P22" s="12">
        <f>SUM(P23:P31)</f>
        <v>28569985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972310.09</v>
      </c>
      <c r="K23" s="11">
        <v>924336.21</v>
      </c>
      <c r="L23" s="11">
        <v>0</v>
      </c>
      <c r="M23" s="11">
        <v>0</v>
      </c>
      <c r="N23" s="11">
        <v>0</v>
      </c>
      <c r="O23" s="11">
        <v>0</v>
      </c>
      <c r="P23" s="11">
        <f>SUM(D23:O23)</f>
        <v>6853519.3999999994</v>
      </c>
    </row>
    <row r="24" spans="1:37" ht="30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10289</v>
      </c>
    </row>
    <row r="25" spans="1:37">
      <c r="A25" s="4" t="s">
        <v>10</v>
      </c>
      <c r="B25" s="11">
        <v>500000</v>
      </c>
      <c r="C25" s="11">
        <v>750000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ref="P25:P26" si="13">SUM(D25:O25)</f>
        <v>448192.5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3"/>
        <v>600</v>
      </c>
    </row>
    <row r="27" spans="1:37">
      <c r="A27" s="4" t="s">
        <v>12</v>
      </c>
      <c r="B27" s="11">
        <v>2562575</v>
      </c>
      <c r="C27" s="11">
        <v>11212575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214716.6</v>
      </c>
      <c r="K27" s="11">
        <v>74316.600000000006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4100106.97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988160.75</v>
      </c>
      <c r="K28" s="11">
        <v>1001180.52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6708724.3499999996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4893500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212168.99</v>
      </c>
      <c r="K29" s="11">
        <v>60536.87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876074.97</v>
      </c>
    </row>
    <row r="30" spans="1:37" ht="30">
      <c r="A30" s="4" t="s">
        <v>15</v>
      </c>
      <c r="B30" s="11">
        <v>2865000</v>
      </c>
      <c r="C30" s="11">
        <v>20765000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302285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1270639.71</v>
      </c>
    </row>
    <row r="31" spans="1:37">
      <c r="A31" s="4" t="s">
        <v>37</v>
      </c>
      <c r="B31" s="11">
        <v>16100000</v>
      </c>
      <c r="C31" s="11">
        <v>16600000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1332686.1000000001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8301838.0999999996</v>
      </c>
    </row>
    <row r="32" spans="1:37">
      <c r="A32" s="2" t="s">
        <v>16</v>
      </c>
      <c r="B32" s="7">
        <f>SUM(B33:B41)</f>
        <v>26900117</v>
      </c>
      <c r="C32" s="7">
        <f>SUM(C33:C41)</f>
        <v>19826617</v>
      </c>
      <c r="D32" s="7">
        <f t="shared" ref="D32:F32" si="14">SUM(D33:D41)</f>
        <v>0</v>
      </c>
      <c r="E32" s="7">
        <f t="shared" si="14"/>
        <v>2338465.6800000002</v>
      </c>
      <c r="F32" s="7">
        <f t="shared" si="14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5">SUM(I33:I41)</f>
        <v>1009444.3399999999</v>
      </c>
      <c r="J32" s="7">
        <f t="shared" ref="J32" si="16">SUM(J33:J41)</f>
        <v>826915.69</v>
      </c>
      <c r="K32" s="7">
        <f t="shared" si="15"/>
        <v>2945184.91</v>
      </c>
      <c r="L32" s="7">
        <f t="shared" si="15"/>
        <v>0</v>
      </c>
      <c r="M32" s="7">
        <f t="shared" si="15"/>
        <v>0</v>
      </c>
      <c r="N32" s="7">
        <f t="shared" si="15"/>
        <v>0</v>
      </c>
      <c r="O32" s="7">
        <f t="shared" ref="O32" si="17">SUM(O33:O41)</f>
        <v>0</v>
      </c>
      <c r="P32" s="7">
        <f>SUM(P33:P41)</f>
        <v>8922841.5</v>
      </c>
    </row>
    <row r="33" spans="1:16" ht="30">
      <c r="A33" s="4" t="s">
        <v>17</v>
      </c>
      <c r="B33" s="11">
        <v>700000</v>
      </c>
      <c r="C33" s="11">
        <v>937000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245186.16</v>
      </c>
      <c r="K33" s="11">
        <v>54960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707192.5</v>
      </c>
    </row>
    <row r="34" spans="1:16">
      <c r="A34" s="4" t="s">
        <v>18</v>
      </c>
      <c r="B34" s="11">
        <v>10870810</v>
      </c>
      <c r="C34" s="11">
        <v>1780810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202842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1176383.76</v>
      </c>
    </row>
    <row r="35" spans="1:16" ht="30">
      <c r="A35" s="4" t="s">
        <v>19</v>
      </c>
      <c r="B35" s="11">
        <v>1082500</v>
      </c>
      <c r="C35" s="11">
        <v>1491000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165860.79999999999</v>
      </c>
      <c r="K35" s="11">
        <v>39548.879999999997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637241.59</v>
      </c>
    </row>
    <row r="36" spans="1:16">
      <c r="A36" s="4" t="s">
        <v>20</v>
      </c>
      <c r="B36" s="11">
        <v>100000</v>
      </c>
      <c r="C36" s="11">
        <v>205000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36600.06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77561.119999999995</v>
      </c>
    </row>
    <row r="37" spans="1:16" ht="30">
      <c r="A37" s="4" t="s">
        <v>21</v>
      </c>
      <c r="B37" s="11">
        <v>751327</v>
      </c>
      <c r="C37" s="11">
        <v>475327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4425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ref="P37:P40" si="18">SUM(D37:O37)</f>
        <v>8058</v>
      </c>
    </row>
    <row r="38" spans="1:16" ht="30">
      <c r="A38" s="4" t="s">
        <v>22</v>
      </c>
      <c r="B38" s="11">
        <v>89640</v>
      </c>
      <c r="C38" s="11">
        <v>110640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6600.92</v>
      </c>
      <c r="K38" s="11">
        <v>1223.78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19472.509999999998</v>
      </c>
    </row>
    <row r="39" spans="1:16" ht="30">
      <c r="A39" s="4" t="s">
        <v>23</v>
      </c>
      <c r="B39" s="11">
        <v>9725000</v>
      </c>
      <c r="C39" s="11">
        <v>9795000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99096</v>
      </c>
      <c r="K39" s="11">
        <v>2570000</v>
      </c>
      <c r="L39" s="11">
        <v>0</v>
      </c>
      <c r="M39" s="11">
        <v>0</v>
      </c>
      <c r="N39" s="11">
        <v>0</v>
      </c>
      <c r="O39" s="11">
        <v>0</v>
      </c>
      <c r="P39" s="11">
        <f>SUM(D39:O39)</f>
        <v>4394595.57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8"/>
        <v>0</v>
      </c>
    </row>
    <row r="41" spans="1:16">
      <c r="A41" s="4" t="s">
        <v>24</v>
      </c>
      <c r="B41" s="11">
        <v>3580840</v>
      </c>
      <c r="C41" s="11">
        <v>5031840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269146.75</v>
      </c>
      <c r="K41" s="11">
        <v>76610.25</v>
      </c>
      <c r="L41" s="11">
        <v>0</v>
      </c>
      <c r="M41" s="11">
        <v>0</v>
      </c>
      <c r="N41" s="11">
        <v>0</v>
      </c>
      <c r="O41" s="11">
        <v>0</v>
      </c>
      <c r="P41" s="11">
        <f>SUM(D41:O41)</f>
        <v>1902336.45</v>
      </c>
    </row>
    <row r="42" spans="1:16">
      <c r="A42" s="2" t="s">
        <v>25</v>
      </c>
      <c r="B42" s="7">
        <f>SUM(B43:B49)</f>
        <v>1400000</v>
      </c>
      <c r="C42" s="7">
        <f>SUM(C43:C49)</f>
        <v>6900000</v>
      </c>
      <c r="D42" s="9">
        <f t="shared" ref="D42" si="19">SUM(D43:D49)</f>
        <v>0</v>
      </c>
      <c r="E42" s="9">
        <f t="shared" ref="E42:F42" si="20">SUM(E43:E49)</f>
        <v>788938.99</v>
      </c>
      <c r="F42" s="9">
        <f t="shared" si="20"/>
        <v>809737.31</v>
      </c>
      <c r="G42" s="9">
        <f>SUM(G43:G49)</f>
        <v>50671.12</v>
      </c>
      <c r="H42" s="9">
        <f>SUM(H43:H49)</f>
        <v>912518.98</v>
      </c>
      <c r="I42" s="9">
        <f t="shared" ref="I42:N42" si="21">SUM(I43:I49)</f>
        <v>159931.47</v>
      </c>
      <c r="J42" s="9">
        <f t="shared" ref="J42" si="22">SUM(J43:J49)</f>
        <v>0</v>
      </c>
      <c r="K42" s="9">
        <f t="shared" si="21"/>
        <v>38156.25</v>
      </c>
      <c r="L42" s="9">
        <f t="shared" si="21"/>
        <v>0</v>
      </c>
      <c r="M42" s="9">
        <f t="shared" si="21"/>
        <v>0</v>
      </c>
      <c r="N42" s="9">
        <f t="shared" si="21"/>
        <v>0</v>
      </c>
      <c r="O42" s="9">
        <f t="shared" ref="O42" si="23">SUM(O43:O49)</f>
        <v>0</v>
      </c>
      <c r="P42" s="9">
        <f>SUM(P43:P49)</f>
        <v>2759954.1200000006</v>
      </c>
    </row>
    <row r="43" spans="1:16" ht="30">
      <c r="A43" s="4" t="s">
        <v>26</v>
      </c>
      <c r="B43" s="11">
        <v>1400000</v>
      </c>
      <c r="C43" s="11">
        <v>6900000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38156.25</v>
      </c>
      <c r="L43" s="16">
        <v>0</v>
      </c>
      <c r="M43" s="16">
        <v>0</v>
      </c>
      <c r="N43" s="16">
        <v>0</v>
      </c>
      <c r="O43" s="16">
        <v>0</v>
      </c>
      <c r="P43" s="11">
        <f>SUM(D43:O43)</f>
        <v>2759954.1200000006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24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4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4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4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5">SUM(D51:D57)</f>
        <v>0</v>
      </c>
      <c r="E50" s="9">
        <f t="shared" si="25"/>
        <v>0</v>
      </c>
      <c r="F50" s="9">
        <f t="shared" si="25"/>
        <v>0</v>
      </c>
      <c r="G50" s="9">
        <f t="shared" ref="G50:N50" si="26">SUM(G51:G57)</f>
        <v>0</v>
      </c>
      <c r="H50" s="9">
        <f t="shared" si="26"/>
        <v>0</v>
      </c>
      <c r="I50" s="9">
        <f t="shared" si="26"/>
        <v>0</v>
      </c>
      <c r="J50" s="9">
        <f t="shared" ref="J50" si="27">SUM(J51:J57)</f>
        <v>0</v>
      </c>
      <c r="K50" s="9">
        <f t="shared" si="26"/>
        <v>0</v>
      </c>
      <c r="L50" s="9">
        <f t="shared" si="26"/>
        <v>0</v>
      </c>
      <c r="M50" s="9">
        <f t="shared" si="26"/>
        <v>0</v>
      </c>
      <c r="N50" s="9">
        <f t="shared" si="26"/>
        <v>0</v>
      </c>
      <c r="O50" s="9">
        <f t="shared" ref="O50" si="28">SUM(O51:O57)</f>
        <v>0</v>
      </c>
      <c r="P50" s="9">
        <f t="shared" ref="P50" si="29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30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30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30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0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67865872.079999998</v>
      </c>
      <c r="D58" s="7">
        <f t="shared" ref="D58" si="31">SUM(D59:D67)</f>
        <v>0</v>
      </c>
      <c r="E58" s="7">
        <f t="shared" ref="E58:F58" si="32">SUM(E59:E67)</f>
        <v>0</v>
      </c>
      <c r="F58" s="7">
        <f t="shared" si="32"/>
        <v>24449.599999999999</v>
      </c>
      <c r="G58" s="7">
        <f>SUM(G59:G67)</f>
        <v>31785.79</v>
      </c>
      <c r="H58" s="7">
        <f t="shared" ref="H58:N58" si="33">SUM(H59:H67)</f>
        <v>0</v>
      </c>
      <c r="I58" s="7">
        <f t="shared" si="33"/>
        <v>187011.09999999998</v>
      </c>
      <c r="J58" s="7">
        <f t="shared" ref="J58" si="34">SUM(J59:J67)</f>
        <v>1832535.25</v>
      </c>
      <c r="K58" s="7">
        <f t="shared" si="33"/>
        <v>56138.52</v>
      </c>
      <c r="L58" s="7">
        <f t="shared" si="33"/>
        <v>0</v>
      </c>
      <c r="M58" s="7">
        <f t="shared" si="33"/>
        <v>0</v>
      </c>
      <c r="N58" s="7">
        <f t="shared" si="33"/>
        <v>0</v>
      </c>
      <c r="O58" s="7">
        <f t="shared" ref="O58" si="35">SUM(O59:O67)</f>
        <v>0</v>
      </c>
      <c r="P58" s="7">
        <f>SUM(P59:P67)</f>
        <v>2131920.2600000002</v>
      </c>
    </row>
    <row r="59" spans="1:16">
      <c r="A59" s="4" t="s">
        <v>29</v>
      </c>
      <c r="B59" s="11">
        <v>10197586</v>
      </c>
      <c r="C59" s="11">
        <v>32106296.559999999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11">
        <v>1505490.61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>SUM(D59:O59)</f>
        <v>1671082.7200000002</v>
      </c>
    </row>
    <row r="60" spans="1:16" ht="30">
      <c r="A60" s="4" t="s">
        <v>30</v>
      </c>
      <c r="B60" s="11">
        <v>1613352</v>
      </c>
      <c r="C60" s="11">
        <v>2113352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257247.64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310452.42000000004</v>
      </c>
    </row>
    <row r="61" spans="1:16" ht="30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36">SUM(D61:O61)</f>
        <v>0</v>
      </c>
    </row>
    <row r="62" spans="1:16" ht="30">
      <c r="A62" s="4" t="s">
        <v>32</v>
      </c>
      <c r="B62" s="11">
        <v>4000000</v>
      </c>
      <c r="C62" s="11">
        <v>9500000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ht="30">
      <c r="A63" s="4" t="s">
        <v>33</v>
      </c>
      <c r="B63" s="11">
        <v>1100000</v>
      </c>
      <c r="C63" s="11">
        <v>3400000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69797</v>
      </c>
      <c r="K63" s="11">
        <v>56138.52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150385.12</v>
      </c>
    </row>
    <row r="64" spans="1:16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36"/>
        <v>0</v>
      </c>
    </row>
    <row r="66" spans="1:16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36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36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7">SUM(D69:D72)</f>
        <v>0</v>
      </c>
      <c r="E68" s="7">
        <f t="shared" si="37"/>
        <v>0</v>
      </c>
      <c r="F68" s="7">
        <f t="shared" si="37"/>
        <v>0</v>
      </c>
      <c r="G68" s="7">
        <f t="shared" ref="G68:N68" si="38">SUM(G69:G72)</f>
        <v>0</v>
      </c>
      <c r="H68" s="7">
        <f t="shared" si="38"/>
        <v>0</v>
      </c>
      <c r="I68" s="7">
        <f t="shared" si="38"/>
        <v>0</v>
      </c>
      <c r="J68" s="7">
        <f t="shared" ref="J68" si="39">SUM(J69:J72)</f>
        <v>0</v>
      </c>
      <c r="K68" s="7">
        <f t="shared" si="38"/>
        <v>0</v>
      </c>
      <c r="L68" s="7">
        <f t="shared" si="38"/>
        <v>0</v>
      </c>
      <c r="M68" s="7">
        <f t="shared" si="38"/>
        <v>0</v>
      </c>
      <c r="N68" s="7">
        <f t="shared" si="38"/>
        <v>0</v>
      </c>
      <c r="O68" s="7">
        <f t="shared" ref="O68" si="40">SUM(O69:O72)</f>
        <v>0</v>
      </c>
      <c r="P68" s="7">
        <f t="shared" ref="P68" si="4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42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42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43">SUM(D74:D75)</f>
        <v>0</v>
      </c>
      <c r="E73" s="7">
        <f t="shared" si="43"/>
        <v>0</v>
      </c>
      <c r="F73" s="7">
        <f t="shared" si="43"/>
        <v>0</v>
      </c>
      <c r="G73" s="7">
        <f t="shared" ref="G73:N73" si="44">SUM(G74:G75)</f>
        <v>0</v>
      </c>
      <c r="H73" s="7">
        <f t="shared" si="44"/>
        <v>0</v>
      </c>
      <c r="I73" s="7">
        <f t="shared" si="44"/>
        <v>0</v>
      </c>
      <c r="J73" s="7">
        <f t="shared" ref="J73" si="45">SUM(J74:J75)</f>
        <v>0</v>
      </c>
      <c r="K73" s="7">
        <f t="shared" si="44"/>
        <v>0</v>
      </c>
      <c r="L73" s="7">
        <f t="shared" si="44"/>
        <v>0</v>
      </c>
      <c r="M73" s="7">
        <f t="shared" si="44"/>
        <v>0</v>
      </c>
      <c r="N73" s="7">
        <f t="shared" si="44"/>
        <v>0</v>
      </c>
      <c r="O73" s="7">
        <f t="shared" ref="O73" si="46">SUM(O74:O75)</f>
        <v>0</v>
      </c>
      <c r="P73" s="11">
        <f t="shared" si="42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42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42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47">SUM(D77:D79)</f>
        <v>0</v>
      </c>
      <c r="E76" s="7">
        <f t="shared" si="47"/>
        <v>0</v>
      </c>
      <c r="F76" s="7">
        <f t="shared" si="47"/>
        <v>0</v>
      </c>
      <c r="G76" s="7">
        <f t="shared" ref="G76:N76" si="48">SUM(G77:G79)</f>
        <v>0</v>
      </c>
      <c r="H76" s="7">
        <f t="shared" si="48"/>
        <v>0</v>
      </c>
      <c r="I76" s="7">
        <f t="shared" si="48"/>
        <v>0</v>
      </c>
      <c r="J76" s="7">
        <f t="shared" ref="J76" si="49">SUM(J77:J79)</f>
        <v>0</v>
      </c>
      <c r="K76" s="7">
        <f t="shared" si="48"/>
        <v>0</v>
      </c>
      <c r="L76" s="7">
        <f t="shared" si="48"/>
        <v>0</v>
      </c>
      <c r="M76" s="7">
        <f t="shared" si="48"/>
        <v>0</v>
      </c>
      <c r="N76" s="7">
        <f t="shared" si="48"/>
        <v>0</v>
      </c>
      <c r="O76" s="7">
        <f t="shared" ref="O76" si="50">SUM(O77:O79)</f>
        <v>0</v>
      </c>
      <c r="P76" s="7">
        <f t="shared" ref="P76" si="5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F80" si="52">+D16+D22+D32+D42+D50+D58+D68+D73+D76</f>
        <v>30863558.109999999</v>
      </c>
      <c r="E80" s="10">
        <f t="shared" si="52"/>
        <v>37733517.630000003</v>
      </c>
      <c r="F80" s="10">
        <f t="shared" si="52"/>
        <v>37580068.5</v>
      </c>
      <c r="G80" s="10">
        <f>+G16+G22+G32+G42+G50+G58+G68+G73+G76</f>
        <v>61314227.709999993</v>
      </c>
      <c r="H80" s="10">
        <f t="shared" ref="H80:N80" si="53">+H16+H22+H32+H42+H50+H58+H68+H73+H76</f>
        <v>36728684.449999996</v>
      </c>
      <c r="I80" s="10">
        <f t="shared" si="53"/>
        <v>36176439.440000005</v>
      </c>
      <c r="J80" s="10">
        <f t="shared" ref="J80" si="54">+J16+J22+J32+J42+J50+J58+J68+J73+J76</f>
        <v>37807009.469999999</v>
      </c>
      <c r="K80" s="10">
        <f t="shared" si="53"/>
        <v>42427549.800000004</v>
      </c>
      <c r="L80" s="10">
        <f t="shared" si="53"/>
        <v>0</v>
      </c>
      <c r="M80" s="10">
        <f t="shared" si="53"/>
        <v>0</v>
      </c>
      <c r="N80" s="10">
        <f t="shared" si="53"/>
        <v>0</v>
      </c>
      <c r="O80" s="10">
        <f t="shared" ref="O80" si="55">+O16+O22+O32+O42+O50+O58+O68+O73+O76</f>
        <v>0</v>
      </c>
      <c r="P80" s="10">
        <f>+P16+P22+P32+P42+P50+P58+P68+P73+P76</f>
        <v>320631055.11000001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56">SUM(B84:B85)</f>
        <v>0</v>
      </c>
      <c r="C83" s="12">
        <f t="shared" si="56"/>
        <v>0</v>
      </c>
      <c r="D83" s="12">
        <f t="shared" ref="D83:F83" si="57">SUM(D84:D85)</f>
        <v>0</v>
      </c>
      <c r="E83" s="12">
        <f t="shared" si="57"/>
        <v>0</v>
      </c>
      <c r="F83" s="12">
        <f t="shared" si="57"/>
        <v>0</v>
      </c>
      <c r="G83" s="12">
        <f t="shared" ref="G83:N83" si="58">SUM(G84:G85)</f>
        <v>0</v>
      </c>
      <c r="H83" s="12">
        <f t="shared" si="58"/>
        <v>0</v>
      </c>
      <c r="I83" s="12">
        <f t="shared" si="58"/>
        <v>0</v>
      </c>
      <c r="J83" s="12">
        <f t="shared" ref="J83" si="59">SUM(J84:J85)</f>
        <v>0</v>
      </c>
      <c r="K83" s="12">
        <f t="shared" si="58"/>
        <v>0</v>
      </c>
      <c r="L83" s="12">
        <f t="shared" si="58"/>
        <v>0</v>
      </c>
      <c r="M83" s="12">
        <f t="shared" si="58"/>
        <v>0</v>
      </c>
      <c r="N83" s="12">
        <f t="shared" si="58"/>
        <v>0</v>
      </c>
      <c r="O83" s="12">
        <f t="shared" ref="O83" si="60">SUM(O84:O85)</f>
        <v>0</v>
      </c>
      <c r="P83" s="12">
        <f t="shared" ref="P83" si="61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62">SUM(B87:B88)</f>
        <v>0</v>
      </c>
      <c r="C86" s="12">
        <f t="shared" si="62"/>
        <v>0</v>
      </c>
      <c r="D86" s="12">
        <f t="shared" ref="D86:F86" si="63">SUM(D87:D88)</f>
        <v>0</v>
      </c>
      <c r="E86" s="12">
        <f t="shared" si="63"/>
        <v>0</v>
      </c>
      <c r="F86" s="12">
        <f t="shared" si="63"/>
        <v>0</v>
      </c>
      <c r="G86" s="12">
        <f t="shared" ref="G86:N86" si="64">SUM(G87:G88)</f>
        <v>0</v>
      </c>
      <c r="H86" s="12">
        <f t="shared" si="64"/>
        <v>0</v>
      </c>
      <c r="I86" s="12">
        <f t="shared" si="64"/>
        <v>0</v>
      </c>
      <c r="J86" s="12">
        <f t="shared" ref="J86" si="65">SUM(J87:J88)</f>
        <v>0</v>
      </c>
      <c r="K86" s="12">
        <f t="shared" si="64"/>
        <v>0</v>
      </c>
      <c r="L86" s="12">
        <f t="shared" si="64"/>
        <v>0</v>
      </c>
      <c r="M86" s="12">
        <f t="shared" si="64"/>
        <v>0</v>
      </c>
      <c r="N86" s="12">
        <f t="shared" si="64"/>
        <v>0</v>
      </c>
      <c r="O86" s="12">
        <f t="shared" ref="O86" si="66">SUM(O87:O88)</f>
        <v>0</v>
      </c>
      <c r="P86" s="12">
        <f t="shared" ref="P86" si="67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68">SUM(B90:B90)</f>
        <v>0</v>
      </c>
      <c r="C89" s="12">
        <f t="shared" si="68"/>
        <v>0</v>
      </c>
      <c r="D89" s="12">
        <f t="shared" ref="D89:O89" si="69">SUM(D90:D90)</f>
        <v>0</v>
      </c>
      <c r="E89" s="12">
        <f t="shared" si="69"/>
        <v>0</v>
      </c>
      <c r="F89" s="12">
        <f t="shared" si="69"/>
        <v>0</v>
      </c>
      <c r="G89" s="12">
        <f t="shared" si="69"/>
        <v>0</v>
      </c>
      <c r="H89" s="12">
        <f t="shared" si="69"/>
        <v>0</v>
      </c>
      <c r="I89" s="12">
        <f t="shared" si="69"/>
        <v>0</v>
      </c>
      <c r="J89" s="12">
        <f t="shared" si="69"/>
        <v>0</v>
      </c>
      <c r="K89" s="12">
        <f t="shared" si="69"/>
        <v>0</v>
      </c>
      <c r="L89" s="12">
        <f t="shared" si="69"/>
        <v>0</v>
      </c>
      <c r="M89" s="12">
        <f t="shared" si="69"/>
        <v>0</v>
      </c>
      <c r="N89" s="12">
        <f t="shared" si="69"/>
        <v>0</v>
      </c>
      <c r="O89" s="12">
        <f t="shared" si="69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70">+B83+B86+B89</f>
        <v>0</v>
      </c>
      <c r="C91" s="10">
        <f t="shared" si="70"/>
        <v>0</v>
      </c>
      <c r="D91" s="10">
        <f t="shared" ref="D91" si="71">+D83+D86+D89</f>
        <v>0</v>
      </c>
      <c r="E91" s="10">
        <f t="shared" ref="E91:F91" si="72">+E83+E86+E89</f>
        <v>0</v>
      </c>
      <c r="F91" s="10">
        <f t="shared" si="72"/>
        <v>0</v>
      </c>
      <c r="G91" s="10">
        <f t="shared" ref="G91:N91" si="73">+G83+G86+G89</f>
        <v>0</v>
      </c>
      <c r="H91" s="10">
        <f t="shared" si="73"/>
        <v>0</v>
      </c>
      <c r="I91" s="10">
        <f t="shared" si="73"/>
        <v>0</v>
      </c>
      <c r="J91" s="10">
        <f t="shared" ref="J91" si="74">+J83+J86+J89</f>
        <v>0</v>
      </c>
      <c r="K91" s="10">
        <f t="shared" si="73"/>
        <v>0</v>
      </c>
      <c r="L91" s="10">
        <f t="shared" si="73"/>
        <v>0</v>
      </c>
      <c r="M91" s="10">
        <f t="shared" si="73"/>
        <v>0</v>
      </c>
      <c r="N91" s="10">
        <f t="shared" si="73"/>
        <v>0</v>
      </c>
      <c r="O91" s="10">
        <f t="shared" ref="O91" si="75">+O83+O86+O89</f>
        <v>0</v>
      </c>
      <c r="P91" s="10">
        <f t="shared" ref="P91" si="76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77">+B80+B91</f>
        <v>656229718</v>
      </c>
      <c r="C93" s="21">
        <f>+C80+C91</f>
        <v>731841332.08000004</v>
      </c>
      <c r="D93" s="21">
        <f t="shared" ref="D93" si="78">+D80+D91</f>
        <v>30863558.109999999</v>
      </c>
      <c r="E93" s="21">
        <f t="shared" ref="E93:F93" si="79">+E80+E91</f>
        <v>37733517.630000003</v>
      </c>
      <c r="F93" s="21">
        <f t="shared" si="79"/>
        <v>37580068.5</v>
      </c>
      <c r="G93" s="21">
        <f t="shared" ref="G93:N93" si="80">+G80+G91</f>
        <v>61314227.709999993</v>
      </c>
      <c r="H93" s="21">
        <f t="shared" si="80"/>
        <v>36728684.449999996</v>
      </c>
      <c r="I93" s="21">
        <f t="shared" si="80"/>
        <v>36176439.440000005</v>
      </c>
      <c r="J93" s="21">
        <f t="shared" ref="J93" si="81">+J80+J91</f>
        <v>37807009.469999999</v>
      </c>
      <c r="K93" s="21">
        <f t="shared" si="80"/>
        <v>42427549.800000004</v>
      </c>
      <c r="L93" s="21">
        <f t="shared" si="80"/>
        <v>0</v>
      </c>
      <c r="M93" s="21">
        <f t="shared" si="80"/>
        <v>0</v>
      </c>
      <c r="N93" s="21">
        <f t="shared" si="80"/>
        <v>0</v>
      </c>
      <c r="O93" s="21">
        <f t="shared" ref="O93" si="82">+O80+O91</f>
        <v>0</v>
      </c>
      <c r="P93" s="21">
        <f t="shared" ref="P93" si="83">+P80+P91</f>
        <v>320631055.11000001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55118110236220474" bottom="0.74803149606299213" header="0.31496062992125984" footer="0.31496062992125984"/>
  <pageSetup scale="6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2023-08-01T18:42:01Z</cp:lastPrinted>
  <dcterms:created xsi:type="dcterms:W3CDTF">2018-04-17T18:57:16Z</dcterms:created>
  <dcterms:modified xsi:type="dcterms:W3CDTF">2023-09-05T17:35:04Z</dcterms:modified>
</cp:coreProperties>
</file>