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Porta T3\"/>
    </mc:Choice>
  </mc:AlternateContent>
  <xr:revisionPtr revIDLastSave="0" documentId="13_ncr:1_{64204A7D-FCF0-4D58-A909-281A4AA89958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E20" i="1"/>
  <c r="D20" i="1"/>
  <c r="C20" i="1"/>
  <c r="E19" i="1"/>
  <c r="D19" i="1"/>
  <c r="C19" i="1"/>
  <c r="F19" i="1" s="1"/>
  <c r="E18" i="1"/>
  <c r="D18" i="1"/>
  <c r="C18" i="1"/>
  <c r="F18" i="1" s="1"/>
  <c r="E17" i="1"/>
  <c r="D17" i="1"/>
  <c r="C17" i="1"/>
  <c r="E16" i="1"/>
  <c r="D16" i="1"/>
  <c r="C16" i="1"/>
  <c r="E15" i="1"/>
  <c r="D15" i="1"/>
  <c r="C15" i="1"/>
  <c r="F15" i="1" s="1"/>
  <c r="E14" i="1"/>
  <c r="D14" i="1"/>
  <c r="C14" i="1"/>
  <c r="E13" i="1"/>
  <c r="D13" i="1"/>
  <c r="C13" i="1"/>
  <c r="F13" i="1" l="1"/>
  <c r="F16" i="1"/>
  <c r="F20" i="1"/>
  <c r="F17" i="1"/>
  <c r="F14" i="1"/>
</calcChain>
</file>

<file path=xl/sharedStrings.xml><?xml version="1.0" encoding="utf-8"?>
<sst xmlns="http://schemas.openxmlformats.org/spreadsheetml/2006/main" count="25" uniqueCount="24">
  <si>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</si>
  <si>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</si>
  <si>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</si>
  <si>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</si>
  <si>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</si>
  <si>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 xml:space="preserve">                       Francisco Mendez  </t>
  </si>
  <si>
    <t xml:space="preserve">Responsable de La  Oficina de Acceso a la Información </t>
  </si>
  <si>
    <t>NOTA: Actualizado hasta el 30 de  septiembre 2023</t>
  </si>
  <si>
    <t xml:space="preserve">Estadísticas Julio  - Septiembre </t>
  </si>
  <si>
    <t>Indicadores</t>
  </si>
  <si>
    <t>Julio</t>
  </si>
  <si>
    <t>Agosto</t>
  </si>
  <si>
    <t>Septiembre</t>
  </si>
  <si>
    <t>T3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</si>
  <si>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</si>
  <si>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</si>
  <si>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</si>
  <si>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</si>
  <si>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</si>
  <si>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</si>
  <si>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Calidad de Entregas</t>
  </si>
  <si>
    <t>Información Entregada a Tiempo (Menor a 10 días)</t>
  </si>
  <si>
    <t>Información Entregada Cercano a la Fecha (11-15 Días)</t>
  </si>
  <si>
    <t>Información Entregada Tarde (Mayor a 15 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</si>
</sst>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217419</xdr:colOff>
      <xdr:row>0</xdr:row>
      <xdr:rowOff>0</xdr:rowOff>
    </xdr:from>
    <xdr:to>
      <xdr:col>1</xdr:col>
      <xdr:colOff>1076739</xdr:colOff>
      <xdr:row>6</xdr:row>
      <xdr:rowOff>66675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7419" y="0"/>
          <a:ext cx="1372842" cy="145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eballos\Desktop\Formulario%20de%20Registro%20de%20Solicitudes%20de%20Informaci&#243;n%202023.xlsx" TargetMode="External"/><Relationship Id="rId1" Type="http://schemas.openxmlformats.org/officeDocument/2006/relationships/externalLinkPath" Target="/Users/eceballos/Desktop/Formulario%20de%20Registro%20de%20Solicitudes%20de%20Informaci&#243;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Estadisticas Trimestrales "/>
      <sheetName val="Historial de Cambios "/>
      <sheetName val="Referencias 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3"/>
  <sheetViews>
    <sheetView tabSelected="1" topLeftCell="A7" zoomScale="115" zoomScaleNormal="115" workbookViewId="0">
      <selection activeCell="H29" sqref="H29"/>
    </sheetView>
  </sheetViews>
  <sheetFormatPr baseColWidth="10" defaultRowHeight="15" x14ac:dyDescent="0.25"/>
  <cols>
    <col min="1" max="1" width="7.7109375" customWidth="1"/>
    <col min="2" max="2" width="49.42578125" customWidth="1"/>
    <col min="5" max="5" width="13.85546875" customWidth="1"/>
    <col min="6" max="6" width="13.140625" customWidth="1"/>
  </cols>
  <sheetData>
    <row r="5" spans="2:6" ht="26.25" x14ac:dyDescent="0.25">
      <c r="B5" s="33" t="s">
        <v>0</v>
      </c>
      <c r="C5" s="33"/>
      <c r="D5" s="33"/>
      <c r="E5" s="33"/>
      <c r="F5" s="33"/>
    </row>
    <row r="6" spans="2:6" ht="23.25" x14ac:dyDescent="0.25">
      <c r="B6" s="34" t="s">
        <v>1</v>
      </c>
      <c r="C6" s="34"/>
      <c r="D6" s="34"/>
      <c r="E6" s="34"/>
      <c r="F6" s="34"/>
    </row>
    <row r="10" spans="2:6" ht="15.75" thickBot="1" x14ac:dyDescent="0.3"/>
    <row r="11" spans="2:6" ht="24" thickBot="1" x14ac:dyDescent="0.3">
      <c r="B11" s="30" t="s">
        <v>8</v>
      </c>
      <c r="C11" s="31"/>
      <c r="D11" s="31"/>
      <c r="E11" s="31"/>
      <c r="F11" s="32"/>
    </row>
    <row r="12" spans="2:6" ht="16.5" thickBot="1" x14ac:dyDescent="0.3">
      <c r="B12" s="3" t="s">
        <v>9</v>
      </c>
      <c r="C12" s="4" t="s">
        <v>10</v>
      </c>
      <c r="D12" s="5" t="s">
        <v>11</v>
      </c>
      <c r="E12" s="5" t="s">
        <v>12</v>
      </c>
      <c r="F12" s="6" t="s">
        <v>13</v>
      </c>
    </row>
    <row r="13" spans="2:6" x14ac:dyDescent="0.25">
      <c r="B13" s="7" t="s">
        <v>14</v>
      </c>
      <c r="C13" s="8">
        <f>COUNTIFS([1]!Tabla2[Mes de Ingreso],"7",[1]!Tabla2[¿Se Contactó al Solicitante?],"Si")</f>
        <v>8</v>
      </c>
      <c r="D13" s="9">
        <f>COUNTIFS([1]!Tabla2[Mes de Ingreso],"8",[1]!Tabla2[¿Se Contactó al Solicitante?],"Si")</f>
        <v>7</v>
      </c>
      <c r="E13" s="9">
        <f>COUNTIFS([1]!Tabla2[Mes de Ingreso],"9",[1]!Tabla2[¿Se Contactó al Solicitante?],"Si")</f>
        <v>3</v>
      </c>
      <c r="F13" s="10">
        <f>SUM(C13:E13)</f>
        <v>18</v>
      </c>
    </row>
    <row r="14" spans="2:6" x14ac:dyDescent="0.25">
      <c r="B14" s="11" t="s">
        <v>2</v>
      </c>
      <c r="C14" s="12">
        <f>COUNTIFS([1]!Tabla2[Mes de Ingreso],"7",[1]!Tabla2[¿Solicitud Rechazada?],"Si")</f>
        <v>0</v>
      </c>
      <c r="D14" s="12">
        <f>COUNTIFS([1]!Tabla2[Mes de Ingreso],"8",[1]!Tabla2[¿Solicitud Rechazada?],"Si")</f>
        <v>0</v>
      </c>
      <c r="E14" s="12">
        <f>COUNTIFS([1]!Tabla2[Mes de Ingreso],"9",[1]!Tabla2[¿Solicitud Rechazada?],"Si")</f>
        <v>0</v>
      </c>
      <c r="F14" s="13">
        <f t="shared" ref="F14:F17" si="0">SUM(C14:E14)</f>
        <v>0</v>
      </c>
    </row>
    <row r="15" spans="2:6" x14ac:dyDescent="0.25">
      <c r="B15" s="11" t="s">
        <v>15</v>
      </c>
      <c r="C15" s="14">
        <f>COUNTIFS([1]!Tabla2[Mes de Ingreso],"7",[1]!Tabla2[¿Se Contactó al Solicitante?],"No")</f>
        <v>0</v>
      </c>
      <c r="D15" s="14">
        <f>COUNTIFS([1]!Tabla2[Mes de Ingreso],"8",[1]!Tabla2[¿Se Contactó al Solicitante?],"No")</f>
        <v>0</v>
      </c>
      <c r="E15" s="14">
        <f>COUNTIFS([1]!Tabla2[Mes de Ingreso],"9",[1]!Tabla2[¿Se Contactó al Solicitante?],"No")</f>
        <v>0</v>
      </c>
      <c r="F15" s="13">
        <f t="shared" si="0"/>
        <v>0</v>
      </c>
    </row>
    <row r="16" spans="2:6" x14ac:dyDescent="0.25">
      <c r="B16" s="11" t="s">
        <v>16</v>
      </c>
      <c r="C16" s="14">
        <f>COUNTIFS([1]!Tabla2[Mes de Ingreso],"7",[1]!Tabla2[Si es remitida de otra institución, coloque el nombre],"Si")</f>
        <v>0</v>
      </c>
      <c r="D16" s="14">
        <f>COUNTIFS([1]!Tabla2[Mes de Ingreso],"8",[1]!Tabla2[Si es remitida de otra institución, coloque el nombre],"Si")</f>
        <v>0</v>
      </c>
      <c r="E16" s="14">
        <f>COUNTIFS([1]!Tabla2[Mes de Ingreso],"9",[1]!Tabla2[Si es remitida de otra institución, coloque el nombre],"Si")</f>
        <v>0</v>
      </c>
      <c r="F16" s="13">
        <f t="shared" si="0"/>
        <v>0</v>
      </c>
    </row>
    <row r="17" spans="2:6" x14ac:dyDescent="0.25">
      <c r="B17" s="11" t="s">
        <v>17</v>
      </c>
      <c r="C17" s="14">
        <f>COUNTIFS([1]!Tabla2[Mes de Ingreso],"7",[1]!Tabla2[¿Se solicitó información a través de otro departamento?],"Si")</f>
        <v>1</v>
      </c>
      <c r="D17" s="14">
        <f>COUNTIFS([1]!Tabla2[Mes de Ingreso],"8",[1]!Tabla2[¿Se solicitó información a través de otro departamento?],"Si")</f>
        <v>0</v>
      </c>
      <c r="E17" s="14">
        <f>COUNTIFS([1]!Tabla2[Mes de Ingreso],"9",[1]!Tabla2[¿Se solicitó información a través de otro departamento?],"Si")</f>
        <v>0</v>
      </c>
      <c r="F17" s="13">
        <f t="shared" si="0"/>
        <v>1</v>
      </c>
    </row>
    <row r="18" spans="2:6" ht="15.75" thickBot="1" x14ac:dyDescent="0.3">
      <c r="B18" s="15" t="s">
        <v>18</v>
      </c>
      <c r="C18" s="14">
        <f>COUNTIFS([1]!Tabla2[Mes de Ingreso],"7",[1]!Tabla2[¿Se solicitó prorroga?],"Si")</f>
        <v>0</v>
      </c>
      <c r="D18" s="14">
        <f>COUNTIFS([1]!Tabla2[Mes de Ingreso],"8",[1]!Tabla2[¿Se solicitó prorroga?],"Si")</f>
        <v>0</v>
      </c>
      <c r="E18" s="14">
        <f>COUNTIFS([1]!Tabla2[Mes de Ingreso],"9",[1]!Tabla2[¿Se solicitó prorroga?],"Si")</f>
        <v>0</v>
      </c>
      <c r="F18" s="16">
        <f>SUM(C18:E18)</f>
        <v>0</v>
      </c>
    </row>
    <row r="19" spans="2:6" x14ac:dyDescent="0.25">
      <c r="B19" s="17" t="s">
        <v>3</v>
      </c>
      <c r="C19" s="9">
        <f>COUNTIF([1]!Tabla2[Mes de Ingreso],"7")</f>
        <v>8</v>
      </c>
      <c r="D19" s="9">
        <f>COUNTIF([1]!Tabla2[Mes de Ingreso],"8")</f>
        <v>7</v>
      </c>
      <c r="E19" s="9">
        <f>COUNTIF([1]!Tabla2[Mes de Ingreso],"9")</f>
        <v>9</v>
      </c>
      <c r="F19" s="10">
        <f t="shared" ref="F19" si="1">SUM(C19:E19)</f>
        <v>24</v>
      </c>
    </row>
    <row r="20" spans="2:6" ht="15.75" thickBot="1" x14ac:dyDescent="0.3">
      <c r="B20" s="18" t="s">
        <v>19</v>
      </c>
      <c r="C20" s="19">
        <f>COUNTIFS([1]!Tabla2[Mes de Ingreso],"7",[1]!Tabla2[¿Información Retirada?],"Si")</f>
        <v>8</v>
      </c>
      <c r="D20" s="19">
        <f>COUNTIFS([1]!Tabla2[Mes de Ingreso],"8",[1]!Tabla2[¿Información Retirada?],"Si")</f>
        <v>7</v>
      </c>
      <c r="E20" s="19">
        <f>COUNTIFS([1]!Tabla2[Mes de Ingreso],"9",[1]!Tabla2[¿Información Retirada?],"Si")</f>
        <v>3</v>
      </c>
      <c r="F20" s="20">
        <f>SUM(C20:E20)</f>
        <v>18</v>
      </c>
    </row>
    <row r="21" spans="2:6" ht="15.75" thickBot="1" x14ac:dyDescent="0.3"/>
    <row r="22" spans="2:6" ht="16.5" thickBot="1" x14ac:dyDescent="0.3">
      <c r="B22" s="21" t="s">
        <v>20</v>
      </c>
      <c r="C22" s="22"/>
      <c r="F22" s="23" t="s">
        <v>13</v>
      </c>
    </row>
    <row r="23" spans="2:6" x14ac:dyDescent="0.25">
      <c r="B23" s="24" t="s">
        <v>21</v>
      </c>
      <c r="F23" s="25">
        <f>+COUNTIFS([1]!Tabla2[Trimestre],"T3",[1]!Tabla2[Tiempo Proceso],"&lt;=10")</f>
        <v>11</v>
      </c>
    </row>
    <row r="24" spans="2:6" x14ac:dyDescent="0.25">
      <c r="B24" s="26" t="s">
        <v>22</v>
      </c>
      <c r="F24" s="27">
        <f>+COUNTIFS([1]!Tabla2[Trimestre],"T3",[1]!Tabla2[Tiempo Proceso],"&gt;=11",[1]!Tabla2[Tiempo Proceso],"&lt;=15")</f>
        <v>6</v>
      </c>
    </row>
    <row r="25" spans="2:6" ht="15.75" thickBot="1" x14ac:dyDescent="0.3">
      <c r="B25" s="28" t="s">
        <v>23</v>
      </c>
      <c r="F25" s="29">
        <v>0</v>
      </c>
    </row>
    <row r="31" spans="2:6" x14ac:dyDescent="0.25">
      <c r="B31" s="1" t="s">
        <v>5</v>
      </c>
    </row>
    <row r="32" spans="2:6" x14ac:dyDescent="0.25">
      <c r="B32" s="2" t="s">
        <v>6</v>
      </c>
      <c r="D32" t="s">
        <v>7</v>
      </c>
    </row>
    <row r="33" spans="2:2" x14ac:dyDescent="0.25">
      <c r="B33" s="2" t="s">
        <v>4</v>
      </c>
    </row>
  </sheetData>
  <mergeCells count="3">
    <mergeCell ref="B11:F11"/>
    <mergeCell ref="B5:F5"/>
    <mergeCell ref="B6:F6"/>
  </mergeCells>
  <pageMargins left="0.24" right="0.17" top="0.74803149606299213" bottom="0.74803149606299213" header="0.17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2023-10-05T14:49:31Z</cp:lastPrinted>
  <dcterms:created xsi:type="dcterms:W3CDTF">2021-04-29T13:27:26Z</dcterms:created>
  <dcterms:modified xsi:type="dcterms:W3CDTF">2023-10-05T16:34:10Z</dcterms:modified>
</cp:coreProperties>
</file>