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Estados Financieros\2024\2024_10\Ejecución de Gastos y Aplicaciones Financieras\"/>
    </mc:Choice>
  </mc:AlternateContent>
  <xr:revisionPtr revIDLastSave="0" documentId="13_ncr:1_{A91D3D43-5DD0-47BC-8F10-2D9BCCAF28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'!$A$1:$P$110</definedName>
    <definedName name="_xlnm.Print_Titles" localSheetId="0">'Plantilla Ejecución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3" l="1"/>
  <c r="C70" i="3"/>
  <c r="C65" i="3"/>
  <c r="C55" i="3"/>
  <c r="C47" i="3"/>
  <c r="C39" i="3"/>
  <c r="C29" i="3"/>
  <c r="C19" i="3"/>
  <c r="C13" i="3"/>
  <c r="P14" i="3"/>
  <c r="P22" i="3" l="1"/>
  <c r="P20" i="3"/>
  <c r="P17" i="3"/>
  <c r="P15" i="3"/>
  <c r="P25" i="3"/>
  <c r="P18" i="3"/>
  <c r="J86" i="3"/>
  <c r="J83" i="3"/>
  <c r="J80" i="3"/>
  <c r="J73" i="3"/>
  <c r="J70" i="3"/>
  <c r="J65" i="3"/>
  <c r="J55" i="3"/>
  <c r="J47" i="3"/>
  <c r="J39" i="3"/>
  <c r="J29" i="3"/>
  <c r="J19" i="3"/>
  <c r="J13" i="3"/>
  <c r="J88" i="3" l="1"/>
  <c r="J77" i="3"/>
  <c r="J12" i="3"/>
  <c r="H39" i="3"/>
  <c r="H29" i="3"/>
  <c r="H19" i="3"/>
  <c r="H13" i="3"/>
  <c r="G55" i="3"/>
  <c r="G39" i="3"/>
  <c r="G29" i="3"/>
  <c r="G19" i="3"/>
  <c r="G13" i="3"/>
  <c r="J90" i="3" l="1"/>
  <c r="P60" i="3"/>
  <c r="P57" i="3"/>
  <c r="P56" i="3"/>
  <c r="P40" i="3"/>
  <c r="P38" i="3"/>
  <c r="P35" i="3"/>
  <c r="P33" i="3"/>
  <c r="P32" i="3"/>
  <c r="P31" i="3"/>
  <c r="P30" i="3"/>
  <c r="P28" i="3"/>
  <c r="P27" i="3"/>
  <c r="P26" i="3"/>
  <c r="P24" i="3"/>
  <c r="P21" i="3"/>
  <c r="P87" i="3"/>
  <c r="P85" i="3"/>
  <c r="P84" i="3"/>
  <c r="P82" i="3"/>
  <c r="P81" i="3"/>
  <c r="P76" i="3"/>
  <c r="P75" i="3"/>
  <c r="P74" i="3"/>
  <c r="P72" i="3"/>
  <c r="P71" i="3"/>
  <c r="P69" i="3"/>
  <c r="P68" i="3"/>
  <c r="P67" i="3"/>
  <c r="P66" i="3"/>
  <c r="P64" i="3"/>
  <c r="P63" i="3"/>
  <c r="P62" i="3"/>
  <c r="P61" i="3"/>
  <c r="P59" i="3"/>
  <c r="P58" i="3"/>
  <c r="P54" i="3"/>
  <c r="P53" i="3"/>
  <c r="P52" i="3"/>
  <c r="P51" i="3"/>
  <c r="P50" i="3"/>
  <c r="P49" i="3"/>
  <c r="P48" i="3"/>
  <c r="P46" i="3"/>
  <c r="P45" i="3"/>
  <c r="P44" i="3"/>
  <c r="P43" i="3"/>
  <c r="P42" i="3"/>
  <c r="P41" i="3"/>
  <c r="P37" i="3"/>
  <c r="P34" i="3"/>
  <c r="P23" i="3"/>
  <c r="P16" i="3"/>
  <c r="P13" i="3" s="1"/>
  <c r="O86" i="3"/>
  <c r="O83" i="3"/>
  <c r="O80" i="3"/>
  <c r="O73" i="3"/>
  <c r="O70" i="3"/>
  <c r="O65" i="3"/>
  <c r="O55" i="3"/>
  <c r="O47" i="3"/>
  <c r="O39" i="3"/>
  <c r="O29" i="3"/>
  <c r="O19" i="3"/>
  <c r="O13" i="3"/>
  <c r="F86" i="3"/>
  <c r="F83" i="3"/>
  <c r="F80" i="3"/>
  <c r="F73" i="3"/>
  <c r="F70" i="3"/>
  <c r="F65" i="3"/>
  <c r="F55" i="3"/>
  <c r="F47" i="3"/>
  <c r="F39" i="3"/>
  <c r="F29" i="3"/>
  <c r="F19" i="3"/>
  <c r="F13" i="3"/>
  <c r="O88" i="3" l="1"/>
  <c r="O77" i="3"/>
  <c r="O90" i="3" s="1"/>
  <c r="O12" i="3"/>
  <c r="P39" i="3"/>
  <c r="P83" i="3"/>
  <c r="P55" i="3"/>
  <c r="P29" i="3"/>
  <c r="P19" i="3"/>
  <c r="F12" i="3"/>
  <c r="F88" i="3"/>
  <c r="F77" i="3"/>
  <c r="E19" i="3"/>
  <c r="B39" i="3"/>
  <c r="B47" i="3"/>
  <c r="B55" i="3"/>
  <c r="B65" i="3"/>
  <c r="B70" i="3"/>
  <c r="B73" i="3"/>
  <c r="N86" i="3"/>
  <c r="N83" i="3"/>
  <c r="N80" i="3"/>
  <c r="N73" i="3"/>
  <c r="N70" i="3"/>
  <c r="N65" i="3"/>
  <c r="N55" i="3"/>
  <c r="N47" i="3"/>
  <c r="N39" i="3"/>
  <c r="N29" i="3"/>
  <c r="N19" i="3"/>
  <c r="N13" i="3"/>
  <c r="M86" i="3"/>
  <c r="M83" i="3"/>
  <c r="M80" i="3"/>
  <c r="M73" i="3"/>
  <c r="M70" i="3"/>
  <c r="M65" i="3"/>
  <c r="M55" i="3"/>
  <c r="M47" i="3"/>
  <c r="M39" i="3"/>
  <c r="M29" i="3"/>
  <c r="M19" i="3"/>
  <c r="M13" i="3"/>
  <c r="L86" i="3"/>
  <c r="L83" i="3"/>
  <c r="L80" i="3"/>
  <c r="L73" i="3"/>
  <c r="L70" i="3"/>
  <c r="L65" i="3"/>
  <c r="L55" i="3"/>
  <c r="L47" i="3"/>
  <c r="L39" i="3"/>
  <c r="L29" i="3"/>
  <c r="L19" i="3"/>
  <c r="L13" i="3"/>
  <c r="K86" i="3"/>
  <c r="K83" i="3"/>
  <c r="K80" i="3"/>
  <c r="K73" i="3"/>
  <c r="K70" i="3"/>
  <c r="K65" i="3"/>
  <c r="K55" i="3"/>
  <c r="K47" i="3"/>
  <c r="K39" i="3"/>
  <c r="K29" i="3"/>
  <c r="K19" i="3"/>
  <c r="K13" i="3"/>
  <c r="I86" i="3"/>
  <c r="I83" i="3"/>
  <c r="I80" i="3"/>
  <c r="I73" i="3"/>
  <c r="I70" i="3"/>
  <c r="I65" i="3"/>
  <c r="I55" i="3"/>
  <c r="I47" i="3"/>
  <c r="I39" i="3"/>
  <c r="I29" i="3"/>
  <c r="I19" i="3"/>
  <c r="I13" i="3"/>
  <c r="H86" i="3"/>
  <c r="H83" i="3"/>
  <c r="H80" i="3"/>
  <c r="H73" i="3"/>
  <c r="H70" i="3"/>
  <c r="H65" i="3"/>
  <c r="H55" i="3"/>
  <c r="H47" i="3"/>
  <c r="G86" i="3"/>
  <c r="G83" i="3"/>
  <c r="G80" i="3"/>
  <c r="G73" i="3"/>
  <c r="G70" i="3"/>
  <c r="G65" i="3"/>
  <c r="G47" i="3"/>
  <c r="C86" i="3"/>
  <c r="B86" i="3"/>
  <c r="C83" i="3"/>
  <c r="B83" i="3"/>
  <c r="C80" i="3"/>
  <c r="B80" i="3"/>
  <c r="B29" i="3"/>
  <c r="B19" i="3"/>
  <c r="B13" i="3"/>
  <c r="P86" i="3"/>
  <c r="H12" i="3" l="1"/>
  <c r="G77" i="3"/>
  <c r="C12" i="3"/>
  <c r="F90" i="3"/>
  <c r="G12" i="3"/>
  <c r="N12" i="3"/>
  <c r="I12" i="3"/>
  <c r="K12" i="3"/>
  <c r="M77" i="3"/>
  <c r="K88" i="3"/>
  <c r="L88" i="3"/>
  <c r="B77" i="3"/>
  <c r="H77" i="3"/>
  <c r="M88" i="3"/>
  <c r="N77" i="3"/>
  <c r="G88" i="3"/>
  <c r="H88" i="3"/>
  <c r="I77" i="3"/>
  <c r="L12" i="3"/>
  <c r="N88" i="3"/>
  <c r="I88" i="3"/>
  <c r="K77" i="3"/>
  <c r="L77" i="3"/>
  <c r="M12" i="3"/>
  <c r="B88" i="3"/>
  <c r="C88" i="3"/>
  <c r="C77" i="3"/>
  <c r="B12" i="3"/>
  <c r="P80" i="3"/>
  <c r="P73" i="3"/>
  <c r="P65" i="3"/>
  <c r="P47" i="3"/>
  <c r="C90" i="3" l="1"/>
  <c r="M90" i="3"/>
  <c r="L90" i="3"/>
  <c r="K90" i="3"/>
  <c r="H90" i="3"/>
  <c r="I90" i="3"/>
  <c r="N90" i="3"/>
  <c r="G90" i="3"/>
  <c r="B90" i="3"/>
  <c r="P88" i="3"/>
  <c r="E86" i="3" l="1"/>
  <c r="E83" i="3"/>
  <c r="E80" i="3"/>
  <c r="E73" i="3"/>
  <c r="E70" i="3"/>
  <c r="E65" i="3"/>
  <c r="E55" i="3"/>
  <c r="E47" i="3"/>
  <c r="E39" i="3"/>
  <c r="E29" i="3"/>
  <c r="E88" i="3" l="1"/>
  <c r="E13" i="3" l="1"/>
  <c r="E77" i="3" l="1"/>
  <c r="E90" i="3" s="1"/>
  <c r="E12" i="3"/>
  <c r="D83" i="3"/>
  <c r="D80" i="3"/>
  <c r="D73" i="3"/>
  <c r="D70" i="3"/>
  <c r="P70" i="3" s="1"/>
  <c r="D65" i="3"/>
  <c r="D55" i="3"/>
  <c r="D47" i="3"/>
  <c r="D29" i="3"/>
  <c r="D19" i="3"/>
  <c r="D13" i="3"/>
  <c r="D86" i="3"/>
  <c r="D39" i="3"/>
  <c r="P12" i="3" l="1"/>
  <c r="P77" i="3"/>
  <c r="P90" i="3" s="1"/>
  <c r="D12" i="3"/>
  <c r="D88" i="3"/>
  <c r="D77" i="3"/>
  <c r="D90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<sst xmlns="http://schemas.openxmlformats.org/spreadsheetml/2006/main" count="110" uniqueCount="110">
  <si>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</si>
  <si>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</si>
  <si>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</si>
  <si>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</si>
  <si>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</si>
  <si>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</si>
  <si>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</si>
  <si>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</si>
  <si>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</si>
  <si>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</si>
  <si>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</si>
  <si>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</si>
  <si>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</si>
  <si>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</si>
  <si>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</si>
  <si>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</si>
  <si>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</si>
  <si>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</si>
  <si>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</si>
  <si>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</si>
  <si>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</si>
  <si>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</si>
  <si>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</si>
  <si>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</si>
  <si>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</si>
  <si>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</si>
  <si>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</si>
  <si>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</si>
  <si>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</si>
  <si>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</si>
  <si>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</si>
  <si>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</si>
  <si>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</si>
  <si>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</si>
  <si>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</si>
  <si>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</si>
  <si>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</si>
  <si>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</si>
  <si>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</si>
  <si>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</si>
  <si>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</si>
  <si>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</si>
  <si>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</si>
  <si>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</si>
  <si>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</si>
  <si>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</si>
  <si>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</si>
  <si>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</si>
  <si>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</si>
  <si>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</si>
  <si>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</si>
  <si>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</si>
  <si>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</si>
  <si>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</si>
  <si>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</si>
  <si>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</si>
  <si>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</si>
  <si>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</si>
  <si>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</si>
  <si>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</si>
  <si>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</si>
  <si>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</si>
  <si>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</si>
  <si>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</si>
  <si>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</si>
  <si>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</si>
  <si>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</si>
  <si>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</si>
  <si>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</si>
  <si>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</si>
  <si>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</si>
  <si>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</si>
  <si>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</si>
  <si>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</si>
  <si>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</si>
  <si>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</si>
  <si>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</si>
  <si>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</si>
  <si>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</si>
  <si>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</si>
  <si>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</si>
  <si>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</si>
  <si>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</si>
  <si>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</si>
  <si>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</si>
  <si>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</si>
  <si>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</si>
  <si>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</si>
  <si>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</si>
  <si>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</si>
  <si>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</si>
  <si>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</si>
  <si>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</si>
  <si>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</si>
  <si>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</si>
  <si>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</si>
  <si>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</si>
  <si>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</si>
  <si>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</si>
  <si>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</si>
  <si>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</si>
  <si>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</si>
  <si>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</si>
  <si>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Diciembre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</si>
  <si>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</si>
  <si>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 xml:space="preserve">8. Presupuesto Modificado: Se refiere al presupuesto aprobado en caso de que el Congreso Nacional apruebe </t>
  </si>
  <si>
    <t>un presupuesto complementario.</t>
  </si>
  <si>
    <t>9. Total Devengado: Son los recursos financieros que surgen con la obligación de pago por la recepción de</t>
  </si>
  <si>
    <t>conformidad de obras, bienes y servicios oportunamente contratados o, en los casos de gastos sin</t>
  </si>
  <si>
    <t>contraprestación, por haberse 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</si>
</sst>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43" fontId="0" fillId="0" borderId="0" xfId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0</xdr:row>
      <xdr:rowOff>0</xdr:rowOff>
    </xdr:from>
    <xdr:to>
      <xdr:col>6</xdr:col>
      <xdr:colOff>409575</xdr:colOff>
      <xdr:row>6</xdr:row>
      <xdr:rowOff>38100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0"/>
          <a:ext cx="1123950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0"/>
  <sheetViews>
    <sheetView showGridLines="0" tabSelected="1" zoomScaleNormal="100" zoomScaleSheetLayoutView="100" workbookViewId="0">
      <selection activeCell="M11" sqref="M11"/>
    </sheetView>
  </sheetViews>
  <sheetFormatPr baseColWidth="10" defaultColWidth="9.140625" defaultRowHeight="15" x14ac:dyDescent="0.25"/>
  <cols>
    <col min="1" max="1" width="47.5703125" bestFit="1" customWidth="1"/>
    <col min="2" max="3" width="17.140625" customWidth="1"/>
    <col min="4" max="8" width="12.7109375" bestFit="1" customWidth="1"/>
    <col min="9" max="9" width="12.85546875" customWidth="1"/>
    <col min="10" max="10" width="12.7109375" bestFit="1" customWidth="1"/>
    <col min="11" max="11" width="15.28515625" customWidth="1"/>
    <col min="12" max="12" width="17.140625" customWidth="1"/>
    <col min="13" max="13" width="13.7109375" customWidth="1"/>
    <col min="14" max="14" width="9.85546875" hidden="1" customWidth="1"/>
    <col min="15" max="15" width="5.7109375" hidden="1" customWidth="1"/>
    <col min="16" max="16" width="15.42578125" customWidth="1"/>
    <col min="18" max="18" width="13.42578125" bestFit="1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21" ht="5.25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21" ht="3.75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21" ht="9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21" ht="18.75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21" ht="18.75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21" ht="18.75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R6" s="6"/>
    </row>
    <row r="7" spans="1:21" ht="12.75" customHeight="1" x14ac:dyDescent="0.25">
      <c r="A7" s="33" t="s">
        <v>90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21" x14ac:dyDescent="0.25">
      <c r="A8" s="33">
        <v>2024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21" x14ac:dyDescent="0.25">
      <c r="A9" s="34" t="s">
        <v>91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21" ht="1.5" customHeigh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21" s="27" customFormat="1" ht="30" customHeight="1" x14ac:dyDescent="0.25">
      <c r="A11" s="25" t="s">
        <v>0</v>
      </c>
      <c r="B11" s="26" t="s">
        <v>94</v>
      </c>
      <c r="C11" s="26" t="s">
        <v>95</v>
      </c>
      <c r="D11" s="26" t="s">
        <v>78</v>
      </c>
      <c r="E11" s="26" t="s">
        <v>79</v>
      </c>
      <c r="F11" s="26" t="s">
        <v>80</v>
      </c>
      <c r="G11" s="26" t="s">
        <v>81</v>
      </c>
      <c r="H11" s="26" t="s">
        <v>82</v>
      </c>
      <c r="I11" s="26" t="s">
        <v>83</v>
      </c>
      <c r="J11" s="26" t="s">
        <v>84</v>
      </c>
      <c r="K11" s="26" t="s">
        <v>85</v>
      </c>
      <c r="L11" s="26" t="s">
        <v>86</v>
      </c>
      <c r="M11" s="26" t="s">
        <v>87</v>
      </c>
      <c r="N11" s="26" t="s">
        <v>88</v>
      </c>
      <c r="O11" s="26" t="s">
        <v>103</v>
      </c>
      <c r="P11" s="26" t="s">
        <v>89</v>
      </c>
    </row>
    <row r="12" spans="1:21" x14ac:dyDescent="0.25">
      <c r="A12" s="1" t="s">
        <v>1</v>
      </c>
      <c r="B12" s="15">
        <f t="shared" ref="B12" si="0">+B13+B19+B29+B39+B47+B55+B65+B70+B73</f>
        <v>721592971</v>
      </c>
      <c r="C12" s="15">
        <f>+C13+C19+C29+C39+C47+C55+C65+C70+C73</f>
        <v>781001471</v>
      </c>
      <c r="D12" s="15">
        <f>+D13+D19+D29+D39+D47+D55+D65+D70+D73</f>
        <v>33519085.899999999</v>
      </c>
      <c r="E12" s="15">
        <f t="shared" ref="E12:F12" si="1">+E13+E19+E29+E39+E47+E55+E65+E70+E73</f>
        <v>34538871.030000001</v>
      </c>
      <c r="F12" s="15">
        <f t="shared" si="1"/>
        <v>34711148.809999995</v>
      </c>
      <c r="G12" s="15">
        <f t="shared" ref="G12:N12" si="2">+G13+G19+G29+G39+G47+G55+G65+G70+G73</f>
        <v>64694510.659999996</v>
      </c>
      <c r="H12" s="15">
        <f>+H13+H19+H29+H39+H47+H55+H65+H70+H73</f>
        <v>41194149.490000002</v>
      </c>
      <c r="I12" s="15">
        <f t="shared" si="2"/>
        <v>37963160.669999994</v>
      </c>
      <c r="J12" s="15">
        <f t="shared" ref="J12" si="3">+J13+J19+J29+J39+J47+J55+J65+J70+J73</f>
        <v>42457556.699999996</v>
      </c>
      <c r="K12" s="15">
        <f t="shared" si="2"/>
        <v>47536876.270000003</v>
      </c>
      <c r="L12" s="15">
        <f t="shared" si="2"/>
        <v>35585949.400000006</v>
      </c>
      <c r="M12" s="15">
        <f t="shared" si="2"/>
        <v>72251705.859999985</v>
      </c>
      <c r="N12" s="15">
        <f t="shared" si="2"/>
        <v>0</v>
      </c>
      <c r="O12" s="15">
        <f t="shared" ref="O12" si="4">+O13+O19+O29+O39+O47+O55+O65+O70+O73</f>
        <v>0</v>
      </c>
      <c r="P12" s="15">
        <f>+P13+P19+P29+P39+P47+P55+P65+P70+P73</f>
        <v>441253074.96000004</v>
      </c>
    </row>
    <row r="13" spans="1:21" x14ac:dyDescent="0.25">
      <c r="A13" s="2" t="s">
        <v>2</v>
      </c>
      <c r="B13" s="7">
        <f>SUM(B14:B18)</f>
        <v>595000000</v>
      </c>
      <c r="C13" s="7">
        <f>SUM(C14:C18)</f>
        <v>595000000</v>
      </c>
      <c r="D13" s="7">
        <f t="shared" ref="D13:F13" si="5">SUM(D14:D18)</f>
        <v>32475452.02</v>
      </c>
      <c r="E13" s="7">
        <f t="shared" si="5"/>
        <v>32254231.870000001</v>
      </c>
      <c r="F13" s="7">
        <f t="shared" si="5"/>
        <v>32055332.189999998</v>
      </c>
      <c r="G13" s="7">
        <f>SUM(G14:G18)</f>
        <v>56616498.099999994</v>
      </c>
      <c r="H13" s="7">
        <f>SUM(H14:H18)</f>
        <v>31244626.66</v>
      </c>
      <c r="I13" s="7">
        <f t="shared" ref="I13:N13" si="6">SUM(I14:I18)</f>
        <v>32063704.920000002</v>
      </c>
      <c r="J13" s="7">
        <f t="shared" ref="J13" si="7">SUM(J14:J18)</f>
        <v>32530021.719999999</v>
      </c>
      <c r="K13" s="7">
        <f t="shared" si="6"/>
        <v>37590420.840000004</v>
      </c>
      <c r="L13" s="7">
        <f t="shared" si="6"/>
        <v>30979818.059999999</v>
      </c>
      <c r="M13" s="7">
        <f t="shared" si="6"/>
        <v>62188697.359999992</v>
      </c>
      <c r="N13" s="7">
        <f t="shared" si="6"/>
        <v>0</v>
      </c>
      <c r="O13" s="7">
        <f t="shared" ref="O13" si="8">SUM(O14:O18)</f>
        <v>0</v>
      </c>
      <c r="P13" s="7">
        <f>SUM(P14:P18)</f>
        <v>379998803.74000001</v>
      </c>
    </row>
    <row r="14" spans="1:21" ht="15" customHeight="1" x14ac:dyDescent="0.25">
      <c r="A14" s="4" t="s">
        <v>3</v>
      </c>
      <c r="B14" s="11">
        <v>386658528</v>
      </c>
      <c r="C14" s="11">
        <v>385215666.32999998</v>
      </c>
      <c r="D14" s="11">
        <v>26696155.870000001</v>
      </c>
      <c r="E14" s="11">
        <v>26666165.100000001</v>
      </c>
      <c r="F14" s="11">
        <v>26519344.559999999</v>
      </c>
      <c r="G14" s="11">
        <v>26492035.43</v>
      </c>
      <c r="H14" s="11">
        <v>25705861.350000001</v>
      </c>
      <c r="I14" s="11">
        <v>26529665.100000001</v>
      </c>
      <c r="J14" s="11">
        <v>26941104.879999999</v>
      </c>
      <c r="K14" s="11">
        <v>26789131.870000001</v>
      </c>
      <c r="L14" s="11">
        <v>25497393.34</v>
      </c>
      <c r="M14" s="11">
        <v>30036606.489999998</v>
      </c>
      <c r="N14" s="11">
        <v>0</v>
      </c>
      <c r="O14" s="11">
        <v>0</v>
      </c>
      <c r="P14" s="11">
        <f>SUM(D14:O14)</f>
        <v>267873463.99000001</v>
      </c>
    </row>
    <row r="15" spans="1:21" ht="15" customHeight="1" x14ac:dyDescent="0.25">
      <c r="A15" s="4" t="s">
        <v>4</v>
      </c>
      <c r="B15" s="11">
        <v>159542824</v>
      </c>
      <c r="C15" s="11">
        <v>154216685.66999999</v>
      </c>
      <c r="D15" s="11">
        <v>1785000</v>
      </c>
      <c r="E15" s="11">
        <v>1581000</v>
      </c>
      <c r="F15" s="11">
        <v>1561000</v>
      </c>
      <c r="G15" s="11">
        <v>26195701.809999999</v>
      </c>
      <c r="H15" s="11">
        <v>1561000</v>
      </c>
      <c r="I15" s="11">
        <v>1561000</v>
      </c>
      <c r="J15" s="11">
        <v>1561000</v>
      </c>
      <c r="K15" s="11">
        <v>1514000</v>
      </c>
      <c r="L15" s="11">
        <v>1504700</v>
      </c>
      <c r="M15" s="11">
        <v>28114710.609999999</v>
      </c>
      <c r="N15" s="11">
        <v>0</v>
      </c>
      <c r="O15" s="11">
        <v>0</v>
      </c>
      <c r="P15" s="11">
        <f>SUM(D15:O15)</f>
        <v>66939112.420000002</v>
      </c>
      <c r="T15" s="6"/>
      <c r="U15" s="6"/>
    </row>
    <row r="16" spans="1:21" ht="15" customHeight="1" x14ac:dyDescent="0.25">
      <c r="A16" s="4" t="s">
        <v>36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f>SUM(D16:O16)</f>
        <v>0</v>
      </c>
      <c r="U16" s="6"/>
    </row>
    <row r="17" spans="1:37" ht="15" customHeight="1" x14ac:dyDescent="0.25">
      <c r="A17" s="4" t="s">
        <v>5</v>
      </c>
      <c r="B17" s="11">
        <v>0</v>
      </c>
      <c r="C17" s="11">
        <v>5769000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5292000</v>
      </c>
      <c r="L17" s="11">
        <v>0</v>
      </c>
      <c r="M17" s="11">
        <v>0</v>
      </c>
      <c r="N17" s="11">
        <v>0</v>
      </c>
      <c r="O17" s="11">
        <v>0</v>
      </c>
      <c r="P17" s="11">
        <f>SUM(D17:O17)</f>
        <v>5292000</v>
      </c>
      <c r="U17" s="6"/>
      <c r="V17" s="28"/>
    </row>
    <row r="18" spans="1:37" ht="15" customHeight="1" x14ac:dyDescent="0.25">
      <c r="A18" s="4" t="s">
        <v>6</v>
      </c>
      <c r="B18" s="11">
        <v>48798648</v>
      </c>
      <c r="C18" s="11">
        <v>49798648</v>
      </c>
      <c r="D18" s="11">
        <v>3994296.15</v>
      </c>
      <c r="E18" s="11">
        <v>4007066.77</v>
      </c>
      <c r="F18" s="11">
        <v>3974987.63</v>
      </c>
      <c r="G18" s="11">
        <v>3928760.86</v>
      </c>
      <c r="H18" s="11">
        <v>3977765.31</v>
      </c>
      <c r="I18" s="11">
        <v>3973039.82</v>
      </c>
      <c r="J18" s="11">
        <v>4027916.84</v>
      </c>
      <c r="K18" s="11">
        <v>3995288.97</v>
      </c>
      <c r="L18" s="11">
        <v>3977724.72</v>
      </c>
      <c r="M18" s="11">
        <v>4037380.26</v>
      </c>
      <c r="N18" s="11">
        <v>0</v>
      </c>
      <c r="O18" s="11">
        <v>0</v>
      </c>
      <c r="P18" s="11">
        <f>SUM(D18:O18)</f>
        <v>39894227.329999998</v>
      </c>
    </row>
    <row r="19" spans="1:37" x14ac:dyDescent="0.25">
      <c r="A19" s="2" t="s">
        <v>7</v>
      </c>
      <c r="B19" s="7">
        <f>SUM(B20:B28)</f>
        <v>68389487</v>
      </c>
      <c r="C19" s="7">
        <f>SUM(C20:C28)</f>
        <v>90953306.519999996</v>
      </c>
      <c r="D19" s="7">
        <f t="shared" ref="D19:E19" si="9">SUM(D20:D28)</f>
        <v>1043633.88</v>
      </c>
      <c r="E19" s="7">
        <f t="shared" si="9"/>
        <v>2049203.58</v>
      </c>
      <c r="F19" s="7">
        <f>SUM(F20:F28)</f>
        <v>2176225.25</v>
      </c>
      <c r="G19" s="7">
        <f>SUM(G20:G28)</f>
        <v>6485462.0499999998</v>
      </c>
      <c r="H19" s="7">
        <f>SUM(H20:H28)</f>
        <v>5564626.9000000004</v>
      </c>
      <c r="I19" s="7">
        <f t="shared" ref="I19:N19" si="10">SUM(I20:I28)</f>
        <v>5090397.9399999995</v>
      </c>
      <c r="J19" s="7">
        <f t="shared" ref="J19" si="11">SUM(J20:J28)</f>
        <v>4999383.9399999995</v>
      </c>
      <c r="K19" s="7">
        <f t="shared" si="10"/>
        <v>7075315.1799999997</v>
      </c>
      <c r="L19" s="7">
        <f t="shared" si="10"/>
        <v>3983976.72</v>
      </c>
      <c r="M19" s="7">
        <f t="shared" si="10"/>
        <v>7125226.8499999987</v>
      </c>
      <c r="N19" s="7">
        <f t="shared" si="10"/>
        <v>0</v>
      </c>
      <c r="O19" s="7">
        <f t="shared" ref="O19" si="12">SUM(O20:O28)</f>
        <v>0</v>
      </c>
      <c r="P19" s="12">
        <f>SUM(P20:P28)</f>
        <v>45593452.289999999</v>
      </c>
    </row>
    <row r="20" spans="1:37" x14ac:dyDescent="0.25">
      <c r="A20" s="4" t="s">
        <v>8</v>
      </c>
      <c r="B20" s="11">
        <v>17075536</v>
      </c>
      <c r="C20" s="11">
        <v>15075536</v>
      </c>
      <c r="D20" s="11">
        <v>49423.43</v>
      </c>
      <c r="E20" s="11">
        <v>290377.73</v>
      </c>
      <c r="F20" s="11">
        <v>923331.46</v>
      </c>
      <c r="G20" s="11">
        <v>883813.26</v>
      </c>
      <c r="H20" s="11">
        <v>1589473.81</v>
      </c>
      <c r="I20" s="11">
        <v>961601.2</v>
      </c>
      <c r="J20" s="11">
        <v>650637.47</v>
      </c>
      <c r="K20" s="11">
        <v>1306302.51</v>
      </c>
      <c r="L20" s="11">
        <v>953389.93</v>
      </c>
      <c r="M20" s="11">
        <v>989955.7</v>
      </c>
      <c r="N20" s="11">
        <v>0</v>
      </c>
      <c r="O20" s="11">
        <v>0</v>
      </c>
      <c r="P20" s="11">
        <f t="shared" ref="P20:P28" si="13">SUM(D20:O20)</f>
        <v>8598306.4999999981</v>
      </c>
    </row>
    <row r="21" spans="1:37" ht="30" x14ac:dyDescent="0.25">
      <c r="A21" s="4" t="s">
        <v>9</v>
      </c>
      <c r="B21" s="11">
        <v>741191</v>
      </c>
      <c r="C21" s="11">
        <v>2391191</v>
      </c>
      <c r="D21" s="11">
        <v>0</v>
      </c>
      <c r="E21" s="11">
        <v>0</v>
      </c>
      <c r="F21" s="11">
        <v>82812.399999999994</v>
      </c>
      <c r="G21" s="11">
        <v>0</v>
      </c>
      <c r="H21" s="11">
        <v>0</v>
      </c>
      <c r="I21" s="11">
        <v>5215.43</v>
      </c>
      <c r="J21" s="11">
        <v>99627.4</v>
      </c>
      <c r="K21" s="11">
        <v>63130</v>
      </c>
      <c r="L21" s="11">
        <v>159300</v>
      </c>
      <c r="M21" s="11">
        <v>3952.81</v>
      </c>
      <c r="N21" s="11">
        <v>0</v>
      </c>
      <c r="O21" s="11">
        <v>0</v>
      </c>
      <c r="P21" s="11">
        <f t="shared" si="13"/>
        <v>414038.04</v>
      </c>
    </row>
    <row r="22" spans="1:37" x14ac:dyDescent="0.25">
      <c r="A22" s="4" t="s">
        <v>10</v>
      </c>
      <c r="B22" s="11">
        <v>500000</v>
      </c>
      <c r="C22" s="11">
        <v>655981.66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225137.5</v>
      </c>
      <c r="J22" s="11">
        <v>0</v>
      </c>
      <c r="K22" s="11">
        <v>0</v>
      </c>
      <c r="L22" s="11">
        <v>0</v>
      </c>
      <c r="M22" s="11">
        <v>128721</v>
      </c>
      <c r="N22" s="11">
        <v>0</v>
      </c>
      <c r="O22" s="11">
        <v>0</v>
      </c>
      <c r="P22" s="11">
        <f t="shared" si="13"/>
        <v>353858.5</v>
      </c>
    </row>
    <row r="23" spans="1:37" ht="18" customHeight="1" x14ac:dyDescent="0.25">
      <c r="A23" s="4" t="s">
        <v>11</v>
      </c>
      <c r="B23" s="11">
        <v>100000</v>
      </c>
      <c r="C23" s="11">
        <v>100000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7840</v>
      </c>
      <c r="J23" s="11">
        <v>0</v>
      </c>
      <c r="K23" s="11">
        <v>0</v>
      </c>
      <c r="L23" s="11">
        <v>0</v>
      </c>
      <c r="M23" s="11">
        <v>11976</v>
      </c>
      <c r="N23" s="11">
        <v>0</v>
      </c>
      <c r="O23" s="11">
        <v>0</v>
      </c>
      <c r="P23" s="11">
        <f t="shared" si="13"/>
        <v>19816</v>
      </c>
    </row>
    <row r="24" spans="1:37" x14ac:dyDescent="0.25">
      <c r="A24" s="4" t="s">
        <v>12</v>
      </c>
      <c r="B24" s="11">
        <v>3223760</v>
      </c>
      <c r="C24" s="11">
        <v>14376710</v>
      </c>
      <c r="D24" s="11">
        <v>0</v>
      </c>
      <c r="E24" s="11">
        <v>0</v>
      </c>
      <c r="F24" s="11">
        <v>0</v>
      </c>
      <c r="G24" s="11">
        <v>266108</v>
      </c>
      <c r="H24" s="11">
        <v>349695.79</v>
      </c>
      <c r="I24" s="11">
        <v>0</v>
      </c>
      <c r="J24" s="11">
        <v>1009161.86</v>
      </c>
      <c r="K24" s="11">
        <v>0</v>
      </c>
      <c r="L24" s="11">
        <v>0</v>
      </c>
      <c r="M24" s="11">
        <v>2950</v>
      </c>
      <c r="N24" s="11">
        <v>0</v>
      </c>
      <c r="O24" s="11">
        <v>0</v>
      </c>
      <c r="P24" s="11">
        <f t="shared" si="13"/>
        <v>1627915.65</v>
      </c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</row>
    <row r="25" spans="1:37" x14ac:dyDescent="0.25">
      <c r="A25" s="4" t="s">
        <v>13</v>
      </c>
      <c r="B25" s="11">
        <v>19000000</v>
      </c>
      <c r="C25" s="11">
        <v>19000000</v>
      </c>
      <c r="D25" s="11">
        <v>969210.45</v>
      </c>
      <c r="E25" s="11">
        <v>57118.66</v>
      </c>
      <c r="F25" s="11">
        <v>1045798.93</v>
      </c>
      <c r="G25" s="11">
        <v>2023777.29</v>
      </c>
      <c r="H25" s="11">
        <v>75044.52</v>
      </c>
      <c r="I25" s="11">
        <v>1063125.3700000001</v>
      </c>
      <c r="J25" s="11">
        <v>1058983.57</v>
      </c>
      <c r="K25" s="11">
        <v>1135233.8500000001</v>
      </c>
      <c r="L25" s="11">
        <v>1082806.1000000001</v>
      </c>
      <c r="M25" s="11">
        <v>4848524.0599999996</v>
      </c>
      <c r="N25" s="11">
        <v>0</v>
      </c>
      <c r="O25" s="11">
        <v>0</v>
      </c>
      <c r="P25" s="11">
        <f t="shared" si="13"/>
        <v>13359622.800000001</v>
      </c>
      <c r="T25" s="1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</row>
    <row r="26" spans="1:37" ht="45" x14ac:dyDescent="0.25">
      <c r="A26" s="4" t="s">
        <v>14</v>
      </c>
      <c r="B26" s="11">
        <v>3475000</v>
      </c>
      <c r="C26" s="11">
        <v>4750000</v>
      </c>
      <c r="D26" s="11">
        <v>25000</v>
      </c>
      <c r="E26" s="11">
        <v>93502.89</v>
      </c>
      <c r="F26" s="11">
        <v>102332.46</v>
      </c>
      <c r="G26" s="11">
        <v>488755.1</v>
      </c>
      <c r="H26" s="11">
        <v>80638</v>
      </c>
      <c r="I26" s="11">
        <v>133395.89000000001</v>
      </c>
      <c r="J26" s="11">
        <v>559426.5</v>
      </c>
      <c r="K26" s="11">
        <v>217594.72</v>
      </c>
      <c r="L26" s="11">
        <v>172506.09</v>
      </c>
      <c r="M26" s="11">
        <v>41876.35</v>
      </c>
      <c r="N26" s="11">
        <v>0</v>
      </c>
      <c r="O26" s="11">
        <v>0</v>
      </c>
      <c r="P26" s="11">
        <f t="shared" si="13"/>
        <v>1915028</v>
      </c>
    </row>
    <row r="27" spans="1:37" ht="30" x14ac:dyDescent="0.25">
      <c r="A27" s="4" t="s">
        <v>15</v>
      </c>
      <c r="B27" s="11">
        <v>4074000</v>
      </c>
      <c r="C27" s="11">
        <v>11780660</v>
      </c>
      <c r="D27" s="11">
        <v>0</v>
      </c>
      <c r="E27" s="11">
        <v>0</v>
      </c>
      <c r="F27" s="11">
        <v>21950</v>
      </c>
      <c r="G27" s="11">
        <v>74930</v>
      </c>
      <c r="H27" s="11">
        <v>1596389.08</v>
      </c>
      <c r="I27" s="11">
        <v>730337.42</v>
      </c>
      <c r="J27" s="11">
        <v>22086.639999999999</v>
      </c>
      <c r="K27" s="11">
        <v>2200740</v>
      </c>
      <c r="L27" s="11">
        <v>53100</v>
      </c>
      <c r="M27" s="11">
        <v>90273.3</v>
      </c>
      <c r="N27" s="11">
        <v>0</v>
      </c>
      <c r="O27" s="11">
        <v>0</v>
      </c>
      <c r="P27" s="11">
        <f t="shared" si="13"/>
        <v>4789806.4400000004</v>
      </c>
    </row>
    <row r="28" spans="1:37" x14ac:dyDescent="0.25">
      <c r="A28" s="4" t="s">
        <v>37</v>
      </c>
      <c r="B28" s="11">
        <v>20200000</v>
      </c>
      <c r="C28" s="11">
        <v>22823227.859999999</v>
      </c>
      <c r="D28" s="11">
        <v>0</v>
      </c>
      <c r="E28" s="11">
        <v>1608204.3</v>
      </c>
      <c r="F28" s="11">
        <v>0</v>
      </c>
      <c r="G28" s="11">
        <v>2748078.4</v>
      </c>
      <c r="H28" s="11">
        <v>1873385.7</v>
      </c>
      <c r="I28" s="11">
        <v>1963745.13</v>
      </c>
      <c r="J28" s="11">
        <v>1599460.5</v>
      </c>
      <c r="K28" s="11">
        <v>2152314.1</v>
      </c>
      <c r="L28" s="11">
        <v>1562874.6</v>
      </c>
      <c r="M28" s="11">
        <v>1006997.63</v>
      </c>
      <c r="N28" s="11">
        <v>0</v>
      </c>
      <c r="O28" s="11">
        <v>0</v>
      </c>
      <c r="P28" s="11">
        <f t="shared" si="13"/>
        <v>14515060.360000001</v>
      </c>
    </row>
    <row r="29" spans="1:37" x14ac:dyDescent="0.25">
      <c r="A29" s="2" t="s">
        <v>16</v>
      </c>
      <c r="B29" s="7">
        <f>SUM(B30:B38)</f>
        <v>25642784</v>
      </c>
      <c r="C29" s="7">
        <f>SUM(C30:C38)</f>
        <v>32949964.480000004</v>
      </c>
      <c r="D29" s="7">
        <f t="shared" ref="D29:F29" si="14">SUM(D30:D38)</f>
        <v>0</v>
      </c>
      <c r="E29" s="7">
        <f t="shared" si="14"/>
        <v>170766.07999999999</v>
      </c>
      <c r="F29" s="7">
        <f t="shared" si="14"/>
        <v>418226.37</v>
      </c>
      <c r="G29" s="7">
        <f>SUM(G30:G38)</f>
        <v>613318.59000000008</v>
      </c>
      <c r="H29" s="7">
        <f>SUM(H30:H38)</f>
        <v>4061288.63</v>
      </c>
      <c r="I29" s="7">
        <f t="shared" ref="I29:N29" si="15">SUM(I30:I38)</f>
        <v>661462.80000000005</v>
      </c>
      <c r="J29" s="7">
        <f t="shared" ref="J29" si="16">SUM(J30:J38)</f>
        <v>703462.28</v>
      </c>
      <c r="K29" s="7">
        <f t="shared" si="15"/>
        <v>2592832.0499999998</v>
      </c>
      <c r="L29" s="7">
        <f t="shared" si="15"/>
        <v>89062.92</v>
      </c>
      <c r="M29" s="7">
        <f t="shared" si="15"/>
        <v>1834134.71</v>
      </c>
      <c r="N29" s="7">
        <f t="shared" si="15"/>
        <v>0</v>
      </c>
      <c r="O29" s="7">
        <f t="shared" ref="O29" si="17">SUM(O30:O38)</f>
        <v>0</v>
      </c>
      <c r="P29" s="7">
        <f>SUM(P30:P38)</f>
        <v>7944614.5999999996</v>
      </c>
    </row>
    <row r="30" spans="1:37" ht="30" x14ac:dyDescent="0.25">
      <c r="A30" s="4" t="s">
        <v>17</v>
      </c>
      <c r="B30" s="11">
        <v>826188</v>
      </c>
      <c r="C30" s="11">
        <v>1131868.1100000001</v>
      </c>
      <c r="D30" s="11">
        <v>0</v>
      </c>
      <c r="E30" s="11">
        <v>46392.06</v>
      </c>
      <c r="F30" s="11">
        <v>14160</v>
      </c>
      <c r="G30" s="11">
        <v>18540</v>
      </c>
      <c r="H30" s="11">
        <v>160497.12</v>
      </c>
      <c r="I30" s="11">
        <v>76231.600000000006</v>
      </c>
      <c r="J30" s="11">
        <v>13080</v>
      </c>
      <c r="K30" s="11">
        <v>175432.38</v>
      </c>
      <c r="L30" s="11">
        <v>6360</v>
      </c>
      <c r="M30" s="11">
        <v>67631.69</v>
      </c>
      <c r="N30" s="11">
        <v>0</v>
      </c>
      <c r="O30" s="11">
        <v>0</v>
      </c>
      <c r="P30" s="11">
        <f t="shared" ref="P30:P35" si="18">SUM(D30:O30)</f>
        <v>578324.85000000009</v>
      </c>
    </row>
    <row r="31" spans="1:37" x14ac:dyDescent="0.25">
      <c r="A31" s="4" t="s">
        <v>18</v>
      </c>
      <c r="B31" s="11">
        <v>1385801</v>
      </c>
      <c r="C31" s="11">
        <v>467353.86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243290</v>
      </c>
      <c r="J31" s="11">
        <v>0</v>
      </c>
      <c r="K31" s="11">
        <v>174286</v>
      </c>
      <c r="L31" s="11">
        <v>0</v>
      </c>
      <c r="M31" s="11">
        <v>0</v>
      </c>
      <c r="N31" s="11">
        <v>0</v>
      </c>
      <c r="O31" s="11">
        <v>0</v>
      </c>
      <c r="P31" s="11">
        <f t="shared" si="18"/>
        <v>417576</v>
      </c>
    </row>
    <row r="32" spans="1:37" ht="30" x14ac:dyDescent="0.25">
      <c r="A32" s="4" t="s">
        <v>19</v>
      </c>
      <c r="B32" s="11">
        <v>1100000</v>
      </c>
      <c r="C32" s="11">
        <v>1067400</v>
      </c>
      <c r="D32" s="11">
        <v>0</v>
      </c>
      <c r="E32" s="11">
        <v>44074.18</v>
      </c>
      <c r="F32" s="11">
        <v>17395.560000000001</v>
      </c>
      <c r="G32" s="11">
        <v>0</v>
      </c>
      <c r="H32" s="11">
        <v>233296.33</v>
      </c>
      <c r="I32" s="11">
        <v>12770.85</v>
      </c>
      <c r="J32" s="11">
        <v>0</v>
      </c>
      <c r="K32" s="11">
        <v>236906.3</v>
      </c>
      <c r="L32" s="11">
        <v>0</v>
      </c>
      <c r="M32" s="11">
        <v>77756.98</v>
      </c>
      <c r="N32" s="11">
        <v>0</v>
      </c>
      <c r="O32" s="11">
        <v>0</v>
      </c>
      <c r="P32" s="11">
        <f t="shared" si="18"/>
        <v>622200.19999999995</v>
      </c>
    </row>
    <row r="33" spans="1:16" x14ac:dyDescent="0.25">
      <c r="A33" s="4" t="s">
        <v>20</v>
      </c>
      <c r="B33" s="11">
        <v>150000</v>
      </c>
      <c r="C33" s="11">
        <v>152000</v>
      </c>
      <c r="D33" s="11">
        <v>0</v>
      </c>
      <c r="E33" s="11">
        <v>0</v>
      </c>
      <c r="F33" s="11">
        <v>30930</v>
      </c>
      <c r="G33" s="11">
        <v>0</v>
      </c>
      <c r="H33" s="11">
        <v>39180.6</v>
      </c>
      <c r="I33" s="11">
        <v>0</v>
      </c>
      <c r="J33" s="11">
        <v>0</v>
      </c>
      <c r="K33" s="11">
        <v>30721.599999999999</v>
      </c>
      <c r="L33" s="11">
        <v>0</v>
      </c>
      <c r="M33" s="11">
        <v>0</v>
      </c>
      <c r="N33" s="11">
        <v>0</v>
      </c>
      <c r="O33" s="11">
        <v>0</v>
      </c>
      <c r="P33" s="11">
        <f t="shared" si="18"/>
        <v>100832.20000000001</v>
      </c>
    </row>
    <row r="34" spans="1:16" ht="30" x14ac:dyDescent="0.25">
      <c r="A34" s="4" t="s">
        <v>21</v>
      </c>
      <c r="B34" s="11">
        <v>550000</v>
      </c>
      <c r="C34" s="11">
        <v>430000</v>
      </c>
      <c r="D34" s="11">
        <v>0</v>
      </c>
      <c r="E34" s="11">
        <v>0</v>
      </c>
      <c r="F34" s="11">
        <v>0</v>
      </c>
      <c r="G34" s="11">
        <v>0</v>
      </c>
      <c r="H34" s="11">
        <v>935.83</v>
      </c>
      <c r="I34" s="11">
        <v>0</v>
      </c>
      <c r="J34" s="11">
        <v>36734.44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 t="shared" si="18"/>
        <v>37670.270000000004</v>
      </c>
    </row>
    <row r="35" spans="1:16" ht="30" x14ac:dyDescent="0.25">
      <c r="A35" s="4" t="s">
        <v>22</v>
      </c>
      <c r="B35" s="11">
        <v>52000</v>
      </c>
      <c r="C35" s="11">
        <v>103000</v>
      </c>
      <c r="D35" s="11">
        <v>0</v>
      </c>
      <c r="E35" s="11">
        <v>699.98</v>
      </c>
      <c r="F35" s="11">
        <v>0</v>
      </c>
      <c r="G35" s="11">
        <v>2536.06</v>
      </c>
      <c r="H35" s="11">
        <v>0</v>
      </c>
      <c r="I35" s="11">
        <v>10169.15</v>
      </c>
      <c r="J35" s="11">
        <v>0</v>
      </c>
      <c r="K35" s="11">
        <v>0</v>
      </c>
      <c r="L35" s="11">
        <v>0</v>
      </c>
      <c r="M35" s="11">
        <v>1487.44</v>
      </c>
      <c r="N35" s="11">
        <v>0</v>
      </c>
      <c r="O35" s="11">
        <v>0</v>
      </c>
      <c r="P35" s="11">
        <f t="shared" si="18"/>
        <v>14892.63</v>
      </c>
    </row>
    <row r="36" spans="1:16" ht="30" x14ac:dyDescent="0.25">
      <c r="A36" s="4" t="s">
        <v>23</v>
      </c>
      <c r="B36" s="11">
        <v>12110000</v>
      </c>
      <c r="C36" s="11">
        <v>12123000</v>
      </c>
      <c r="D36" s="11">
        <v>0</v>
      </c>
      <c r="E36" s="11">
        <v>1430.16</v>
      </c>
      <c r="F36" s="11">
        <v>0</v>
      </c>
      <c r="G36" s="11">
        <v>1115.99</v>
      </c>
      <c r="H36" s="11">
        <v>3399747.92</v>
      </c>
      <c r="I36" s="11">
        <v>53844.19</v>
      </c>
      <c r="J36" s="11">
        <v>103664</v>
      </c>
      <c r="K36" s="11">
        <v>1524390</v>
      </c>
      <c r="L36" s="11">
        <v>0</v>
      </c>
      <c r="M36" s="11">
        <v>1515495.49</v>
      </c>
      <c r="N36" s="11">
        <v>0</v>
      </c>
      <c r="O36" s="11">
        <v>0</v>
      </c>
      <c r="P36" s="11">
        <v>3399747.92</v>
      </c>
    </row>
    <row r="37" spans="1:16" ht="30" x14ac:dyDescent="0.25">
      <c r="A37" s="4" t="s">
        <v>38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f>SUM(D37:O37)</f>
        <v>0</v>
      </c>
    </row>
    <row r="38" spans="1:16" x14ac:dyDescent="0.25">
      <c r="A38" s="4" t="s">
        <v>24</v>
      </c>
      <c r="B38" s="11">
        <v>9468795</v>
      </c>
      <c r="C38" s="11">
        <v>17475342.510000002</v>
      </c>
      <c r="D38" s="11">
        <v>0</v>
      </c>
      <c r="E38" s="11">
        <v>78169.7</v>
      </c>
      <c r="F38" s="11">
        <v>355740.81</v>
      </c>
      <c r="G38" s="11">
        <v>591126.54</v>
      </c>
      <c r="H38" s="11">
        <v>227630.83</v>
      </c>
      <c r="I38" s="11">
        <v>265157.01</v>
      </c>
      <c r="J38" s="11">
        <v>549983.84</v>
      </c>
      <c r="K38" s="11">
        <v>451095.77</v>
      </c>
      <c r="L38" s="11">
        <v>82702.92</v>
      </c>
      <c r="M38" s="11">
        <v>171763.11</v>
      </c>
      <c r="N38" s="11">
        <v>0</v>
      </c>
      <c r="O38" s="11">
        <v>0</v>
      </c>
      <c r="P38" s="11">
        <f>SUM(D38:O38)</f>
        <v>2773370.53</v>
      </c>
    </row>
    <row r="39" spans="1:16" x14ac:dyDescent="0.25">
      <c r="A39" s="2" t="s">
        <v>25</v>
      </c>
      <c r="B39" s="7">
        <f>SUM(B40:B46)</f>
        <v>3000000</v>
      </c>
      <c r="C39" s="7">
        <f>SUM(C40:C46)</f>
        <v>3517000</v>
      </c>
      <c r="D39" s="9">
        <f t="shared" ref="D39" si="19">SUM(D40:D46)</f>
        <v>0</v>
      </c>
      <c r="E39" s="9">
        <f t="shared" ref="E39:F39" si="20">SUM(E40:E46)</f>
        <v>59495.199999999997</v>
      </c>
      <c r="F39" s="9">
        <f t="shared" si="20"/>
        <v>61365</v>
      </c>
      <c r="G39" s="9">
        <f>SUM(G40:G46)</f>
        <v>27200</v>
      </c>
      <c r="H39" s="9">
        <f>SUM(H40:H46)</f>
        <v>109371.3</v>
      </c>
      <c r="I39" s="9">
        <f t="shared" ref="I39:N39" si="21">SUM(I40:I46)</f>
        <v>56595</v>
      </c>
      <c r="J39" s="9">
        <f t="shared" ref="J39" si="22">SUM(J40:J46)</f>
        <v>312395.05</v>
      </c>
      <c r="K39" s="9">
        <f t="shared" si="21"/>
        <v>173514.82</v>
      </c>
      <c r="L39" s="9">
        <f t="shared" si="21"/>
        <v>77466.39</v>
      </c>
      <c r="M39" s="9">
        <f t="shared" si="21"/>
        <v>173448.52</v>
      </c>
      <c r="N39" s="9">
        <f t="shared" si="21"/>
        <v>0</v>
      </c>
      <c r="O39" s="9">
        <f t="shared" ref="O39" si="23">SUM(O40:O46)</f>
        <v>0</v>
      </c>
      <c r="P39" s="9">
        <f>SUM(P40:P46)</f>
        <v>1050851.28</v>
      </c>
    </row>
    <row r="40" spans="1:16" ht="30" x14ac:dyDescent="0.25">
      <c r="A40" s="4" t="s">
        <v>26</v>
      </c>
      <c r="B40" s="11">
        <v>3000000</v>
      </c>
      <c r="C40" s="11">
        <v>3517000</v>
      </c>
      <c r="D40" s="16">
        <v>0</v>
      </c>
      <c r="E40" s="16">
        <v>59495.199999999997</v>
      </c>
      <c r="F40" s="16">
        <v>61365</v>
      </c>
      <c r="G40" s="16">
        <v>27200</v>
      </c>
      <c r="H40" s="16">
        <v>109371.3</v>
      </c>
      <c r="I40" s="16">
        <v>56595</v>
      </c>
      <c r="J40" s="16">
        <v>312395.05</v>
      </c>
      <c r="K40" s="16">
        <v>173514.82</v>
      </c>
      <c r="L40" s="16">
        <v>77466.39</v>
      </c>
      <c r="M40" s="16">
        <v>173448.52</v>
      </c>
      <c r="N40" s="16">
        <v>0</v>
      </c>
      <c r="O40" s="16">
        <v>0</v>
      </c>
      <c r="P40" s="11">
        <f t="shared" ref="P40:P46" si="24">SUM(D40:O40)</f>
        <v>1050851.28</v>
      </c>
    </row>
    <row r="41" spans="1:16" ht="30" x14ac:dyDescent="0.25">
      <c r="A41" s="4" t="s">
        <v>39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f t="shared" si="24"/>
        <v>0</v>
      </c>
    </row>
    <row r="42" spans="1:16" ht="30" x14ac:dyDescent="0.25">
      <c r="A42" s="4" t="s">
        <v>40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f t="shared" si="24"/>
        <v>0</v>
      </c>
    </row>
    <row r="43" spans="1:16" ht="30" x14ac:dyDescent="0.25">
      <c r="A43" s="4" t="s">
        <v>41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f t="shared" si="24"/>
        <v>0</v>
      </c>
    </row>
    <row r="44" spans="1:16" ht="30" x14ac:dyDescent="0.25">
      <c r="A44" s="4" t="s">
        <v>42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24"/>
        <v>0</v>
      </c>
    </row>
    <row r="45" spans="1:16" ht="30" x14ac:dyDescent="0.25">
      <c r="A45" s="4" t="s">
        <v>27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24"/>
        <v>0</v>
      </c>
    </row>
    <row r="46" spans="1:16" ht="30" x14ac:dyDescent="0.25">
      <c r="A46" s="4" t="s">
        <v>43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24"/>
        <v>0</v>
      </c>
    </row>
    <row r="47" spans="1:16" x14ac:dyDescent="0.25">
      <c r="A47" s="2" t="s">
        <v>44</v>
      </c>
      <c r="B47" s="7">
        <f>SUM(B48:B54)</f>
        <v>0</v>
      </c>
      <c r="C47" s="7">
        <f>SUM(C48:C54)</f>
        <v>0</v>
      </c>
      <c r="D47" s="9">
        <f t="shared" ref="D47:F47" si="25">SUM(D48:D54)</f>
        <v>0</v>
      </c>
      <c r="E47" s="9">
        <f t="shared" si="25"/>
        <v>0</v>
      </c>
      <c r="F47" s="9">
        <f t="shared" si="25"/>
        <v>0</v>
      </c>
      <c r="G47" s="9">
        <f t="shared" ref="G47:N47" si="26">SUM(G48:G54)</f>
        <v>0</v>
      </c>
      <c r="H47" s="9">
        <f t="shared" si="26"/>
        <v>0</v>
      </c>
      <c r="I47" s="9">
        <f t="shared" si="26"/>
        <v>0</v>
      </c>
      <c r="J47" s="9">
        <f t="shared" ref="J47" si="27">SUM(J48:J54)</f>
        <v>0</v>
      </c>
      <c r="K47" s="9">
        <f t="shared" si="26"/>
        <v>0</v>
      </c>
      <c r="L47" s="9">
        <f t="shared" si="26"/>
        <v>0</v>
      </c>
      <c r="M47" s="9">
        <f t="shared" si="26"/>
        <v>0</v>
      </c>
      <c r="N47" s="9">
        <f t="shared" si="26"/>
        <v>0</v>
      </c>
      <c r="O47" s="9">
        <f t="shared" ref="O47" si="28">SUM(O48:O54)</f>
        <v>0</v>
      </c>
      <c r="P47" s="9">
        <f t="shared" ref="P47" si="29">SUM(P48:P54)</f>
        <v>0</v>
      </c>
    </row>
    <row r="48" spans="1:16" ht="30" x14ac:dyDescent="0.25">
      <c r="A48" s="4" t="s">
        <v>45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ref="P48:P54" si="30">SUM(D48:O48)</f>
        <v>0</v>
      </c>
    </row>
    <row r="49" spans="1:16" ht="30" x14ac:dyDescent="0.25">
      <c r="A49" s="4" t="s">
        <v>46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30"/>
        <v>0</v>
      </c>
    </row>
    <row r="50" spans="1:16" ht="30" x14ac:dyDescent="0.25">
      <c r="A50" s="4" t="s">
        <v>47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f t="shared" si="30"/>
        <v>0</v>
      </c>
    </row>
    <row r="51" spans="1:16" ht="30" x14ac:dyDescent="0.25">
      <c r="A51" s="4" t="s">
        <v>48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si="30"/>
        <v>0</v>
      </c>
    </row>
    <row r="52" spans="1:16" ht="30" x14ac:dyDescent="0.25">
      <c r="A52" s="4" t="s">
        <v>49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30"/>
        <v>0</v>
      </c>
    </row>
    <row r="53" spans="1:16" ht="30" x14ac:dyDescent="0.25">
      <c r="A53" s="4" t="s">
        <v>50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30"/>
        <v>0</v>
      </c>
    </row>
    <row r="54" spans="1:16" ht="30" x14ac:dyDescent="0.25">
      <c r="A54" s="4" t="s">
        <v>51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30"/>
        <v>0</v>
      </c>
    </row>
    <row r="55" spans="1:16" x14ac:dyDescent="0.25">
      <c r="A55" s="2" t="s">
        <v>28</v>
      </c>
      <c r="B55" s="7">
        <f>SUM(B56:B64)</f>
        <v>29560700</v>
      </c>
      <c r="C55" s="7">
        <f>SUM(C56:C64)</f>
        <v>58581200</v>
      </c>
      <c r="D55" s="7">
        <f t="shared" ref="D55" si="31">SUM(D56:D64)</f>
        <v>0</v>
      </c>
      <c r="E55" s="7">
        <f t="shared" ref="E55:F55" si="32">SUM(E56:E64)</f>
        <v>5174.3</v>
      </c>
      <c r="F55" s="7">
        <f t="shared" si="32"/>
        <v>0</v>
      </c>
      <c r="G55" s="7">
        <f>SUM(G56:G64)</f>
        <v>952031.92</v>
      </c>
      <c r="H55" s="7">
        <f t="shared" ref="H55:N55" si="33">SUM(H56:H64)</f>
        <v>214236</v>
      </c>
      <c r="I55" s="7">
        <f t="shared" si="33"/>
        <v>91000.01</v>
      </c>
      <c r="J55" s="7">
        <f t="shared" ref="J55" si="34">SUM(J56:J64)</f>
        <v>3912293.71</v>
      </c>
      <c r="K55" s="7">
        <f t="shared" si="33"/>
        <v>104793.38</v>
      </c>
      <c r="L55" s="7">
        <f t="shared" si="33"/>
        <v>455625.31</v>
      </c>
      <c r="M55" s="7">
        <f t="shared" si="33"/>
        <v>930198.42</v>
      </c>
      <c r="N55" s="7">
        <f t="shared" si="33"/>
        <v>0</v>
      </c>
      <c r="O55" s="7">
        <f t="shared" ref="O55" si="35">SUM(O56:O64)</f>
        <v>0</v>
      </c>
      <c r="P55" s="7">
        <f>SUM(P56:P64)</f>
        <v>6665353.0499999998</v>
      </c>
    </row>
    <row r="56" spans="1:16" x14ac:dyDescent="0.25">
      <c r="A56" s="4" t="s">
        <v>29</v>
      </c>
      <c r="B56" s="11">
        <v>20818200</v>
      </c>
      <c r="C56" s="11">
        <v>28093200</v>
      </c>
      <c r="D56" s="8">
        <v>0</v>
      </c>
      <c r="E56" s="11">
        <v>0</v>
      </c>
      <c r="F56" s="11">
        <v>0</v>
      </c>
      <c r="G56" s="11">
        <v>690865.3</v>
      </c>
      <c r="H56" s="11">
        <v>28740</v>
      </c>
      <c r="I56" s="11">
        <v>91000.01</v>
      </c>
      <c r="J56" s="11">
        <v>113218.71</v>
      </c>
      <c r="K56" s="11">
        <v>104793.38</v>
      </c>
      <c r="L56" s="11">
        <v>347018.11</v>
      </c>
      <c r="M56" s="11">
        <v>0</v>
      </c>
      <c r="N56" s="11">
        <v>0</v>
      </c>
      <c r="O56" s="11">
        <v>0</v>
      </c>
      <c r="P56" s="11">
        <f t="shared" ref="P56:P64" si="36">SUM(D56:O56)</f>
        <v>1375635.51</v>
      </c>
    </row>
    <row r="57" spans="1:16" ht="30" x14ac:dyDescent="0.25">
      <c r="A57" s="4" t="s">
        <v>30</v>
      </c>
      <c r="B57" s="11">
        <v>0</v>
      </c>
      <c r="C57" s="11">
        <v>13207500</v>
      </c>
      <c r="D57" s="11">
        <v>0</v>
      </c>
      <c r="E57" s="11">
        <v>0</v>
      </c>
      <c r="F57" s="11">
        <v>0</v>
      </c>
      <c r="G57" s="11">
        <v>60166.62</v>
      </c>
      <c r="H57" s="11">
        <v>26196</v>
      </c>
      <c r="I57" s="11">
        <v>0</v>
      </c>
      <c r="J57" s="11">
        <v>0</v>
      </c>
      <c r="K57" s="11">
        <v>0</v>
      </c>
      <c r="L57" s="11">
        <v>0</v>
      </c>
      <c r="M57" s="11">
        <v>96528.42</v>
      </c>
      <c r="N57" s="11">
        <v>0</v>
      </c>
      <c r="O57" s="11">
        <v>0</v>
      </c>
      <c r="P57" s="11">
        <f t="shared" si="36"/>
        <v>182891.03999999998</v>
      </c>
    </row>
    <row r="58" spans="1:16" ht="30" x14ac:dyDescent="0.25">
      <c r="A58" s="4" t="s">
        <v>31</v>
      </c>
      <c r="B58" s="11">
        <v>0</v>
      </c>
      <c r="C58" s="11">
        <v>20000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f t="shared" si="36"/>
        <v>0</v>
      </c>
    </row>
    <row r="59" spans="1:16" ht="30" x14ac:dyDescent="0.25">
      <c r="A59" s="4" t="s">
        <v>32</v>
      </c>
      <c r="B59" s="11">
        <v>4010000</v>
      </c>
      <c r="C59" s="11">
        <v>11863500</v>
      </c>
      <c r="D59" s="11">
        <v>0</v>
      </c>
      <c r="E59" s="11">
        <v>5174.3</v>
      </c>
      <c r="F59" s="11">
        <v>0</v>
      </c>
      <c r="G59" s="11">
        <v>0</v>
      </c>
      <c r="H59" s="11">
        <v>159300</v>
      </c>
      <c r="I59" s="11">
        <v>0</v>
      </c>
      <c r="J59" s="11">
        <v>3799075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si="36"/>
        <v>3963549.3</v>
      </c>
    </row>
    <row r="60" spans="1:16" ht="30" x14ac:dyDescent="0.25">
      <c r="A60" s="4" t="s">
        <v>33</v>
      </c>
      <c r="B60" s="11">
        <v>2700000</v>
      </c>
      <c r="C60" s="11">
        <v>4596000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108607.2</v>
      </c>
      <c r="M60" s="11">
        <v>833670</v>
      </c>
      <c r="N60" s="11">
        <v>0</v>
      </c>
      <c r="O60" s="11">
        <v>0</v>
      </c>
      <c r="P60" s="11">
        <f t="shared" si="36"/>
        <v>942277.2</v>
      </c>
    </row>
    <row r="61" spans="1:16" x14ac:dyDescent="0.25">
      <c r="A61" s="4" t="s">
        <v>52</v>
      </c>
      <c r="B61" s="11">
        <v>32500</v>
      </c>
      <c r="C61" s="11">
        <v>801000</v>
      </c>
      <c r="D61" s="11">
        <v>0</v>
      </c>
      <c r="E61" s="11">
        <v>0</v>
      </c>
      <c r="F61" s="11">
        <v>0</v>
      </c>
      <c r="G61" s="11">
        <v>201000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36"/>
        <v>201000</v>
      </c>
    </row>
    <row r="62" spans="1:16" x14ac:dyDescent="0.25">
      <c r="A62" s="4" t="s">
        <v>53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36"/>
        <v>0</v>
      </c>
    </row>
    <row r="63" spans="1:16" x14ac:dyDescent="0.25">
      <c r="A63" s="4" t="s">
        <v>34</v>
      </c>
      <c r="B63" s="11">
        <v>2000000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36"/>
        <v>0</v>
      </c>
    </row>
    <row r="64" spans="1:16" ht="30" x14ac:dyDescent="0.25">
      <c r="A64" s="4" t="s">
        <v>54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36"/>
        <v>0</v>
      </c>
    </row>
    <row r="65" spans="1:16" x14ac:dyDescent="0.25">
      <c r="A65" s="2" t="s">
        <v>55</v>
      </c>
      <c r="B65" s="7">
        <f>SUM(B66:B69)</f>
        <v>0</v>
      </c>
      <c r="C65" s="7">
        <f>SUM(C66:C69)</f>
        <v>0</v>
      </c>
      <c r="D65" s="7">
        <f t="shared" ref="D65:F65" si="37">SUM(D66:D69)</f>
        <v>0</v>
      </c>
      <c r="E65" s="7">
        <f t="shared" si="37"/>
        <v>0</v>
      </c>
      <c r="F65" s="7">
        <f t="shared" si="37"/>
        <v>0</v>
      </c>
      <c r="G65" s="7">
        <f t="shared" ref="G65:N65" si="38">SUM(G66:G69)</f>
        <v>0</v>
      </c>
      <c r="H65" s="7">
        <f t="shared" si="38"/>
        <v>0</v>
      </c>
      <c r="I65" s="7">
        <f t="shared" si="38"/>
        <v>0</v>
      </c>
      <c r="J65" s="7">
        <f t="shared" ref="J65" si="39">SUM(J66:J69)</f>
        <v>0</v>
      </c>
      <c r="K65" s="7">
        <f t="shared" si="38"/>
        <v>0</v>
      </c>
      <c r="L65" s="7">
        <f t="shared" si="38"/>
        <v>0</v>
      </c>
      <c r="M65" s="7">
        <f t="shared" si="38"/>
        <v>0</v>
      </c>
      <c r="N65" s="7">
        <f t="shared" si="38"/>
        <v>0</v>
      </c>
      <c r="O65" s="7">
        <f t="shared" ref="O65" si="40">SUM(O66:O69)</f>
        <v>0</v>
      </c>
      <c r="P65" s="7">
        <f t="shared" ref="P65" si="41">SUM(P66:P69)</f>
        <v>0</v>
      </c>
    </row>
    <row r="66" spans="1:16" x14ac:dyDescent="0.25">
      <c r="A66" s="4" t="s">
        <v>56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ref="P66:P72" si="42">SUM(D66:O66)</f>
        <v>0</v>
      </c>
    </row>
    <row r="67" spans="1:16" x14ac:dyDescent="0.25">
      <c r="A67" s="4" t="s">
        <v>57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42"/>
        <v>0</v>
      </c>
    </row>
    <row r="68" spans="1:16" ht="30" x14ac:dyDescent="0.25">
      <c r="A68" s="4" t="s">
        <v>58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f t="shared" si="42"/>
        <v>0</v>
      </c>
    </row>
    <row r="69" spans="1:16" ht="45" x14ac:dyDescent="0.25">
      <c r="A69" s="4" t="s">
        <v>59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 t="shared" si="42"/>
        <v>0</v>
      </c>
    </row>
    <row r="70" spans="1:16" ht="30" x14ac:dyDescent="0.25">
      <c r="A70" s="2" t="s">
        <v>60</v>
      </c>
      <c r="B70" s="7">
        <f>SUM(B71:B72)</f>
        <v>0</v>
      </c>
      <c r="C70" s="7">
        <f>SUM(C71:C72)</f>
        <v>0</v>
      </c>
      <c r="D70" s="7">
        <f t="shared" ref="D70:F70" si="43">SUM(D71:D72)</f>
        <v>0</v>
      </c>
      <c r="E70" s="7">
        <f t="shared" si="43"/>
        <v>0</v>
      </c>
      <c r="F70" s="7">
        <f t="shared" si="43"/>
        <v>0</v>
      </c>
      <c r="G70" s="7">
        <f t="shared" ref="G70:N70" si="44">SUM(G71:G72)</f>
        <v>0</v>
      </c>
      <c r="H70" s="7">
        <f t="shared" si="44"/>
        <v>0</v>
      </c>
      <c r="I70" s="7">
        <f t="shared" si="44"/>
        <v>0</v>
      </c>
      <c r="J70" s="7">
        <f t="shared" ref="J70" si="45">SUM(J71:J72)</f>
        <v>0</v>
      </c>
      <c r="K70" s="7">
        <f t="shared" si="44"/>
        <v>0</v>
      </c>
      <c r="L70" s="7">
        <f t="shared" si="44"/>
        <v>0</v>
      </c>
      <c r="M70" s="7">
        <f t="shared" si="44"/>
        <v>0</v>
      </c>
      <c r="N70" s="7">
        <f t="shared" si="44"/>
        <v>0</v>
      </c>
      <c r="O70" s="7">
        <f t="shared" ref="O70" si="46">SUM(O71:O72)</f>
        <v>0</v>
      </c>
      <c r="P70" s="11">
        <f t="shared" si="42"/>
        <v>0</v>
      </c>
    </row>
    <row r="71" spans="1:16" x14ac:dyDescent="0.25">
      <c r="A71" s="4" t="s">
        <v>61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 t="shared" si="42"/>
        <v>0</v>
      </c>
    </row>
    <row r="72" spans="1:16" ht="30" x14ac:dyDescent="0.25">
      <c r="A72" s="4" t="s">
        <v>62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 t="shared" si="42"/>
        <v>0</v>
      </c>
    </row>
    <row r="73" spans="1:16" x14ac:dyDescent="0.25">
      <c r="A73" s="2" t="s">
        <v>63</v>
      </c>
      <c r="B73" s="7">
        <f>SUM(B74:B76)</f>
        <v>0</v>
      </c>
      <c r="C73" s="7">
        <f>SUM(C74:C76)</f>
        <v>0</v>
      </c>
      <c r="D73" s="7">
        <f t="shared" ref="D73:F73" si="47">SUM(D74:D76)</f>
        <v>0</v>
      </c>
      <c r="E73" s="7">
        <f t="shared" si="47"/>
        <v>0</v>
      </c>
      <c r="F73" s="7">
        <f t="shared" si="47"/>
        <v>0</v>
      </c>
      <c r="G73" s="7">
        <f t="shared" ref="G73:N73" si="48">SUM(G74:G76)</f>
        <v>0</v>
      </c>
      <c r="H73" s="7">
        <f t="shared" si="48"/>
        <v>0</v>
      </c>
      <c r="I73" s="7">
        <f t="shared" si="48"/>
        <v>0</v>
      </c>
      <c r="J73" s="7">
        <f t="shared" ref="J73" si="49">SUM(J74:J76)</f>
        <v>0</v>
      </c>
      <c r="K73" s="7">
        <f t="shared" si="48"/>
        <v>0</v>
      </c>
      <c r="L73" s="7">
        <f t="shared" si="48"/>
        <v>0</v>
      </c>
      <c r="M73" s="7">
        <f t="shared" si="48"/>
        <v>0</v>
      </c>
      <c r="N73" s="7">
        <f t="shared" si="48"/>
        <v>0</v>
      </c>
      <c r="O73" s="7">
        <f t="shared" ref="O73" si="50">SUM(O74:O76)</f>
        <v>0</v>
      </c>
      <c r="P73" s="7">
        <f t="shared" ref="P73" si="51">SUM(P74:P76)</f>
        <v>0</v>
      </c>
    </row>
    <row r="74" spans="1:16" x14ac:dyDescent="0.25">
      <c r="A74" s="4" t="s">
        <v>64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x14ac:dyDescent="0.25">
      <c r="A75" s="4" t="s">
        <v>65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>SUM(D75:O75)</f>
        <v>0</v>
      </c>
    </row>
    <row r="76" spans="1:16" ht="30" x14ac:dyDescent="0.25">
      <c r="A76" s="4" t="s">
        <v>66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f>SUM(D76:O76)</f>
        <v>0</v>
      </c>
    </row>
    <row r="77" spans="1:16" x14ac:dyDescent="0.25">
      <c r="A77" s="5" t="s">
        <v>35</v>
      </c>
      <c r="B77" s="10">
        <f>B13+B19+B29+B39+B47+B55+B65+B70+B73</f>
        <v>721592971</v>
      </c>
      <c r="C77" s="10">
        <f>C13+C19+C29+C39+C55+C47+C65+C70+C73</f>
        <v>781001471</v>
      </c>
      <c r="D77" s="10">
        <f t="shared" ref="D77:F77" si="52">+D13+D19+D29+D39+D47+D55+D65+D70+D73</f>
        <v>33519085.899999999</v>
      </c>
      <c r="E77" s="10">
        <f t="shared" si="52"/>
        <v>34538871.030000001</v>
      </c>
      <c r="F77" s="10">
        <f t="shared" si="52"/>
        <v>34711148.809999995</v>
      </c>
      <c r="G77" s="10">
        <f>+G13+G19+G29+G39+G47+G55+G65+G70+G73</f>
        <v>64694510.659999996</v>
      </c>
      <c r="H77" s="10">
        <f t="shared" ref="H77:N77" si="53">+H13+H19+H29+H39+H47+H55+H65+H70+H73</f>
        <v>41194149.490000002</v>
      </c>
      <c r="I77" s="10">
        <f t="shared" si="53"/>
        <v>37963160.669999994</v>
      </c>
      <c r="J77" s="10">
        <f t="shared" ref="J77" si="54">+J13+J19+J29+J39+J47+J55+J65+J70+J73</f>
        <v>42457556.699999996</v>
      </c>
      <c r="K77" s="10">
        <f t="shared" si="53"/>
        <v>47536876.270000003</v>
      </c>
      <c r="L77" s="10">
        <f t="shared" si="53"/>
        <v>35585949.400000006</v>
      </c>
      <c r="M77" s="10">
        <f t="shared" si="53"/>
        <v>72251705.859999985</v>
      </c>
      <c r="N77" s="10">
        <f t="shared" si="53"/>
        <v>0</v>
      </c>
      <c r="O77" s="10">
        <f t="shared" ref="O77" si="55">+O13+O19+O29+O39+O47+O55+O65+O70+O73</f>
        <v>0</v>
      </c>
      <c r="P77" s="10">
        <f>+P13+P19+P29+P39+P47+P55+P65+P70+P73</f>
        <v>441253074.96000004</v>
      </c>
    </row>
    <row r="78" spans="1:16" x14ac:dyDescent="0.25">
      <c r="A78" s="3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6"/>
    </row>
    <row r="79" spans="1:16" x14ac:dyDescent="0.25">
      <c r="A79" s="1" t="s">
        <v>67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</row>
    <row r="80" spans="1:16" x14ac:dyDescent="0.25">
      <c r="A80" s="2" t="s">
        <v>68</v>
      </c>
      <c r="B80" s="12">
        <f t="shared" ref="B80:C80" si="56">SUM(B81:B82)</f>
        <v>0</v>
      </c>
      <c r="C80" s="12">
        <f t="shared" si="56"/>
        <v>0</v>
      </c>
      <c r="D80" s="12">
        <f t="shared" ref="D80:F80" si="57">SUM(D81:D82)</f>
        <v>0</v>
      </c>
      <c r="E80" s="12">
        <f t="shared" si="57"/>
        <v>0</v>
      </c>
      <c r="F80" s="12">
        <f t="shared" si="57"/>
        <v>0</v>
      </c>
      <c r="G80" s="12">
        <f t="shared" ref="G80:N80" si="58">SUM(G81:G82)</f>
        <v>0</v>
      </c>
      <c r="H80" s="12">
        <f t="shared" si="58"/>
        <v>0</v>
      </c>
      <c r="I80" s="12">
        <f t="shared" si="58"/>
        <v>0</v>
      </c>
      <c r="J80" s="12">
        <f t="shared" ref="J80" si="59">SUM(J81:J82)</f>
        <v>0</v>
      </c>
      <c r="K80" s="12">
        <f t="shared" si="58"/>
        <v>0</v>
      </c>
      <c r="L80" s="12">
        <f t="shared" si="58"/>
        <v>0</v>
      </c>
      <c r="M80" s="12">
        <f t="shared" si="58"/>
        <v>0</v>
      </c>
      <c r="N80" s="12">
        <f t="shared" si="58"/>
        <v>0</v>
      </c>
      <c r="O80" s="12">
        <f t="shared" ref="O80" si="60">SUM(O81:O82)</f>
        <v>0</v>
      </c>
      <c r="P80" s="12">
        <f t="shared" ref="P80" si="61">SUM(P81:P82)</f>
        <v>0</v>
      </c>
    </row>
    <row r="81" spans="1:16" ht="30" x14ac:dyDescent="0.25">
      <c r="A81" s="4" t="s">
        <v>69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11">
        <f>SUM(D81:O81)</f>
        <v>0</v>
      </c>
    </row>
    <row r="82" spans="1:16" ht="30" x14ac:dyDescent="0.25">
      <c r="A82" s="4" t="s">
        <v>70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11">
        <f>SUM(D82:O82)</f>
        <v>0</v>
      </c>
    </row>
    <row r="83" spans="1:16" x14ac:dyDescent="0.25">
      <c r="A83" s="2" t="s">
        <v>71</v>
      </c>
      <c r="B83" s="12">
        <f t="shared" ref="B83:C83" si="62">SUM(B84:B85)</f>
        <v>0</v>
      </c>
      <c r="C83" s="12">
        <f t="shared" si="62"/>
        <v>0</v>
      </c>
      <c r="D83" s="12">
        <f t="shared" ref="D83:F83" si="63">SUM(D84:D85)</f>
        <v>0</v>
      </c>
      <c r="E83" s="12">
        <f t="shared" si="63"/>
        <v>0</v>
      </c>
      <c r="F83" s="12">
        <f t="shared" si="63"/>
        <v>0</v>
      </c>
      <c r="G83" s="12">
        <f t="shared" ref="G83:N83" si="64">SUM(G84:G85)</f>
        <v>0</v>
      </c>
      <c r="H83" s="12">
        <f t="shared" si="64"/>
        <v>0</v>
      </c>
      <c r="I83" s="12">
        <f t="shared" si="64"/>
        <v>0</v>
      </c>
      <c r="J83" s="12">
        <f t="shared" ref="J83" si="65">SUM(J84:J85)</f>
        <v>0</v>
      </c>
      <c r="K83" s="12">
        <f t="shared" si="64"/>
        <v>0</v>
      </c>
      <c r="L83" s="12">
        <f t="shared" si="64"/>
        <v>0</v>
      </c>
      <c r="M83" s="12">
        <f t="shared" si="64"/>
        <v>0</v>
      </c>
      <c r="N83" s="12">
        <f t="shared" si="64"/>
        <v>0</v>
      </c>
      <c r="O83" s="12">
        <f t="shared" ref="O83" si="66">SUM(O84:O85)</f>
        <v>0</v>
      </c>
      <c r="P83" s="12">
        <f t="shared" ref="P83" si="67">SUM(P84:P85)</f>
        <v>0</v>
      </c>
    </row>
    <row r="84" spans="1:16" x14ac:dyDescent="0.25">
      <c r="A84" s="4" t="s">
        <v>72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30" x14ac:dyDescent="0.25">
      <c r="A85" s="4" t="s">
        <v>73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 x14ac:dyDescent="0.25">
      <c r="A86" s="2" t="s">
        <v>74</v>
      </c>
      <c r="B86" s="12">
        <f t="shared" ref="B86:C86" si="68">SUM(B87:B87)</f>
        <v>0</v>
      </c>
      <c r="C86" s="12">
        <f t="shared" si="68"/>
        <v>0</v>
      </c>
      <c r="D86" s="12">
        <f t="shared" ref="D86:O86" si="69">SUM(D87:D87)</f>
        <v>0</v>
      </c>
      <c r="E86" s="12">
        <f t="shared" si="69"/>
        <v>0</v>
      </c>
      <c r="F86" s="12">
        <f t="shared" si="69"/>
        <v>0</v>
      </c>
      <c r="G86" s="12">
        <f t="shared" si="69"/>
        <v>0</v>
      </c>
      <c r="H86" s="12">
        <f t="shared" si="69"/>
        <v>0</v>
      </c>
      <c r="I86" s="12">
        <f t="shared" si="69"/>
        <v>0</v>
      </c>
      <c r="J86" s="12">
        <f t="shared" si="69"/>
        <v>0</v>
      </c>
      <c r="K86" s="12">
        <f t="shared" si="69"/>
        <v>0</v>
      </c>
      <c r="L86" s="12">
        <f t="shared" si="69"/>
        <v>0</v>
      </c>
      <c r="M86" s="12">
        <f t="shared" si="69"/>
        <v>0</v>
      </c>
      <c r="N86" s="12">
        <f t="shared" si="69"/>
        <v>0</v>
      </c>
      <c r="O86" s="12">
        <f t="shared" si="69"/>
        <v>0</v>
      </c>
      <c r="P86" s="12">
        <f>SUM(P87:P87)</f>
        <v>0</v>
      </c>
    </row>
    <row r="87" spans="1:16" ht="30" x14ac:dyDescent="0.25">
      <c r="A87" s="4" t="s">
        <v>75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 x14ac:dyDescent="0.25">
      <c r="A88" s="5" t="s">
        <v>76</v>
      </c>
      <c r="B88" s="10">
        <f t="shared" ref="B88:C88" si="70">+B80+B83+B86</f>
        <v>0</v>
      </c>
      <c r="C88" s="10">
        <f t="shared" si="70"/>
        <v>0</v>
      </c>
      <c r="D88" s="10">
        <f t="shared" ref="D88" si="71">+D80+D83+D86</f>
        <v>0</v>
      </c>
      <c r="E88" s="10">
        <f t="shared" ref="E88:F88" si="72">+E80+E83+E86</f>
        <v>0</v>
      </c>
      <c r="F88" s="10">
        <f t="shared" si="72"/>
        <v>0</v>
      </c>
      <c r="G88" s="10">
        <f t="shared" ref="G88:N88" si="73">+G80+G83+G86</f>
        <v>0</v>
      </c>
      <c r="H88" s="10">
        <f t="shared" si="73"/>
        <v>0</v>
      </c>
      <c r="I88" s="10">
        <f t="shared" si="73"/>
        <v>0</v>
      </c>
      <c r="J88" s="10">
        <f t="shared" ref="J88" si="74">+J80+J83+J86</f>
        <v>0</v>
      </c>
      <c r="K88" s="10">
        <f t="shared" si="73"/>
        <v>0</v>
      </c>
      <c r="L88" s="10">
        <f t="shared" si="73"/>
        <v>0</v>
      </c>
      <c r="M88" s="10">
        <f t="shared" si="73"/>
        <v>0</v>
      </c>
      <c r="N88" s="10">
        <f t="shared" si="73"/>
        <v>0</v>
      </c>
      <c r="O88" s="10">
        <f t="shared" ref="O88" si="75">+O80+O83+O86</f>
        <v>0</v>
      </c>
      <c r="P88" s="10">
        <f t="shared" ref="P88" si="76">+P80+P83+P86</f>
        <v>0</v>
      </c>
    </row>
    <row r="89" spans="1:16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ht="16.5" thickBot="1" x14ac:dyDescent="0.3">
      <c r="A90" s="20" t="s">
        <v>77</v>
      </c>
      <c r="B90" s="21">
        <f t="shared" ref="B90" si="77">+B77+B88</f>
        <v>721592971</v>
      </c>
      <c r="C90" s="21">
        <f>+C77+C88</f>
        <v>781001471</v>
      </c>
      <c r="D90" s="21">
        <f t="shared" ref="D90" si="78">+D77+D88</f>
        <v>33519085.899999999</v>
      </c>
      <c r="E90" s="21">
        <f t="shared" ref="E90:F90" si="79">+E77+E88</f>
        <v>34538871.030000001</v>
      </c>
      <c r="F90" s="21">
        <f t="shared" si="79"/>
        <v>34711148.809999995</v>
      </c>
      <c r="G90" s="21">
        <f t="shared" ref="G90:N90" si="80">+G77+G88</f>
        <v>64694510.659999996</v>
      </c>
      <c r="H90" s="21">
        <f t="shared" si="80"/>
        <v>41194149.490000002</v>
      </c>
      <c r="I90" s="21">
        <f t="shared" si="80"/>
        <v>37963160.669999994</v>
      </c>
      <c r="J90" s="21">
        <f t="shared" ref="J90" si="81">+J77+J88</f>
        <v>42457556.699999996</v>
      </c>
      <c r="K90" s="21">
        <f t="shared" si="80"/>
        <v>47536876.270000003</v>
      </c>
      <c r="L90" s="21">
        <f t="shared" si="80"/>
        <v>35585949.400000006</v>
      </c>
      <c r="M90" s="21">
        <f t="shared" si="80"/>
        <v>72251705.859999985</v>
      </c>
      <c r="N90" s="21">
        <f t="shared" si="80"/>
        <v>0</v>
      </c>
      <c r="O90" s="21">
        <f t="shared" ref="O90" si="82">+O77+O88</f>
        <v>0</v>
      </c>
      <c r="P90" s="21">
        <f t="shared" ref="P90" si="83">+P77+P88</f>
        <v>441253074.96000004</v>
      </c>
    </row>
    <row r="91" spans="1:16" ht="13.5" customHeight="1" thickTop="1" x14ac:dyDescent="0.25">
      <c r="A91" s="23" t="s">
        <v>96</v>
      </c>
    </row>
    <row r="92" spans="1:16" x14ac:dyDescent="0.25">
      <c r="A92" s="24" t="s">
        <v>97</v>
      </c>
    </row>
    <row r="93" spans="1:16" x14ac:dyDescent="0.25">
      <c r="A93" s="24" t="s">
        <v>98</v>
      </c>
    </row>
    <row r="94" spans="1:16" x14ac:dyDescent="0.25">
      <c r="A94" s="24" t="s">
        <v>99</v>
      </c>
    </row>
    <row r="95" spans="1:16" x14ac:dyDescent="0.25">
      <c r="A95" s="24" t="s">
        <v>100</v>
      </c>
    </row>
    <row r="96" spans="1:16" x14ac:dyDescent="0.25">
      <c r="A96" s="24" t="s">
        <v>101</v>
      </c>
    </row>
    <row r="97" spans="1:7" x14ac:dyDescent="0.25">
      <c r="A97" s="24" t="s">
        <v>102</v>
      </c>
    </row>
    <row r="98" spans="1:7" x14ac:dyDescent="0.25">
      <c r="A98" s="29" t="s">
        <v>104</v>
      </c>
    </row>
    <row r="99" spans="1:7" x14ac:dyDescent="0.25">
      <c r="A99" s="30" t="s">
        <v>105</v>
      </c>
    </row>
    <row r="100" spans="1:7" x14ac:dyDescent="0.25">
      <c r="A100" s="30" t="s">
        <v>106</v>
      </c>
    </row>
    <row r="101" spans="1:7" x14ac:dyDescent="0.25">
      <c r="A101" s="30" t="s">
        <v>107</v>
      </c>
    </row>
    <row r="102" spans="1:7" x14ac:dyDescent="0.25">
      <c r="A102" s="30" t="s">
        <v>108</v>
      </c>
    </row>
    <row r="103" spans="1:7" x14ac:dyDescent="0.25">
      <c r="A103" s="30" t="s">
        <v>109</v>
      </c>
    </row>
    <row r="104" spans="1:7" x14ac:dyDescent="0.25">
      <c r="A104" s="30"/>
    </row>
    <row r="105" spans="1:7" x14ac:dyDescent="0.25">
      <c r="A105" s="30"/>
    </row>
    <row r="106" spans="1:7" x14ac:dyDescent="0.25">
      <c r="A106" s="30"/>
    </row>
    <row r="107" spans="1:7" x14ac:dyDescent="0.25">
      <c r="A107" s="30"/>
    </row>
    <row r="108" spans="1:7" x14ac:dyDescent="0.25">
      <c r="B108" s="31" t="s">
        <v>92</v>
      </c>
      <c r="C108" s="31"/>
      <c r="D108" s="31"/>
      <c r="E108" s="31"/>
      <c r="F108" s="31"/>
      <c r="G108" s="31"/>
    </row>
    <row r="109" spans="1:7" x14ac:dyDescent="0.25">
      <c r="B109" s="32" t="s">
        <v>93</v>
      </c>
      <c r="C109" s="32"/>
      <c r="D109" s="32"/>
      <c r="E109" s="32"/>
      <c r="F109" s="32"/>
      <c r="G109" s="32"/>
    </row>
    <row r="110" spans="1:7" x14ac:dyDescent="0.25">
      <c r="A110" s="14"/>
    </row>
  </sheetData>
  <dataConsolidate/>
  <mergeCells count="5">
    <mergeCell ref="B108:G108"/>
    <mergeCell ref="B109:G109"/>
    <mergeCell ref="A7:P7"/>
    <mergeCell ref="A8:P8"/>
    <mergeCell ref="A9:P9"/>
  </mergeCells>
  <printOptions horizontalCentered="1"/>
  <pageMargins left="0" right="0" top="0" bottom="0" header="0" footer="0"/>
  <pageSetup scale="56" fitToHeight="0" orientation="landscape" r:id="rId1"/>
  <rowBreaks count="2" manualBreakCount="2">
    <brk id="46" max="15" man="1"/>
    <brk id="77" max="15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Carlos Pichardo</cp:lastModifiedBy>
  <cp:lastPrinted>2024-11-07T19:15:12Z</cp:lastPrinted>
  <dcterms:created xsi:type="dcterms:W3CDTF">2018-04-17T18:57:16Z</dcterms:created>
  <dcterms:modified xsi:type="dcterms:W3CDTF">2024-11-07T19:15:27Z</dcterms:modified>
</cp:coreProperties>
</file>