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corona\Desktop\Reporte\"/>
    </mc:Choice>
  </mc:AlternateContent>
  <xr:revisionPtr revIDLastSave="0" documentId="13_ncr:1_{FA464B94-821F-4439-9AB3-50BD0A623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'!$A$1:$Q$115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3" l="1"/>
  <c r="Q15" i="3"/>
  <c r="Q14" i="3" s="1"/>
  <c r="Q16" i="3"/>
  <c r="Q18" i="3"/>
  <c r="Q19" i="3"/>
  <c r="Q21" i="3"/>
  <c r="Q22" i="3"/>
  <c r="Q23" i="3"/>
  <c r="Q24" i="3"/>
  <c r="Q25" i="3"/>
  <c r="Q26" i="3"/>
  <c r="Q27" i="3"/>
  <c r="Q28" i="3"/>
  <c r="Q29" i="3"/>
  <c r="Q31" i="3"/>
  <c r="Q32" i="3"/>
  <c r="Q33" i="3"/>
  <c r="Q34" i="3"/>
  <c r="Q35" i="3"/>
  <c r="Q36" i="3"/>
  <c r="Q37" i="3"/>
  <c r="Q38" i="3"/>
  <c r="Q39" i="3"/>
  <c r="Q41" i="3"/>
  <c r="Q57" i="3"/>
  <c r="Q58" i="3"/>
  <c r="Q59" i="3"/>
  <c r="Q60" i="3"/>
  <c r="Q61" i="3"/>
  <c r="Q62" i="3"/>
  <c r="P56" i="3"/>
  <c r="Q56" i="3" s="1"/>
  <c r="Q40" i="3"/>
  <c r="P40" i="3"/>
  <c r="O30" i="3"/>
  <c r="P30" i="3"/>
  <c r="N30" i="3"/>
  <c r="Q17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P89" i="3"/>
  <c r="O20" i="3"/>
  <c r="P20" i="3"/>
  <c r="O56" i="3"/>
  <c r="O40" i="3"/>
  <c r="O14" i="3"/>
  <c r="C74" i="3"/>
  <c r="C71" i="3"/>
  <c r="C66" i="3"/>
  <c r="C56" i="3"/>
  <c r="C48" i="3"/>
  <c r="C40" i="3"/>
  <c r="C30" i="3"/>
  <c r="C20" i="3"/>
  <c r="C14" i="3"/>
  <c r="Q30" i="3" l="1"/>
  <c r="P13" i="3"/>
  <c r="P78" i="3"/>
  <c r="P91" i="3" s="1"/>
  <c r="J87" i="3"/>
  <c r="J84" i="3"/>
  <c r="J81" i="3"/>
  <c r="J74" i="3"/>
  <c r="J71" i="3"/>
  <c r="J66" i="3"/>
  <c r="J56" i="3"/>
  <c r="J48" i="3"/>
  <c r="J40" i="3"/>
  <c r="J30" i="3"/>
  <c r="J20" i="3"/>
  <c r="J14" i="3"/>
  <c r="J89" i="3" l="1"/>
  <c r="J78" i="3"/>
  <c r="J13" i="3"/>
  <c r="H40" i="3"/>
  <c r="H30" i="3"/>
  <c r="H20" i="3"/>
  <c r="H14" i="3"/>
  <c r="G56" i="3"/>
  <c r="G40" i="3"/>
  <c r="G30" i="3"/>
  <c r="G20" i="3"/>
  <c r="G14" i="3"/>
  <c r="J91" i="3" l="1"/>
  <c r="Q88" i="3"/>
  <c r="Q86" i="3"/>
  <c r="Q85" i="3"/>
  <c r="Q83" i="3"/>
  <c r="Q82" i="3"/>
  <c r="O87" i="3"/>
  <c r="O84" i="3"/>
  <c r="O81" i="3"/>
  <c r="O89" i="3" s="1"/>
  <c r="O74" i="3"/>
  <c r="O71" i="3"/>
  <c r="O66" i="3"/>
  <c r="O48" i="3"/>
  <c r="F87" i="3"/>
  <c r="F84" i="3"/>
  <c r="F81" i="3"/>
  <c r="F74" i="3"/>
  <c r="F71" i="3"/>
  <c r="F66" i="3"/>
  <c r="F56" i="3"/>
  <c r="F48" i="3"/>
  <c r="F40" i="3"/>
  <c r="F30" i="3"/>
  <c r="F20" i="3"/>
  <c r="F14" i="3"/>
  <c r="O78" i="3" l="1"/>
  <c r="O91" i="3" s="1"/>
  <c r="O13" i="3"/>
  <c r="Q84" i="3"/>
  <c r="F13" i="3"/>
  <c r="F89" i="3"/>
  <c r="F78" i="3"/>
  <c r="E20" i="3"/>
  <c r="B40" i="3"/>
  <c r="B48" i="3"/>
  <c r="B56" i="3"/>
  <c r="B66" i="3"/>
  <c r="B71" i="3"/>
  <c r="B74" i="3"/>
  <c r="N87" i="3"/>
  <c r="N84" i="3"/>
  <c r="N81" i="3"/>
  <c r="N74" i="3"/>
  <c r="N71" i="3"/>
  <c r="N66" i="3"/>
  <c r="N56" i="3"/>
  <c r="N48" i="3"/>
  <c r="N40" i="3"/>
  <c r="N20" i="3"/>
  <c r="N14" i="3"/>
  <c r="M87" i="3"/>
  <c r="M84" i="3"/>
  <c r="M81" i="3"/>
  <c r="M74" i="3"/>
  <c r="M71" i="3"/>
  <c r="M66" i="3"/>
  <c r="M56" i="3"/>
  <c r="M48" i="3"/>
  <c r="M40" i="3"/>
  <c r="M30" i="3"/>
  <c r="M20" i="3"/>
  <c r="M14" i="3"/>
  <c r="L87" i="3"/>
  <c r="L84" i="3"/>
  <c r="L81" i="3"/>
  <c r="L74" i="3"/>
  <c r="L71" i="3"/>
  <c r="L66" i="3"/>
  <c r="L56" i="3"/>
  <c r="L48" i="3"/>
  <c r="L40" i="3"/>
  <c r="L30" i="3"/>
  <c r="L20" i="3"/>
  <c r="L14" i="3"/>
  <c r="K87" i="3"/>
  <c r="K84" i="3"/>
  <c r="K81" i="3"/>
  <c r="K74" i="3"/>
  <c r="K71" i="3"/>
  <c r="K66" i="3"/>
  <c r="K56" i="3"/>
  <c r="K48" i="3"/>
  <c r="K40" i="3"/>
  <c r="K30" i="3"/>
  <c r="K20" i="3"/>
  <c r="K14" i="3"/>
  <c r="I87" i="3"/>
  <c r="I84" i="3"/>
  <c r="I81" i="3"/>
  <c r="I74" i="3"/>
  <c r="I71" i="3"/>
  <c r="I66" i="3"/>
  <c r="I56" i="3"/>
  <c r="I48" i="3"/>
  <c r="I40" i="3"/>
  <c r="I30" i="3"/>
  <c r="I20" i="3"/>
  <c r="I14" i="3"/>
  <c r="H87" i="3"/>
  <c r="H84" i="3"/>
  <c r="H81" i="3"/>
  <c r="H74" i="3"/>
  <c r="H71" i="3"/>
  <c r="H66" i="3"/>
  <c r="H56" i="3"/>
  <c r="H48" i="3"/>
  <c r="G87" i="3"/>
  <c r="G84" i="3"/>
  <c r="G81" i="3"/>
  <c r="G74" i="3"/>
  <c r="G71" i="3"/>
  <c r="G66" i="3"/>
  <c r="G48" i="3"/>
  <c r="C87" i="3"/>
  <c r="B87" i="3"/>
  <c r="C84" i="3"/>
  <c r="B84" i="3"/>
  <c r="C81" i="3"/>
  <c r="B81" i="3"/>
  <c r="B30" i="3"/>
  <c r="B20" i="3"/>
  <c r="B14" i="3"/>
  <c r="Q87" i="3"/>
  <c r="H13" i="3" l="1"/>
  <c r="G78" i="3"/>
  <c r="C13" i="3"/>
  <c r="F91" i="3"/>
  <c r="G13" i="3"/>
  <c r="N13" i="3"/>
  <c r="I13" i="3"/>
  <c r="K13" i="3"/>
  <c r="M78" i="3"/>
  <c r="K89" i="3"/>
  <c r="L89" i="3"/>
  <c r="B78" i="3"/>
  <c r="H78" i="3"/>
  <c r="M89" i="3"/>
  <c r="N78" i="3"/>
  <c r="G89" i="3"/>
  <c r="H89" i="3"/>
  <c r="I78" i="3"/>
  <c r="L13" i="3"/>
  <c r="N89" i="3"/>
  <c r="I89" i="3"/>
  <c r="K78" i="3"/>
  <c r="L78" i="3"/>
  <c r="M13" i="3"/>
  <c r="B89" i="3"/>
  <c r="C89" i="3"/>
  <c r="C78" i="3"/>
  <c r="B13" i="3"/>
  <c r="Q81" i="3"/>
  <c r="Q89" i="3" s="1"/>
  <c r="C91" i="3" l="1"/>
  <c r="M91" i="3"/>
  <c r="L91" i="3"/>
  <c r="K91" i="3"/>
  <c r="H91" i="3"/>
  <c r="I91" i="3"/>
  <c r="N91" i="3"/>
  <c r="G91" i="3"/>
  <c r="B91" i="3"/>
  <c r="E87" i="3" l="1"/>
  <c r="E84" i="3"/>
  <c r="E81" i="3"/>
  <c r="E74" i="3"/>
  <c r="E71" i="3"/>
  <c r="E66" i="3"/>
  <c r="E56" i="3"/>
  <c r="E48" i="3"/>
  <c r="E40" i="3"/>
  <c r="E30" i="3"/>
  <c r="E89" i="3" l="1"/>
  <c r="E14" i="3" l="1"/>
  <c r="E78" i="3" l="1"/>
  <c r="E91" i="3" s="1"/>
  <c r="E13" i="3"/>
  <c r="D84" i="3"/>
  <c r="D81" i="3"/>
  <c r="D74" i="3"/>
  <c r="D71" i="3"/>
  <c r="D66" i="3"/>
  <c r="D56" i="3"/>
  <c r="D48" i="3"/>
  <c r="D30" i="3"/>
  <c r="D20" i="3"/>
  <c r="Q20" i="3" s="1"/>
  <c r="D14" i="3"/>
  <c r="D87" i="3"/>
  <c r="D40" i="3"/>
  <c r="Q13" i="3" l="1"/>
  <c r="Q78" i="3"/>
  <c r="Q91" i="3" s="1"/>
  <c r="D13" i="3"/>
  <c r="D89" i="3"/>
  <c r="D78" i="3"/>
  <c r="D91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<sst xmlns="http://schemas.openxmlformats.org/spreadsheetml/2006/main" count="111" uniqueCount="110">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</sst>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0</xdr:rowOff>
    </xdr:from>
    <xdr:to>
      <xdr:col>7</xdr:col>
      <xdr:colOff>514350</xdr:colOff>
      <xdr:row>6</xdr:row>
      <xdr:rowOff>38100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5"/>
  <sheetViews>
    <sheetView showGridLines="0" tabSelected="1" zoomScaleNormal="100" zoomScaleSheetLayoutView="100" workbookViewId="0">
      <selection activeCell="K15" sqref="K15"/>
    </sheetView>
  </sheetViews>
  <sheetFormatPr baseColWidth="10" defaultColWidth="9.140625" defaultRowHeight="15"/>
  <cols>
    <col min="1" max="1" width="47.5703125" bestFit="1" customWidth="1"/>
    <col min="2" max="3" width="17.140625" customWidth="1"/>
    <col min="4" max="8" width="12.7109375" customWidth="1"/>
    <col min="9" max="9" width="12.85546875" customWidth="1"/>
    <col min="10" max="10" width="12.7109375" customWidth="1"/>
    <col min="11" max="11" width="15.28515625" customWidth="1"/>
    <col min="12" max="12" width="17.140625" customWidth="1"/>
    <col min="13" max="13" width="13.7109375" customWidth="1"/>
    <col min="14" max="14" width="13.85546875" customWidth="1"/>
    <col min="15" max="15" width="0.85546875" hidden="1" customWidth="1"/>
    <col min="16" max="16" width="16.28515625" customWidth="1"/>
    <col min="17" max="17" width="15.4257812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1:22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2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2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22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2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22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S6" s="6"/>
    </row>
    <row r="7" spans="1:22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S7" s="6"/>
    </row>
    <row r="8" spans="1:22" ht="12.75" customHeight="1">
      <c r="A8" s="33" t="s">
        <v>90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22" ht="16.5">
      <c r="A9" s="33">
        <v>2024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22">
      <c r="A10" s="34" t="s">
        <v>91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2" ht="1.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2" s="27" customFormat="1" ht="30" customHeight="1">
      <c r="A12" s="25" t="s">
        <v>0</v>
      </c>
      <c r="B12" s="26" t="s">
        <v>94</v>
      </c>
      <c r="C12" s="26" t="s">
        <v>95</v>
      </c>
      <c r="D12" s="26" t="s">
        <v>78</v>
      </c>
      <c r="E12" s="26" t="s">
        <v>79</v>
      </c>
      <c r="F12" s="26" t="s">
        <v>80</v>
      </c>
      <c r="G12" s="26" t="s">
        <v>81</v>
      </c>
      <c r="H12" s="26" t="s">
        <v>82</v>
      </c>
      <c r="I12" s="26" t="s">
        <v>83</v>
      </c>
      <c r="J12" s="26" t="s">
        <v>84</v>
      </c>
      <c r="K12" s="26" t="s">
        <v>85</v>
      </c>
      <c r="L12" s="26" t="s">
        <v>86</v>
      </c>
      <c r="M12" s="26" t="s">
        <v>87</v>
      </c>
      <c r="N12" s="26" t="s">
        <v>88</v>
      </c>
      <c r="O12" s="26" t="s">
        <v>103</v>
      </c>
      <c r="P12" s="26" t="s">
        <v>103</v>
      </c>
      <c r="Q12" s="26" t="s">
        <v>89</v>
      </c>
    </row>
    <row r="13" spans="1:22">
      <c r="A13" s="1" t="s">
        <v>1</v>
      </c>
      <c r="B13" s="15">
        <f t="shared" ref="B13" si="0">+B14+B20+B30+B40+B48+B56+B66+B71+B74</f>
        <v>721592971</v>
      </c>
      <c r="C13" s="15">
        <f>+C14+C20+C30+C40+C48+C56+C66+C71+C74</f>
        <v>781001471</v>
      </c>
      <c r="D13" s="15">
        <f>+D14+D20+D30+D40+D48+D56+D66+D71+D74</f>
        <v>34143561.25</v>
      </c>
      <c r="E13" s="15">
        <f t="shared" ref="E13:F13" si="1">+E14+E20+E30+E40+E48+E56+E66+E71+E74</f>
        <v>34484278.369999997</v>
      </c>
      <c r="F13" s="15">
        <f t="shared" si="1"/>
        <v>34711148.809999995</v>
      </c>
      <c r="G13" s="15">
        <f t="shared" ref="G13:O13" si="2">+G14+G20+G30+G40+G48+G56+G66+G71+G74</f>
        <v>65789594</v>
      </c>
      <c r="H13" s="15">
        <f>+H14+H20+H30+H40+H48+H56+H66+H71+H74</f>
        <v>41298353.75</v>
      </c>
      <c r="I13" s="15">
        <f t="shared" si="2"/>
        <v>37963160.669999994</v>
      </c>
      <c r="J13" s="15">
        <f t="shared" ref="J13" si="3">+J14+J20+J30+J40+J48+J56+J66+J71+J74</f>
        <v>42457556.699999996</v>
      </c>
      <c r="K13" s="15">
        <f t="shared" si="2"/>
        <v>47536876.270000003</v>
      </c>
      <c r="L13" s="15">
        <f t="shared" si="2"/>
        <v>35585949.400000006</v>
      </c>
      <c r="M13" s="15">
        <f t="shared" si="2"/>
        <v>72251705.859999985</v>
      </c>
      <c r="N13" s="15">
        <f t="shared" si="2"/>
        <v>69201953.430000007</v>
      </c>
      <c r="O13" s="15">
        <f t="shared" si="2"/>
        <v>0</v>
      </c>
      <c r="P13" s="15">
        <f>+P14+P20+P30+P40+P48+P56+P66+P71+P74</f>
        <v>141902607.42000002</v>
      </c>
      <c r="Q13" s="15">
        <f>+Q14+Q20+Q30+Q40+Q48+Q56+Q66+Q71+Q74</f>
        <v>657326745.93000007</v>
      </c>
    </row>
    <row r="14" spans="1:22">
      <c r="A14" s="2" t="s">
        <v>2</v>
      </c>
      <c r="B14" s="7">
        <f>SUM(B15:B19)</f>
        <v>595000000</v>
      </c>
      <c r="C14" s="7">
        <f>SUM(C15:C19)</f>
        <v>595000000</v>
      </c>
      <c r="D14" s="7">
        <f t="shared" ref="D14:F14" si="4">SUM(D15:D19)</f>
        <v>32475452.02</v>
      </c>
      <c r="E14" s="7">
        <f t="shared" si="4"/>
        <v>32186385.739999998</v>
      </c>
      <c r="F14" s="7">
        <f t="shared" si="4"/>
        <v>32055332.189999998</v>
      </c>
      <c r="G14" s="7">
        <f>SUM(G15:G19)</f>
        <v>57711581.439999998</v>
      </c>
      <c r="H14" s="7">
        <f>SUM(H15:H19)</f>
        <v>31244626.66</v>
      </c>
      <c r="I14" s="7">
        <f t="shared" ref="I14:Q14" si="5">SUM(I15:I19)</f>
        <v>32063704.920000002</v>
      </c>
      <c r="J14" s="7">
        <f t="shared" ref="J14" si="6">SUM(J15:J19)</f>
        <v>32530021.719999999</v>
      </c>
      <c r="K14" s="7">
        <f t="shared" si="5"/>
        <v>37590420.840000004</v>
      </c>
      <c r="L14" s="7">
        <f t="shared" si="5"/>
        <v>30979818.059999999</v>
      </c>
      <c r="M14" s="7">
        <f t="shared" si="5"/>
        <v>62188697.359999992</v>
      </c>
      <c r="N14" s="7">
        <f t="shared" si="5"/>
        <v>59678969.740000002</v>
      </c>
      <c r="O14" s="7">
        <f t="shared" si="5"/>
        <v>0</v>
      </c>
      <c r="P14" s="7">
        <f>SUM(P15:P19)</f>
        <v>115832727.49000001</v>
      </c>
      <c r="Q14" s="7">
        <f>SUM(Q15:Q19)</f>
        <v>556537738.18000007</v>
      </c>
    </row>
    <row r="15" spans="1:22" ht="15" customHeight="1">
      <c r="A15" s="4" t="s">
        <v>3</v>
      </c>
      <c r="B15" s="11">
        <v>386658528</v>
      </c>
      <c r="C15" s="11">
        <v>385215666.32999998</v>
      </c>
      <c r="D15" s="11">
        <v>26696155.870000001</v>
      </c>
      <c r="E15" s="11">
        <v>26598318.969999999</v>
      </c>
      <c r="F15" s="11">
        <v>26519344.559999999</v>
      </c>
      <c r="G15" s="11">
        <v>26492035.43</v>
      </c>
      <c r="H15" s="11">
        <v>25705861.350000001</v>
      </c>
      <c r="I15" s="11">
        <v>26529665.100000001</v>
      </c>
      <c r="J15" s="11">
        <v>26941104.879999999</v>
      </c>
      <c r="K15" s="11">
        <v>26789131.870000001</v>
      </c>
      <c r="L15" s="11">
        <v>25497393.34</v>
      </c>
      <c r="M15" s="11">
        <v>30036606.489999998</v>
      </c>
      <c r="N15" s="11">
        <v>54147284.350000001</v>
      </c>
      <c r="O15" s="11">
        <v>0</v>
      </c>
      <c r="P15" s="11">
        <v>28083506.699999999</v>
      </c>
      <c r="Q15" s="11">
        <f>SUM(D15:P15)</f>
        <v>350036408.91000003</v>
      </c>
    </row>
    <row r="16" spans="1:22" ht="15" customHeight="1">
      <c r="A16" s="4" t="s">
        <v>4</v>
      </c>
      <c r="B16" s="11">
        <v>159542824</v>
      </c>
      <c r="C16" s="11">
        <v>154216685.66999999</v>
      </c>
      <c r="D16" s="11">
        <v>1785000</v>
      </c>
      <c r="E16" s="11">
        <v>1581000</v>
      </c>
      <c r="F16" s="11">
        <v>1561000</v>
      </c>
      <c r="G16" s="11">
        <v>27290785.149999999</v>
      </c>
      <c r="H16" s="11">
        <v>1561000</v>
      </c>
      <c r="I16" s="11">
        <v>1561000</v>
      </c>
      <c r="J16" s="11">
        <v>1561000</v>
      </c>
      <c r="K16" s="11">
        <v>1514000</v>
      </c>
      <c r="L16" s="11">
        <v>1504700</v>
      </c>
      <c r="M16" s="11">
        <v>28114710.609999999</v>
      </c>
      <c r="N16" s="11">
        <v>1499400</v>
      </c>
      <c r="O16" s="11">
        <v>0</v>
      </c>
      <c r="P16" s="11">
        <v>83525276</v>
      </c>
      <c r="Q16" s="11">
        <f>SUM(D16:P16)</f>
        <v>153058871.75999999</v>
      </c>
      <c r="U16" s="6"/>
      <c r="V16" s="6"/>
    </row>
    <row r="17" spans="1:38" ht="15" customHeight="1">
      <c r="A17" s="4" t="s">
        <v>36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/>
      <c r="Q17" s="11">
        <f t="shared" ref="Q16:Q78" si="7">SUM(D17:P17)</f>
        <v>0</v>
      </c>
      <c r="V17" s="6"/>
    </row>
    <row r="18" spans="1:38" ht="15" customHeight="1">
      <c r="A18" s="4" t="s">
        <v>5</v>
      </c>
      <c r="B18" s="11">
        <v>0</v>
      </c>
      <c r="C18" s="11">
        <v>5769000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5292000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f>SUM(D18:P18)</f>
        <v>5292000</v>
      </c>
      <c r="V18" s="6"/>
      <c r="W18" s="28"/>
    </row>
    <row r="19" spans="1:38" ht="15" customHeight="1">
      <c r="A19" s="4" t="s">
        <v>6</v>
      </c>
      <c r="B19" s="11">
        <v>48798648</v>
      </c>
      <c r="C19" s="11">
        <v>49798648</v>
      </c>
      <c r="D19" s="11">
        <v>3994296.15</v>
      </c>
      <c r="E19" s="11">
        <v>4007066.77</v>
      </c>
      <c r="F19" s="11">
        <v>3974987.63</v>
      </c>
      <c r="G19" s="11">
        <v>3928760.86</v>
      </c>
      <c r="H19" s="11">
        <v>3977765.31</v>
      </c>
      <c r="I19" s="11">
        <v>3973039.82</v>
      </c>
      <c r="J19" s="11">
        <v>4027916.84</v>
      </c>
      <c r="K19" s="11">
        <v>3995288.97</v>
      </c>
      <c r="L19" s="11">
        <v>3977724.72</v>
      </c>
      <c r="M19" s="11">
        <v>4037380.26</v>
      </c>
      <c r="N19" s="11">
        <v>4032285.39</v>
      </c>
      <c r="O19" s="11">
        <v>0</v>
      </c>
      <c r="P19" s="11">
        <v>4223944.79</v>
      </c>
      <c r="Q19" s="11">
        <f>SUM(D19:P19)</f>
        <v>48150457.509999998</v>
      </c>
    </row>
    <row r="20" spans="1:38">
      <c r="A20" s="2" t="s">
        <v>7</v>
      </c>
      <c r="B20" s="7">
        <f>SUM(B21:B29)</f>
        <v>68389487</v>
      </c>
      <c r="C20" s="7">
        <f>SUM(C21:C29)</f>
        <v>90953306.519999996</v>
      </c>
      <c r="D20" s="7">
        <f t="shared" ref="D20:E20" si="8">SUM(D21:D29)</f>
        <v>1668109.23</v>
      </c>
      <c r="E20" s="7">
        <f t="shared" si="8"/>
        <v>2049203.58</v>
      </c>
      <c r="F20" s="7">
        <f>SUM(F21:F29)</f>
        <v>2176225.25</v>
      </c>
      <c r="G20" s="7">
        <f>SUM(G21:G29)</f>
        <v>6485462.0499999998</v>
      </c>
      <c r="H20" s="7">
        <f>SUM(H21:H29)</f>
        <v>5627910.2999999998</v>
      </c>
      <c r="I20" s="7">
        <f t="shared" ref="I20:P20" si="9">SUM(I21:I29)</f>
        <v>5090397.9399999995</v>
      </c>
      <c r="J20" s="7">
        <f t="shared" ref="J20" si="10">SUM(J21:J29)</f>
        <v>4999383.9399999995</v>
      </c>
      <c r="K20" s="7">
        <f t="shared" si="9"/>
        <v>7075315.1799999997</v>
      </c>
      <c r="L20" s="7">
        <f t="shared" si="9"/>
        <v>3983976.72</v>
      </c>
      <c r="M20" s="7">
        <f t="shared" si="9"/>
        <v>7125226.8499999987</v>
      </c>
      <c r="N20" s="7">
        <f t="shared" si="9"/>
        <v>5575776.71</v>
      </c>
      <c r="O20" s="7">
        <f t="shared" si="9"/>
        <v>0</v>
      </c>
      <c r="P20" s="7">
        <f t="shared" si="9"/>
        <v>9249728.6099999994</v>
      </c>
      <c r="Q20" s="7">
        <f>SUM(D20:P20)</f>
        <v>61106716.359999999</v>
      </c>
    </row>
    <row r="21" spans="1:38">
      <c r="A21" s="4" t="s">
        <v>8</v>
      </c>
      <c r="B21" s="11">
        <v>17075536</v>
      </c>
      <c r="C21" s="11">
        <v>14204116</v>
      </c>
      <c r="D21" s="11">
        <v>655898.78</v>
      </c>
      <c r="E21" s="11">
        <v>290377.73</v>
      </c>
      <c r="F21" s="11">
        <v>923331.46</v>
      </c>
      <c r="G21" s="11">
        <v>883813.26</v>
      </c>
      <c r="H21" s="11">
        <v>1589473.81</v>
      </c>
      <c r="I21" s="11">
        <v>961601.2</v>
      </c>
      <c r="J21" s="11">
        <v>650637.47</v>
      </c>
      <c r="K21" s="11">
        <v>1306302.51</v>
      </c>
      <c r="L21" s="11">
        <v>953389.93</v>
      </c>
      <c r="M21" s="11">
        <v>989955.7</v>
      </c>
      <c r="N21" s="11">
        <v>951691.41</v>
      </c>
      <c r="O21" s="11">
        <v>0</v>
      </c>
      <c r="P21" s="11">
        <v>937741.26</v>
      </c>
      <c r="Q21" s="11">
        <f>SUM(D21:P21)</f>
        <v>11094214.52</v>
      </c>
    </row>
    <row r="22" spans="1:38" ht="30">
      <c r="A22" s="4" t="s">
        <v>9</v>
      </c>
      <c r="B22" s="11">
        <v>741191</v>
      </c>
      <c r="C22" s="11">
        <v>2391191</v>
      </c>
      <c r="D22" s="11">
        <v>0</v>
      </c>
      <c r="E22" s="11">
        <v>0</v>
      </c>
      <c r="F22" s="11">
        <v>82812.399999999994</v>
      </c>
      <c r="G22" s="11">
        <v>0</v>
      </c>
      <c r="H22" s="11">
        <v>0</v>
      </c>
      <c r="I22" s="11">
        <v>5215.43</v>
      </c>
      <c r="J22" s="11">
        <v>99627.4</v>
      </c>
      <c r="K22" s="11">
        <v>63130</v>
      </c>
      <c r="L22" s="11">
        <v>159300</v>
      </c>
      <c r="M22" s="11">
        <v>3952.81</v>
      </c>
      <c r="N22" s="11">
        <v>5015</v>
      </c>
      <c r="O22" s="11">
        <v>0</v>
      </c>
      <c r="P22" s="11">
        <v>0</v>
      </c>
      <c r="Q22" s="11">
        <f>SUM(D22:P22)</f>
        <v>419053.04</v>
      </c>
    </row>
    <row r="23" spans="1:38">
      <c r="A23" s="4" t="s">
        <v>10</v>
      </c>
      <c r="B23" s="11">
        <v>500000</v>
      </c>
      <c r="C23" s="11">
        <v>877701.66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225137.5</v>
      </c>
      <c r="J23" s="11">
        <v>0</v>
      </c>
      <c r="K23" s="11">
        <v>0</v>
      </c>
      <c r="L23" s="11">
        <v>0</v>
      </c>
      <c r="M23" s="11">
        <v>128721</v>
      </c>
      <c r="N23" s="11">
        <v>221720</v>
      </c>
      <c r="O23" s="11">
        <v>0</v>
      </c>
      <c r="P23" s="11">
        <v>16977.5</v>
      </c>
      <c r="Q23" s="11">
        <f>SUM(D23:P23)</f>
        <v>592556</v>
      </c>
    </row>
    <row r="24" spans="1:38" ht="18" customHeight="1">
      <c r="A24" s="4" t="s">
        <v>11</v>
      </c>
      <c r="B24" s="11">
        <v>100000</v>
      </c>
      <c r="C24" s="11">
        <v>467200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7840</v>
      </c>
      <c r="J24" s="11">
        <v>0</v>
      </c>
      <c r="K24" s="11">
        <v>0</v>
      </c>
      <c r="L24" s="11">
        <v>0</v>
      </c>
      <c r="M24" s="11">
        <v>11976</v>
      </c>
      <c r="N24" s="11">
        <v>183600</v>
      </c>
      <c r="O24" s="11">
        <v>0</v>
      </c>
      <c r="P24" s="11">
        <v>291291.55</v>
      </c>
      <c r="Q24" s="11">
        <f>SUM(D24:P24)</f>
        <v>494707.55</v>
      </c>
    </row>
    <row r="25" spans="1:38">
      <c r="A25" s="4" t="s">
        <v>12</v>
      </c>
      <c r="B25" s="11">
        <v>3223760</v>
      </c>
      <c r="C25" s="11">
        <v>14706710</v>
      </c>
      <c r="D25" s="11">
        <v>0</v>
      </c>
      <c r="E25" s="11">
        <v>0</v>
      </c>
      <c r="F25" s="11">
        <v>0</v>
      </c>
      <c r="G25" s="11">
        <v>266108</v>
      </c>
      <c r="H25" s="11">
        <v>349695.79</v>
      </c>
      <c r="I25" s="11">
        <v>0</v>
      </c>
      <c r="J25" s="11">
        <v>1009161.86</v>
      </c>
      <c r="K25" s="11">
        <v>0</v>
      </c>
      <c r="L25" s="11">
        <v>0</v>
      </c>
      <c r="M25" s="11">
        <v>2950</v>
      </c>
      <c r="N25" s="11">
        <v>0</v>
      </c>
      <c r="O25" s="11">
        <v>0</v>
      </c>
      <c r="P25" s="11">
        <v>603729.5</v>
      </c>
      <c r="Q25" s="11">
        <f>SUM(D25:P25)</f>
        <v>2231645.15</v>
      </c>
      <c r="U25" s="18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>
      <c r="A26" s="4" t="s">
        <v>13</v>
      </c>
      <c r="B26" s="11">
        <v>19000000</v>
      </c>
      <c r="C26" s="11">
        <v>19000000</v>
      </c>
      <c r="D26" s="11">
        <v>987210.45</v>
      </c>
      <c r="E26" s="11">
        <v>57118.66</v>
      </c>
      <c r="F26" s="11">
        <v>1045798.93</v>
      </c>
      <c r="G26" s="11">
        <v>2023777.29</v>
      </c>
      <c r="H26" s="11">
        <v>75044.52</v>
      </c>
      <c r="I26" s="11">
        <v>1063125.3700000001</v>
      </c>
      <c r="J26" s="11">
        <v>1058983.57</v>
      </c>
      <c r="K26" s="11">
        <v>1135233.8500000001</v>
      </c>
      <c r="L26" s="11">
        <v>1082806.1000000001</v>
      </c>
      <c r="M26" s="11">
        <v>4848524.0599999996</v>
      </c>
      <c r="N26" s="11">
        <v>75967.17</v>
      </c>
      <c r="O26" s="11">
        <v>0</v>
      </c>
      <c r="P26" s="11">
        <v>2371724.3199999998</v>
      </c>
      <c r="Q26" s="11">
        <f>SUM(D26:P26)</f>
        <v>15825314.290000001</v>
      </c>
      <c r="U26" s="18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45">
      <c r="A27" s="4" t="s">
        <v>14</v>
      </c>
      <c r="B27" s="11">
        <v>3475000</v>
      </c>
      <c r="C27" s="11">
        <v>4750000</v>
      </c>
      <c r="D27" s="11">
        <v>25000</v>
      </c>
      <c r="E27" s="11">
        <v>93502.89</v>
      </c>
      <c r="F27" s="11">
        <v>102332.46</v>
      </c>
      <c r="G27" s="11">
        <v>488755.1</v>
      </c>
      <c r="H27" s="11">
        <v>90821.4</v>
      </c>
      <c r="I27" s="11">
        <v>133395.89000000001</v>
      </c>
      <c r="J27" s="11">
        <v>559426.5</v>
      </c>
      <c r="K27" s="11">
        <v>217594.72</v>
      </c>
      <c r="L27" s="11">
        <v>172506.09</v>
      </c>
      <c r="M27" s="11">
        <v>41876.35</v>
      </c>
      <c r="N27" s="11">
        <v>1723689.06</v>
      </c>
      <c r="O27" s="11">
        <v>0</v>
      </c>
      <c r="P27" s="11">
        <v>290221.53999999998</v>
      </c>
      <c r="Q27" s="11">
        <f>SUM(D27:P27)</f>
        <v>3939122</v>
      </c>
    </row>
    <row r="28" spans="1:38" ht="30">
      <c r="A28" s="4" t="s">
        <v>15</v>
      </c>
      <c r="B28" s="11">
        <v>4074000</v>
      </c>
      <c r="C28" s="11">
        <v>11780660</v>
      </c>
      <c r="D28" s="11">
        <v>0</v>
      </c>
      <c r="E28" s="11">
        <v>0</v>
      </c>
      <c r="F28" s="11">
        <v>21950</v>
      </c>
      <c r="G28" s="11">
        <v>74930</v>
      </c>
      <c r="H28" s="11">
        <v>1649489.08</v>
      </c>
      <c r="I28" s="11">
        <v>730337.42</v>
      </c>
      <c r="J28" s="11">
        <v>22086.639999999999</v>
      </c>
      <c r="K28" s="11">
        <v>2200740</v>
      </c>
      <c r="L28" s="11">
        <v>53100</v>
      </c>
      <c r="M28" s="11">
        <v>90273.3</v>
      </c>
      <c r="N28" s="11">
        <v>1720829.91</v>
      </c>
      <c r="O28" s="11">
        <v>0</v>
      </c>
      <c r="P28" s="11">
        <v>291118.19</v>
      </c>
      <c r="Q28" s="11">
        <f>SUM(D28:P28)</f>
        <v>6854854.540000001</v>
      </c>
    </row>
    <row r="29" spans="1:38">
      <c r="A29" s="4" t="s">
        <v>37</v>
      </c>
      <c r="B29" s="11">
        <v>20200000</v>
      </c>
      <c r="C29" s="11">
        <v>22775727.859999999</v>
      </c>
      <c r="D29" s="11">
        <v>0</v>
      </c>
      <c r="E29" s="11">
        <v>1608204.3</v>
      </c>
      <c r="F29" s="11">
        <v>0</v>
      </c>
      <c r="G29" s="11">
        <v>2748078.4</v>
      </c>
      <c r="H29" s="11">
        <v>1873385.7</v>
      </c>
      <c r="I29" s="11">
        <v>1963745.13</v>
      </c>
      <c r="J29" s="11">
        <v>1599460.5</v>
      </c>
      <c r="K29" s="11">
        <v>2152314.1</v>
      </c>
      <c r="L29" s="11">
        <v>1562874.6</v>
      </c>
      <c r="M29" s="11">
        <v>1006997.63</v>
      </c>
      <c r="N29" s="11">
        <v>693264.16</v>
      </c>
      <c r="O29" s="11">
        <v>0</v>
      </c>
      <c r="P29" s="11">
        <v>4446924.75</v>
      </c>
      <c r="Q29" s="11">
        <f>SUM(D29:P29)</f>
        <v>19655249.270000003</v>
      </c>
    </row>
    <row r="30" spans="1:38">
      <c r="A30" s="2" t="s">
        <v>16</v>
      </c>
      <c r="B30" s="7">
        <f>SUM(B31:B39)</f>
        <v>25642784</v>
      </c>
      <c r="C30" s="7">
        <f>SUM(C31:C39)</f>
        <v>32949964.480000004</v>
      </c>
      <c r="D30" s="7">
        <f t="shared" ref="D30:F30" si="11">SUM(D31:D39)</f>
        <v>0</v>
      </c>
      <c r="E30" s="7">
        <f t="shared" si="11"/>
        <v>184019.55</v>
      </c>
      <c r="F30" s="7">
        <f t="shared" si="11"/>
        <v>418226.37</v>
      </c>
      <c r="G30" s="7">
        <f>SUM(G31:G39)</f>
        <v>613318.59000000008</v>
      </c>
      <c r="H30" s="7">
        <f>SUM(H31:H39)</f>
        <v>4102209.4899999998</v>
      </c>
      <c r="I30" s="7">
        <f t="shared" ref="I30:P30" si="12">SUM(I31:I39)</f>
        <v>661462.80000000005</v>
      </c>
      <c r="J30" s="7">
        <f t="shared" ref="J30" si="13">SUM(J31:J39)</f>
        <v>703462.28</v>
      </c>
      <c r="K30" s="7">
        <f t="shared" si="12"/>
        <v>2592832.0499999998</v>
      </c>
      <c r="L30" s="7">
        <f t="shared" si="12"/>
        <v>89062.92</v>
      </c>
      <c r="M30" s="7">
        <f t="shared" si="12"/>
        <v>1834134.71</v>
      </c>
      <c r="N30" s="7">
        <f>SUM(N31:N39)</f>
        <v>944966.23</v>
      </c>
      <c r="O30" s="7">
        <f t="shared" ref="O30:Q30" si="14">SUM(O31:O39)</f>
        <v>0</v>
      </c>
      <c r="P30" s="7">
        <f t="shared" si="14"/>
        <v>3893319.63</v>
      </c>
      <c r="Q30" s="7">
        <f>SUM(Q31:Q39)</f>
        <v>16037014.620000001</v>
      </c>
    </row>
    <row r="31" spans="1:38" ht="30">
      <c r="A31" s="4" t="s">
        <v>17</v>
      </c>
      <c r="B31" s="11">
        <v>826188</v>
      </c>
      <c r="C31" s="11">
        <v>1141868.1100000001</v>
      </c>
      <c r="D31" s="11">
        <v>0</v>
      </c>
      <c r="E31" s="11">
        <v>46392.06</v>
      </c>
      <c r="F31" s="11">
        <v>14160</v>
      </c>
      <c r="G31" s="11">
        <v>18540</v>
      </c>
      <c r="H31" s="11">
        <v>160497.12</v>
      </c>
      <c r="I31" s="11">
        <v>76231.600000000006</v>
      </c>
      <c r="J31" s="11">
        <v>13080</v>
      </c>
      <c r="K31" s="11">
        <v>175432.38</v>
      </c>
      <c r="L31" s="11">
        <v>6360</v>
      </c>
      <c r="M31" s="11">
        <v>67631.69</v>
      </c>
      <c r="N31" s="11">
        <v>196210.2</v>
      </c>
      <c r="O31" s="11">
        <v>0</v>
      </c>
      <c r="P31" s="11">
        <v>68338.34</v>
      </c>
      <c r="Q31" s="11">
        <f>SUM(D31:P31)</f>
        <v>842873.39</v>
      </c>
    </row>
    <row r="32" spans="1:38">
      <c r="A32" s="4" t="s">
        <v>18</v>
      </c>
      <c r="B32" s="11">
        <v>1385801</v>
      </c>
      <c r="C32" s="11">
        <v>467353.86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243290</v>
      </c>
      <c r="J32" s="11">
        <v>0</v>
      </c>
      <c r="K32" s="11">
        <v>174286</v>
      </c>
      <c r="L32" s="11">
        <v>0</v>
      </c>
      <c r="M32" s="11">
        <v>0</v>
      </c>
      <c r="N32" s="11">
        <v>0</v>
      </c>
      <c r="O32" s="11">
        <v>0</v>
      </c>
      <c r="P32" s="11">
        <v>21240</v>
      </c>
      <c r="Q32" s="11">
        <f>SUM(D32:P32)</f>
        <v>438816</v>
      </c>
    </row>
    <row r="33" spans="1:17" ht="30">
      <c r="A33" s="4" t="s">
        <v>19</v>
      </c>
      <c r="B33" s="11">
        <v>1100000</v>
      </c>
      <c r="C33" s="11">
        <v>1057400</v>
      </c>
      <c r="D33" s="11">
        <v>0</v>
      </c>
      <c r="E33" s="11">
        <v>44074.18</v>
      </c>
      <c r="F33" s="11">
        <v>17395.560000000001</v>
      </c>
      <c r="G33" s="11">
        <v>0</v>
      </c>
      <c r="H33" s="11">
        <v>233296.33</v>
      </c>
      <c r="I33" s="11">
        <v>12770.85</v>
      </c>
      <c r="J33" s="11">
        <v>0</v>
      </c>
      <c r="K33" s="11">
        <v>236906.3</v>
      </c>
      <c r="L33" s="11">
        <v>0</v>
      </c>
      <c r="M33" s="11">
        <v>77756.98</v>
      </c>
      <c r="N33" s="11">
        <v>304734.53999999998</v>
      </c>
      <c r="O33" s="11">
        <v>0</v>
      </c>
      <c r="P33" s="11">
        <v>9760.9699999999993</v>
      </c>
      <c r="Q33" s="11">
        <f>SUM(D33:P33)</f>
        <v>936695.71</v>
      </c>
    </row>
    <row r="34" spans="1:17">
      <c r="A34" s="4" t="s">
        <v>20</v>
      </c>
      <c r="B34" s="11">
        <v>150000</v>
      </c>
      <c r="C34" s="11">
        <v>152000</v>
      </c>
      <c r="D34" s="11">
        <v>0</v>
      </c>
      <c r="E34" s="11">
        <v>2416.85</v>
      </c>
      <c r="F34" s="11">
        <v>30930</v>
      </c>
      <c r="G34" s="11">
        <v>0</v>
      </c>
      <c r="H34" s="11">
        <v>39180.6</v>
      </c>
      <c r="I34" s="11">
        <v>0</v>
      </c>
      <c r="J34" s="11">
        <v>0</v>
      </c>
      <c r="K34" s="11">
        <v>30721.599999999999</v>
      </c>
      <c r="L34" s="11">
        <v>0</v>
      </c>
      <c r="M34" s="11">
        <v>0</v>
      </c>
      <c r="N34" s="11">
        <v>4664.5</v>
      </c>
      <c r="O34" s="11">
        <v>0</v>
      </c>
      <c r="P34" s="11">
        <v>17337</v>
      </c>
      <c r="Q34" s="11">
        <f>SUM(D34:P34)</f>
        <v>125250.54999999999</v>
      </c>
    </row>
    <row r="35" spans="1:17" ht="30">
      <c r="A35" s="4" t="s">
        <v>21</v>
      </c>
      <c r="B35" s="11">
        <v>550000</v>
      </c>
      <c r="C35" s="11">
        <v>430000</v>
      </c>
      <c r="D35" s="11">
        <v>0</v>
      </c>
      <c r="E35" s="11">
        <v>0</v>
      </c>
      <c r="F35" s="11">
        <v>0</v>
      </c>
      <c r="G35" s="11">
        <v>0</v>
      </c>
      <c r="H35" s="11">
        <v>33461.449999999997</v>
      </c>
      <c r="I35" s="11">
        <v>0</v>
      </c>
      <c r="J35" s="11">
        <v>36734.44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48766.81</v>
      </c>
      <c r="Q35" s="11">
        <f>SUM(D35:P35)</f>
        <v>118962.7</v>
      </c>
    </row>
    <row r="36" spans="1:17" ht="30">
      <c r="A36" s="4" t="s">
        <v>22</v>
      </c>
      <c r="B36" s="11">
        <v>52000</v>
      </c>
      <c r="C36" s="11">
        <v>103000</v>
      </c>
      <c r="D36" s="11">
        <v>0</v>
      </c>
      <c r="E36" s="11">
        <v>699.98</v>
      </c>
      <c r="F36" s="11">
        <v>0</v>
      </c>
      <c r="G36" s="11">
        <v>2536.06</v>
      </c>
      <c r="H36" s="11">
        <v>0</v>
      </c>
      <c r="I36" s="11">
        <v>10169.15</v>
      </c>
      <c r="J36" s="11">
        <v>0</v>
      </c>
      <c r="K36" s="11">
        <v>0</v>
      </c>
      <c r="L36" s="11">
        <v>0</v>
      </c>
      <c r="M36" s="11">
        <v>1487.44</v>
      </c>
      <c r="N36" s="11">
        <v>0</v>
      </c>
      <c r="O36" s="11">
        <v>0</v>
      </c>
      <c r="P36" s="11">
        <v>0</v>
      </c>
      <c r="Q36" s="11">
        <f>SUM(D36:P36)</f>
        <v>14892.63</v>
      </c>
    </row>
    <row r="37" spans="1:17" ht="30">
      <c r="A37" s="4" t="s">
        <v>23</v>
      </c>
      <c r="B37" s="11">
        <v>12110000</v>
      </c>
      <c r="C37" s="11">
        <v>12123000</v>
      </c>
      <c r="D37" s="11">
        <v>0</v>
      </c>
      <c r="E37" s="11">
        <v>1430.16</v>
      </c>
      <c r="F37" s="11">
        <v>0</v>
      </c>
      <c r="G37" s="11">
        <v>1115.99</v>
      </c>
      <c r="H37" s="11">
        <v>3399747.92</v>
      </c>
      <c r="I37" s="11">
        <v>53844.19</v>
      </c>
      <c r="J37" s="11">
        <v>103664</v>
      </c>
      <c r="K37" s="11">
        <v>1524390</v>
      </c>
      <c r="L37" s="11">
        <v>0</v>
      </c>
      <c r="M37" s="11">
        <v>1515495.49</v>
      </c>
      <c r="N37" s="11">
        <v>10660.71</v>
      </c>
      <c r="O37" s="11">
        <v>0</v>
      </c>
      <c r="P37" s="11">
        <v>3285060</v>
      </c>
      <c r="Q37" s="11">
        <f>SUM(D37:P37)</f>
        <v>9895408.4600000009</v>
      </c>
    </row>
    <row r="38" spans="1:17" ht="30">
      <c r="A38" s="4" t="s">
        <v>38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>
        <f>SUM(D38:P38)</f>
        <v>0</v>
      </c>
    </row>
    <row r="39" spans="1:17">
      <c r="A39" s="4" t="s">
        <v>24</v>
      </c>
      <c r="B39" s="11">
        <v>9468795</v>
      </c>
      <c r="C39" s="11">
        <v>17475342.510000002</v>
      </c>
      <c r="D39" s="11">
        <v>0</v>
      </c>
      <c r="E39" s="11">
        <v>89006.32</v>
      </c>
      <c r="F39" s="11">
        <v>355740.81</v>
      </c>
      <c r="G39" s="11">
        <v>591126.54</v>
      </c>
      <c r="H39" s="11">
        <v>236026.07</v>
      </c>
      <c r="I39" s="11">
        <v>265157.01</v>
      </c>
      <c r="J39" s="11">
        <v>549983.84</v>
      </c>
      <c r="K39" s="11">
        <v>451095.77</v>
      </c>
      <c r="L39" s="11">
        <v>82702.92</v>
      </c>
      <c r="M39" s="11">
        <v>171763.11</v>
      </c>
      <c r="N39" s="11">
        <v>428696.28</v>
      </c>
      <c r="O39" s="11">
        <v>0</v>
      </c>
      <c r="P39" s="11">
        <v>442816.51</v>
      </c>
      <c r="Q39" s="11">
        <f>SUM(D39:P39)</f>
        <v>3664115.1799999997</v>
      </c>
    </row>
    <row r="40" spans="1:17">
      <c r="A40" s="2" t="s">
        <v>25</v>
      </c>
      <c r="B40" s="7">
        <f>SUM(B41:B47)</f>
        <v>3000000</v>
      </c>
      <c r="C40" s="7">
        <f>SUM(C41:C47)</f>
        <v>3517000</v>
      </c>
      <c r="D40" s="9">
        <f t="shared" ref="D40" si="15">SUM(D41:D47)</f>
        <v>0</v>
      </c>
      <c r="E40" s="9">
        <f t="shared" ref="E40:F40" si="16">SUM(E41:E47)</f>
        <v>59495.199999999997</v>
      </c>
      <c r="F40" s="9">
        <f t="shared" si="16"/>
        <v>61365</v>
      </c>
      <c r="G40" s="9">
        <f>SUM(G41:G47)</f>
        <v>27200</v>
      </c>
      <c r="H40" s="9">
        <f>SUM(H41:H47)</f>
        <v>109371.3</v>
      </c>
      <c r="I40" s="9">
        <f t="shared" ref="I40:P40" si="17">SUM(I41:I47)</f>
        <v>56595</v>
      </c>
      <c r="J40" s="9">
        <f t="shared" ref="J40" si="18">SUM(J41:J47)</f>
        <v>312395.05</v>
      </c>
      <c r="K40" s="9">
        <f t="shared" si="17"/>
        <v>173514.82</v>
      </c>
      <c r="L40" s="9">
        <f t="shared" si="17"/>
        <v>77466.39</v>
      </c>
      <c r="M40" s="9">
        <f t="shared" si="17"/>
        <v>173448.52</v>
      </c>
      <c r="N40" s="9">
        <f t="shared" si="17"/>
        <v>67466.67</v>
      </c>
      <c r="O40" s="9">
        <f t="shared" si="17"/>
        <v>0</v>
      </c>
      <c r="P40" s="9">
        <f>SUM(P41:P47)</f>
        <v>99448.76</v>
      </c>
      <c r="Q40" s="7">
        <f>SUM(D40:P40)</f>
        <v>1217766.71</v>
      </c>
    </row>
    <row r="41" spans="1:17" ht="30">
      <c r="A41" s="4" t="s">
        <v>26</v>
      </c>
      <c r="B41" s="11">
        <v>3000000</v>
      </c>
      <c r="C41" s="11">
        <v>3517000</v>
      </c>
      <c r="D41" s="16">
        <v>0</v>
      </c>
      <c r="E41" s="16">
        <v>59495.199999999997</v>
      </c>
      <c r="F41" s="16">
        <v>61365</v>
      </c>
      <c r="G41" s="16">
        <v>27200</v>
      </c>
      <c r="H41" s="16">
        <v>109371.3</v>
      </c>
      <c r="I41" s="16">
        <v>56595</v>
      </c>
      <c r="J41" s="16">
        <v>312395.05</v>
      </c>
      <c r="K41" s="16">
        <v>173514.82</v>
      </c>
      <c r="L41" s="16">
        <v>77466.39</v>
      </c>
      <c r="M41" s="16">
        <v>173448.52</v>
      </c>
      <c r="N41" s="16">
        <v>67466.67</v>
      </c>
      <c r="O41" s="16">
        <v>0</v>
      </c>
      <c r="P41" s="16">
        <v>99448.76</v>
      </c>
      <c r="Q41" s="11">
        <f>SUM(D41:P41)</f>
        <v>1217766.71</v>
      </c>
    </row>
    <row r="42" spans="1:17" ht="30">
      <c r="A42" s="4" t="s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>
        <f t="shared" si="7"/>
        <v>0</v>
      </c>
    </row>
    <row r="43" spans="1:17" ht="30">
      <c r="A43" s="4" t="s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/>
      <c r="Q43" s="11">
        <f t="shared" si="7"/>
        <v>0</v>
      </c>
    </row>
    <row r="44" spans="1:17" ht="30">
      <c r="A44" s="4" t="s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>
        <f t="shared" si="7"/>
        <v>0</v>
      </c>
    </row>
    <row r="45" spans="1:17" ht="30">
      <c r="A45" s="4" t="s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/>
      <c r="Q45" s="11">
        <f t="shared" si="7"/>
        <v>0</v>
      </c>
    </row>
    <row r="46" spans="1:17" ht="30">
      <c r="A46" s="4" t="s">
        <v>27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/>
      <c r="Q46" s="11">
        <f t="shared" si="7"/>
        <v>0</v>
      </c>
    </row>
    <row r="47" spans="1:17" ht="30">
      <c r="A47" s="4" t="s">
        <v>43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/>
      <c r="Q47" s="11">
        <f t="shared" si="7"/>
        <v>0</v>
      </c>
    </row>
    <row r="48" spans="1:17">
      <c r="A48" s="2" t="s">
        <v>44</v>
      </c>
      <c r="B48" s="7">
        <f>SUM(B49:B55)</f>
        <v>0</v>
      </c>
      <c r="C48" s="7">
        <f>SUM(C49:C55)</f>
        <v>0</v>
      </c>
      <c r="D48" s="9">
        <f t="shared" ref="D48:F48" si="19">SUM(D49:D55)</f>
        <v>0</v>
      </c>
      <c r="E48" s="9">
        <f t="shared" si="19"/>
        <v>0</v>
      </c>
      <c r="F48" s="9">
        <f t="shared" si="19"/>
        <v>0</v>
      </c>
      <c r="G48" s="9">
        <f t="shared" ref="G48:N48" si="20">SUM(G49:G55)</f>
        <v>0</v>
      </c>
      <c r="H48" s="9">
        <f t="shared" si="20"/>
        <v>0</v>
      </c>
      <c r="I48" s="9">
        <f t="shared" si="20"/>
        <v>0</v>
      </c>
      <c r="J48" s="9">
        <f t="shared" ref="J48" si="21">SUM(J49:J55)</f>
        <v>0</v>
      </c>
      <c r="K48" s="9">
        <f t="shared" si="20"/>
        <v>0</v>
      </c>
      <c r="L48" s="9">
        <f t="shared" si="20"/>
        <v>0</v>
      </c>
      <c r="M48" s="9">
        <f t="shared" si="20"/>
        <v>0</v>
      </c>
      <c r="N48" s="9">
        <f t="shared" si="20"/>
        <v>0</v>
      </c>
      <c r="O48" s="9">
        <f t="shared" ref="O48" si="22">SUM(O49:O55)</f>
        <v>0</v>
      </c>
      <c r="P48" s="9"/>
      <c r="Q48" s="11">
        <f t="shared" si="7"/>
        <v>0</v>
      </c>
    </row>
    <row r="49" spans="1:17" ht="30">
      <c r="A49" s="4" t="s">
        <v>45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/>
      <c r="Q49" s="11">
        <f t="shared" si="7"/>
        <v>0</v>
      </c>
    </row>
    <row r="50" spans="1:17" ht="30">
      <c r="A50" s="4" t="s">
        <v>46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/>
      <c r="Q50" s="11">
        <f t="shared" si="7"/>
        <v>0</v>
      </c>
    </row>
    <row r="51" spans="1:17" ht="30">
      <c r="A51" s="4" t="s">
        <v>47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/>
      <c r="Q51" s="11">
        <f t="shared" si="7"/>
        <v>0</v>
      </c>
    </row>
    <row r="52" spans="1:17" ht="30">
      <c r="A52" s="4" t="s">
        <v>48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/>
      <c r="Q52" s="11">
        <f t="shared" si="7"/>
        <v>0</v>
      </c>
    </row>
    <row r="53" spans="1:17" ht="30">
      <c r="A53" s="4" t="s">
        <v>49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/>
      <c r="Q53" s="11">
        <f t="shared" si="7"/>
        <v>0</v>
      </c>
    </row>
    <row r="54" spans="1:17" ht="30">
      <c r="A54" s="4" t="s">
        <v>50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/>
      <c r="Q54" s="11">
        <f t="shared" si="7"/>
        <v>0</v>
      </c>
    </row>
    <row r="55" spans="1:17" ht="30">
      <c r="A55" s="4" t="s">
        <v>51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>
        <f t="shared" si="7"/>
        <v>0</v>
      </c>
    </row>
    <row r="56" spans="1:17">
      <c r="A56" s="2" t="s">
        <v>28</v>
      </c>
      <c r="B56" s="7">
        <f>SUM(B57:B65)</f>
        <v>29560700</v>
      </c>
      <c r="C56" s="7">
        <f>SUM(C57:C65)</f>
        <v>58581200</v>
      </c>
      <c r="D56" s="7">
        <f t="shared" ref="D56" si="23">SUM(D57:D65)</f>
        <v>0</v>
      </c>
      <c r="E56" s="7">
        <f t="shared" ref="E56:F56" si="24">SUM(E57:E65)</f>
        <v>5174.3</v>
      </c>
      <c r="F56" s="7">
        <f t="shared" si="24"/>
        <v>0</v>
      </c>
      <c r="G56" s="7">
        <f>SUM(G57:G65)</f>
        <v>952031.92</v>
      </c>
      <c r="H56" s="7">
        <f t="shared" ref="H56:P56" si="25">SUM(H57:H65)</f>
        <v>214236</v>
      </c>
      <c r="I56" s="7">
        <f t="shared" si="25"/>
        <v>91000.01</v>
      </c>
      <c r="J56" s="7">
        <f t="shared" ref="J56" si="26">SUM(J57:J65)</f>
        <v>3912293.71</v>
      </c>
      <c r="K56" s="7">
        <f t="shared" si="25"/>
        <v>104793.38</v>
      </c>
      <c r="L56" s="7">
        <f t="shared" si="25"/>
        <v>455625.31</v>
      </c>
      <c r="M56" s="7">
        <f t="shared" si="25"/>
        <v>930198.42</v>
      </c>
      <c r="N56" s="7">
        <f t="shared" si="25"/>
        <v>2934774.0799999996</v>
      </c>
      <c r="O56" s="7">
        <f t="shared" si="25"/>
        <v>0</v>
      </c>
      <c r="P56" s="7">
        <f>SUM(P57:P65)</f>
        <v>12827382.930000002</v>
      </c>
      <c r="Q56" s="7">
        <f>SUM(D56:P56)</f>
        <v>22427510.060000002</v>
      </c>
    </row>
    <row r="57" spans="1:17">
      <c r="A57" s="4" t="s">
        <v>29</v>
      </c>
      <c r="B57" s="11">
        <v>20818200</v>
      </c>
      <c r="C57" s="11">
        <v>27157900</v>
      </c>
      <c r="D57" s="8">
        <v>0</v>
      </c>
      <c r="E57" s="11">
        <v>0</v>
      </c>
      <c r="F57" s="11">
        <v>0</v>
      </c>
      <c r="G57" s="11">
        <v>690865.3</v>
      </c>
      <c r="H57" s="11">
        <v>28740</v>
      </c>
      <c r="I57" s="11">
        <v>91000.01</v>
      </c>
      <c r="J57" s="11">
        <v>113218.71</v>
      </c>
      <c r="K57" s="11">
        <v>104793.38</v>
      </c>
      <c r="L57" s="11">
        <v>347018.11</v>
      </c>
      <c r="M57" s="11">
        <v>0</v>
      </c>
      <c r="N57" s="11">
        <v>2906021.02</v>
      </c>
      <c r="O57" s="11">
        <v>0</v>
      </c>
      <c r="P57" s="11">
        <v>247634.8</v>
      </c>
      <c r="Q57" s="11">
        <f>SUM(D57:P57)</f>
        <v>4529291.33</v>
      </c>
    </row>
    <row r="58" spans="1:17" ht="30">
      <c r="A58" s="4" t="s">
        <v>30</v>
      </c>
      <c r="B58" s="11">
        <v>0</v>
      </c>
      <c r="C58" s="11">
        <v>13207500</v>
      </c>
      <c r="D58" s="11">
        <v>0</v>
      </c>
      <c r="E58" s="11">
        <v>0</v>
      </c>
      <c r="F58" s="11">
        <v>0</v>
      </c>
      <c r="G58" s="11">
        <v>60166.62</v>
      </c>
      <c r="H58" s="11">
        <v>26196</v>
      </c>
      <c r="I58" s="11">
        <v>0</v>
      </c>
      <c r="J58" s="11">
        <v>0</v>
      </c>
      <c r="K58" s="11">
        <v>0</v>
      </c>
      <c r="L58" s="11">
        <v>0</v>
      </c>
      <c r="M58" s="11">
        <v>96528.42</v>
      </c>
      <c r="N58" s="11">
        <v>0</v>
      </c>
      <c r="O58" s="11">
        <v>0</v>
      </c>
      <c r="P58" s="11">
        <v>561329.54</v>
      </c>
      <c r="Q58" s="11">
        <f>SUM(D58:P58)</f>
        <v>744220.58000000007</v>
      </c>
    </row>
    <row r="59" spans="1:17" ht="30">
      <c r="A59" s="4" t="s">
        <v>31</v>
      </c>
      <c r="B59" s="11">
        <v>0</v>
      </c>
      <c r="C59" s="11">
        <v>21300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12224.8</v>
      </c>
      <c r="O59" s="11">
        <v>0</v>
      </c>
      <c r="P59" s="11">
        <v>0</v>
      </c>
      <c r="Q59" s="11">
        <f>SUM(D59:P59)</f>
        <v>12224.8</v>
      </c>
    </row>
    <row r="60" spans="1:17" ht="30">
      <c r="A60" s="4" t="s">
        <v>32</v>
      </c>
      <c r="B60" s="11">
        <v>4010000</v>
      </c>
      <c r="C60" s="11">
        <v>11863500</v>
      </c>
      <c r="D60" s="11">
        <v>0</v>
      </c>
      <c r="E60" s="11">
        <v>5174.3</v>
      </c>
      <c r="F60" s="11">
        <v>0</v>
      </c>
      <c r="G60" s="11">
        <v>0</v>
      </c>
      <c r="H60" s="11">
        <v>159300</v>
      </c>
      <c r="I60" s="11">
        <v>0</v>
      </c>
      <c r="J60" s="11">
        <v>3799075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7006399.46</v>
      </c>
      <c r="Q60" s="11">
        <f>SUM(D60:P60)</f>
        <v>10969948.76</v>
      </c>
    </row>
    <row r="61" spans="1:17" ht="30">
      <c r="A61" s="4" t="s">
        <v>33</v>
      </c>
      <c r="B61" s="11">
        <v>2700000</v>
      </c>
      <c r="C61" s="11">
        <v>5530000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108607.2</v>
      </c>
      <c r="M61" s="11">
        <v>833670</v>
      </c>
      <c r="N61" s="11">
        <v>16528.259999999998</v>
      </c>
      <c r="O61" s="11">
        <v>0</v>
      </c>
      <c r="P61" s="11">
        <v>4515043.25</v>
      </c>
      <c r="Q61" s="11">
        <f>SUM(D61:P61)</f>
        <v>5473848.71</v>
      </c>
    </row>
    <row r="62" spans="1:17">
      <c r="A62" s="4" t="s">
        <v>52</v>
      </c>
      <c r="B62" s="11">
        <v>32500</v>
      </c>
      <c r="C62" s="11">
        <v>801000</v>
      </c>
      <c r="D62" s="11">
        <v>0</v>
      </c>
      <c r="E62" s="11">
        <v>0</v>
      </c>
      <c r="F62" s="11">
        <v>0</v>
      </c>
      <c r="G62" s="11">
        <v>201000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496975.88</v>
      </c>
      <c r="Q62" s="11">
        <f>SUM(D62:P62)</f>
        <v>697975.88</v>
      </c>
    </row>
    <row r="63" spans="1:17">
      <c r="A63" s="4" t="s">
        <v>53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>
        <f t="shared" si="7"/>
        <v>0</v>
      </c>
    </row>
    <row r="64" spans="1:17">
      <c r="A64" s="4" t="s">
        <v>34</v>
      </c>
      <c r="B64" s="11">
        <v>2000000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>
        <f t="shared" si="7"/>
        <v>0</v>
      </c>
    </row>
    <row r="65" spans="1:17" ht="30">
      <c r="A65" s="4" t="s">
        <v>54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>
        <f t="shared" si="7"/>
        <v>0</v>
      </c>
    </row>
    <row r="66" spans="1:17">
      <c r="A66" s="2" t="s">
        <v>55</v>
      </c>
      <c r="B66" s="7">
        <f>SUM(B67:B70)</f>
        <v>0</v>
      </c>
      <c r="C66" s="7">
        <f>SUM(C67:C70)</f>
        <v>0</v>
      </c>
      <c r="D66" s="7">
        <f t="shared" ref="D66:F66" si="27">SUM(D67:D70)</f>
        <v>0</v>
      </c>
      <c r="E66" s="7">
        <f t="shared" si="27"/>
        <v>0</v>
      </c>
      <c r="F66" s="7">
        <f t="shared" si="27"/>
        <v>0</v>
      </c>
      <c r="G66" s="7">
        <f t="shared" ref="G66:N66" si="28">SUM(G67:G70)</f>
        <v>0</v>
      </c>
      <c r="H66" s="7">
        <f t="shared" si="28"/>
        <v>0</v>
      </c>
      <c r="I66" s="7">
        <f t="shared" si="28"/>
        <v>0</v>
      </c>
      <c r="J66" s="7">
        <f t="shared" ref="J66" si="29">SUM(J67:J70)</f>
        <v>0</v>
      </c>
      <c r="K66" s="7">
        <f t="shared" si="28"/>
        <v>0</v>
      </c>
      <c r="L66" s="7">
        <f t="shared" si="28"/>
        <v>0</v>
      </c>
      <c r="M66" s="7">
        <f t="shared" si="28"/>
        <v>0</v>
      </c>
      <c r="N66" s="7">
        <f t="shared" si="28"/>
        <v>0</v>
      </c>
      <c r="O66" s="7">
        <f t="shared" ref="O66" si="30">SUM(O67:O70)</f>
        <v>0</v>
      </c>
      <c r="P66" s="7"/>
      <c r="Q66" s="11">
        <f t="shared" si="7"/>
        <v>0</v>
      </c>
    </row>
    <row r="67" spans="1:17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/>
      <c r="Q67" s="11">
        <f t="shared" si="7"/>
        <v>0</v>
      </c>
    </row>
    <row r="68" spans="1:17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/>
      <c r="Q68" s="11">
        <f t="shared" si="7"/>
        <v>0</v>
      </c>
    </row>
    <row r="69" spans="1:17" ht="30">
      <c r="A69" s="4" t="s">
        <v>58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/>
      <c r="Q69" s="11">
        <f t="shared" si="7"/>
        <v>0</v>
      </c>
    </row>
    <row r="70" spans="1:17" ht="4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/>
      <c r="Q70" s="11">
        <f t="shared" si="7"/>
        <v>0</v>
      </c>
    </row>
    <row r="71" spans="1:17" ht="30">
      <c r="A71" s="2" t="s">
        <v>60</v>
      </c>
      <c r="B71" s="7">
        <f>SUM(B72:B73)</f>
        <v>0</v>
      </c>
      <c r="C71" s="7">
        <f>SUM(C72:C73)</f>
        <v>0</v>
      </c>
      <c r="D71" s="7">
        <f t="shared" ref="D71:F71" si="31">SUM(D72:D73)</f>
        <v>0</v>
      </c>
      <c r="E71" s="7">
        <f t="shared" si="31"/>
        <v>0</v>
      </c>
      <c r="F71" s="7">
        <f t="shared" si="31"/>
        <v>0</v>
      </c>
      <c r="G71" s="7">
        <f t="shared" ref="G71:N71" si="32">SUM(G72:G73)</f>
        <v>0</v>
      </c>
      <c r="H71" s="7">
        <f t="shared" si="32"/>
        <v>0</v>
      </c>
      <c r="I71" s="7">
        <f t="shared" si="32"/>
        <v>0</v>
      </c>
      <c r="J71" s="7">
        <f t="shared" ref="J71" si="33">SUM(J72:J73)</f>
        <v>0</v>
      </c>
      <c r="K71" s="7">
        <f t="shared" si="32"/>
        <v>0</v>
      </c>
      <c r="L71" s="7">
        <f t="shared" si="32"/>
        <v>0</v>
      </c>
      <c r="M71" s="7">
        <f t="shared" si="32"/>
        <v>0</v>
      </c>
      <c r="N71" s="7">
        <f t="shared" si="32"/>
        <v>0</v>
      </c>
      <c r="O71" s="7">
        <f t="shared" ref="O71" si="34">SUM(O72:O73)</f>
        <v>0</v>
      </c>
      <c r="P71" s="7"/>
      <c r="Q71" s="11">
        <f t="shared" si="7"/>
        <v>0</v>
      </c>
    </row>
    <row r="72" spans="1:17">
      <c r="A72" s="4" t="s">
        <v>61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/>
      <c r="Q72" s="11">
        <f t="shared" si="7"/>
        <v>0</v>
      </c>
    </row>
    <row r="73" spans="1:17" ht="30">
      <c r="A73" s="4" t="s">
        <v>62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/>
      <c r="Q73" s="11">
        <f t="shared" si="7"/>
        <v>0</v>
      </c>
    </row>
    <row r="74" spans="1:17">
      <c r="A74" s="2" t="s">
        <v>63</v>
      </c>
      <c r="B74" s="7">
        <f>SUM(B75:B77)</f>
        <v>0</v>
      </c>
      <c r="C74" s="7">
        <f>SUM(C75:C77)</f>
        <v>0</v>
      </c>
      <c r="D74" s="7">
        <f t="shared" ref="D74:F74" si="35">SUM(D75:D77)</f>
        <v>0</v>
      </c>
      <c r="E74" s="7">
        <f t="shared" si="35"/>
        <v>0</v>
      </c>
      <c r="F74" s="7">
        <f t="shared" si="35"/>
        <v>0</v>
      </c>
      <c r="G74" s="7">
        <f t="shared" ref="G74:N74" si="36">SUM(G75:G77)</f>
        <v>0</v>
      </c>
      <c r="H74" s="7">
        <f t="shared" si="36"/>
        <v>0</v>
      </c>
      <c r="I74" s="7">
        <f t="shared" si="36"/>
        <v>0</v>
      </c>
      <c r="J74" s="7">
        <f t="shared" ref="J74" si="37">SUM(J75:J77)</f>
        <v>0</v>
      </c>
      <c r="K74" s="7">
        <f t="shared" si="36"/>
        <v>0</v>
      </c>
      <c r="L74" s="7">
        <f t="shared" si="36"/>
        <v>0</v>
      </c>
      <c r="M74" s="7">
        <f t="shared" si="36"/>
        <v>0</v>
      </c>
      <c r="N74" s="7">
        <f t="shared" si="36"/>
        <v>0</v>
      </c>
      <c r="O74" s="7">
        <f t="shared" ref="O74" si="38">SUM(O75:O77)</f>
        <v>0</v>
      </c>
      <c r="P74" s="7"/>
      <c r="Q74" s="11">
        <f t="shared" si="7"/>
        <v>0</v>
      </c>
    </row>
    <row r="75" spans="1:17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/>
      <c r="Q75" s="11">
        <f t="shared" si="7"/>
        <v>0</v>
      </c>
    </row>
    <row r="76" spans="1:17">
      <c r="A76" s="4" t="s">
        <v>65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/>
      <c r="Q76" s="11">
        <f t="shared" si="7"/>
        <v>0</v>
      </c>
    </row>
    <row r="77" spans="1:17" ht="30">
      <c r="A77" s="4" t="s">
        <v>66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/>
      <c r="Q77" s="11">
        <f t="shared" si="7"/>
        <v>0</v>
      </c>
    </row>
    <row r="78" spans="1:17">
      <c r="A78" s="5" t="s">
        <v>35</v>
      </c>
      <c r="B78" s="10">
        <f>B14+B20+B30+B40+B48+B56+B66+B71+B74</f>
        <v>721592971</v>
      </c>
      <c r="C78" s="10">
        <f>C14+C20+C30+C40+C56+C48+C66+C71+C74</f>
        <v>781001471</v>
      </c>
      <c r="D78" s="10">
        <f t="shared" ref="D78:F78" si="39">+D14+D20+D30+D40+D48+D56+D66+D71+D74</f>
        <v>34143561.25</v>
      </c>
      <c r="E78" s="10">
        <f t="shared" si="39"/>
        <v>34484278.369999997</v>
      </c>
      <c r="F78" s="10">
        <f t="shared" si="39"/>
        <v>34711148.809999995</v>
      </c>
      <c r="G78" s="10">
        <f>+G14+G20+G30+G40+G48+G56+G66+G71+G74</f>
        <v>65789594</v>
      </c>
      <c r="H78" s="10">
        <f t="shared" ref="H78:Q78" si="40">+H14+H20+H30+H40+H48+H56+H66+H71+H74</f>
        <v>41298353.75</v>
      </c>
      <c r="I78" s="10">
        <f t="shared" si="40"/>
        <v>37963160.669999994</v>
      </c>
      <c r="J78" s="10">
        <f t="shared" ref="J78" si="41">+J14+J20+J30+J40+J48+J56+J66+J71+J74</f>
        <v>42457556.699999996</v>
      </c>
      <c r="K78" s="10">
        <f t="shared" si="40"/>
        <v>47536876.270000003</v>
      </c>
      <c r="L78" s="10">
        <f t="shared" si="40"/>
        <v>35585949.400000006</v>
      </c>
      <c r="M78" s="10">
        <f t="shared" si="40"/>
        <v>72251705.859999985</v>
      </c>
      <c r="N78" s="10">
        <f t="shared" si="40"/>
        <v>69201953.430000007</v>
      </c>
      <c r="O78" s="10">
        <f t="shared" si="40"/>
        <v>0</v>
      </c>
      <c r="P78" s="10">
        <f t="shared" si="40"/>
        <v>141902607.42000002</v>
      </c>
      <c r="Q78" s="10">
        <f>+Q14+Q20+Q30+Q40+Q48+Q56+Q66+Q71+Q74</f>
        <v>657326745.93000007</v>
      </c>
    </row>
    <row r="79" spans="1:17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6"/>
    </row>
    <row r="80" spans="1:17">
      <c r="A80" s="1" t="s">
        <v>67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>
      <c r="A81" s="2" t="s">
        <v>68</v>
      </c>
      <c r="B81" s="12">
        <f t="shared" ref="B81:C81" si="42">SUM(B82:B83)</f>
        <v>0</v>
      </c>
      <c r="C81" s="12">
        <f t="shared" si="42"/>
        <v>0</v>
      </c>
      <c r="D81" s="12">
        <f t="shared" ref="D81:F81" si="43">SUM(D82:D83)</f>
        <v>0</v>
      </c>
      <c r="E81" s="12">
        <f t="shared" si="43"/>
        <v>0</v>
      </c>
      <c r="F81" s="12">
        <f t="shared" si="43"/>
        <v>0</v>
      </c>
      <c r="G81" s="12">
        <f t="shared" ref="G81:N81" si="44">SUM(G82:G83)</f>
        <v>0</v>
      </c>
      <c r="H81" s="12">
        <f t="shared" si="44"/>
        <v>0</v>
      </c>
      <c r="I81" s="12">
        <f t="shared" si="44"/>
        <v>0</v>
      </c>
      <c r="J81" s="12">
        <f t="shared" ref="J81" si="45">SUM(J82:J83)</f>
        <v>0</v>
      </c>
      <c r="K81" s="12">
        <f t="shared" si="44"/>
        <v>0</v>
      </c>
      <c r="L81" s="12">
        <f t="shared" si="44"/>
        <v>0</v>
      </c>
      <c r="M81" s="12">
        <f t="shared" si="44"/>
        <v>0</v>
      </c>
      <c r="N81" s="12">
        <f t="shared" si="44"/>
        <v>0</v>
      </c>
      <c r="O81" s="12">
        <f t="shared" ref="O81" si="46">SUM(O82:O83)</f>
        <v>0</v>
      </c>
      <c r="P81" s="12"/>
      <c r="Q81" s="12">
        <f t="shared" ref="Q81" si="47">SUM(Q82:Q83)</f>
        <v>0</v>
      </c>
    </row>
    <row r="82" spans="1:17" ht="30">
      <c r="A82" s="4" t="s">
        <v>69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/>
      <c r="Q82" s="11">
        <f>SUM(D82:O82)</f>
        <v>0</v>
      </c>
    </row>
    <row r="83" spans="1:17" ht="30">
      <c r="A83" s="4" t="s">
        <v>70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/>
      <c r="Q83" s="11">
        <f>SUM(D83:O83)</f>
        <v>0</v>
      </c>
    </row>
    <row r="84" spans="1:17">
      <c r="A84" s="2" t="s">
        <v>71</v>
      </c>
      <c r="B84" s="12">
        <f t="shared" ref="B84:C84" si="48">SUM(B85:B86)</f>
        <v>0</v>
      </c>
      <c r="C84" s="12">
        <f t="shared" si="48"/>
        <v>0</v>
      </c>
      <c r="D84" s="12">
        <f t="shared" ref="D84:F84" si="49">SUM(D85:D86)</f>
        <v>0</v>
      </c>
      <c r="E84" s="12">
        <f t="shared" si="49"/>
        <v>0</v>
      </c>
      <c r="F84" s="12">
        <f t="shared" si="49"/>
        <v>0</v>
      </c>
      <c r="G84" s="12">
        <f t="shared" ref="G84:N84" si="50">SUM(G85:G86)</f>
        <v>0</v>
      </c>
      <c r="H84" s="12">
        <f t="shared" si="50"/>
        <v>0</v>
      </c>
      <c r="I84" s="12">
        <f t="shared" si="50"/>
        <v>0</v>
      </c>
      <c r="J84" s="12">
        <f t="shared" ref="J84" si="51">SUM(J85:J86)</f>
        <v>0</v>
      </c>
      <c r="K84" s="12">
        <f t="shared" si="50"/>
        <v>0</v>
      </c>
      <c r="L84" s="12">
        <f t="shared" si="50"/>
        <v>0</v>
      </c>
      <c r="M84" s="12">
        <f t="shared" si="50"/>
        <v>0</v>
      </c>
      <c r="N84" s="12">
        <f t="shared" si="50"/>
        <v>0</v>
      </c>
      <c r="O84" s="12">
        <f t="shared" ref="O84" si="52">SUM(O85:O86)</f>
        <v>0</v>
      </c>
      <c r="P84" s="12"/>
      <c r="Q84" s="12">
        <f t="shared" ref="Q84" si="53">SUM(Q85:Q86)</f>
        <v>0</v>
      </c>
    </row>
    <row r="85" spans="1:17">
      <c r="A85" s="4" t="s">
        <v>72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/>
      <c r="Q85" s="11">
        <f>SUM(D85:O85)</f>
        <v>0</v>
      </c>
    </row>
    <row r="86" spans="1:17" ht="30">
      <c r="A86" s="4" t="s">
        <v>73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/>
      <c r="Q86" s="11">
        <f>SUM(D86:O86)</f>
        <v>0</v>
      </c>
    </row>
    <row r="87" spans="1:17">
      <c r="A87" s="2" t="s">
        <v>74</v>
      </c>
      <c r="B87" s="12">
        <f t="shared" ref="B87:C87" si="54">SUM(B88:B88)</f>
        <v>0</v>
      </c>
      <c r="C87" s="12">
        <f t="shared" si="54"/>
        <v>0</v>
      </c>
      <c r="D87" s="12">
        <f t="shared" ref="D87:O87" si="55">SUM(D88:D88)</f>
        <v>0</v>
      </c>
      <c r="E87" s="12">
        <f t="shared" si="55"/>
        <v>0</v>
      </c>
      <c r="F87" s="12">
        <f t="shared" si="55"/>
        <v>0</v>
      </c>
      <c r="G87" s="12">
        <f t="shared" si="55"/>
        <v>0</v>
      </c>
      <c r="H87" s="12">
        <f t="shared" si="55"/>
        <v>0</v>
      </c>
      <c r="I87" s="12">
        <f t="shared" si="55"/>
        <v>0</v>
      </c>
      <c r="J87" s="12">
        <f t="shared" si="55"/>
        <v>0</v>
      </c>
      <c r="K87" s="12">
        <f t="shared" si="55"/>
        <v>0</v>
      </c>
      <c r="L87" s="12">
        <f t="shared" si="55"/>
        <v>0</v>
      </c>
      <c r="M87" s="12">
        <f t="shared" si="55"/>
        <v>0</v>
      </c>
      <c r="N87" s="12">
        <f t="shared" si="55"/>
        <v>0</v>
      </c>
      <c r="O87" s="12">
        <f t="shared" si="55"/>
        <v>0</v>
      </c>
      <c r="P87" s="12"/>
      <c r="Q87" s="12">
        <f>SUM(Q88:Q88)</f>
        <v>0</v>
      </c>
    </row>
    <row r="88" spans="1:17" ht="30">
      <c r="A88" s="4" t="s">
        <v>75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/>
      <c r="Q88" s="11">
        <f>SUM(D88:O88)</f>
        <v>0</v>
      </c>
    </row>
    <row r="89" spans="1:17">
      <c r="A89" s="5" t="s">
        <v>76</v>
      </c>
      <c r="B89" s="10">
        <f t="shared" ref="B89:C89" si="56">+B81+B84+B87</f>
        <v>0</v>
      </c>
      <c r="C89" s="10">
        <f t="shared" si="56"/>
        <v>0</v>
      </c>
      <c r="D89" s="10">
        <f t="shared" ref="D89" si="57">+D81+D84+D87</f>
        <v>0</v>
      </c>
      <c r="E89" s="10">
        <f t="shared" ref="E89:F89" si="58">+E81+E84+E87</f>
        <v>0</v>
      </c>
      <c r="F89" s="10">
        <f t="shared" si="58"/>
        <v>0</v>
      </c>
      <c r="G89" s="10">
        <f t="shared" ref="G89:Q89" si="59">+G81+G84+G87</f>
        <v>0</v>
      </c>
      <c r="H89" s="10">
        <f t="shared" si="59"/>
        <v>0</v>
      </c>
      <c r="I89" s="10">
        <f t="shared" si="59"/>
        <v>0</v>
      </c>
      <c r="J89" s="10">
        <f t="shared" ref="J89" si="60">+J81+J84+J87</f>
        <v>0</v>
      </c>
      <c r="K89" s="10">
        <f t="shared" si="59"/>
        <v>0</v>
      </c>
      <c r="L89" s="10">
        <f t="shared" si="59"/>
        <v>0</v>
      </c>
      <c r="M89" s="10">
        <f t="shared" si="59"/>
        <v>0</v>
      </c>
      <c r="N89" s="10">
        <f t="shared" si="59"/>
        <v>0</v>
      </c>
      <c r="O89" s="10">
        <f t="shared" si="59"/>
        <v>0</v>
      </c>
      <c r="P89" s="10">
        <f t="shared" si="59"/>
        <v>0</v>
      </c>
      <c r="Q89" s="10">
        <f t="shared" si="59"/>
        <v>0</v>
      </c>
    </row>
    <row r="90" spans="1:17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ht="16.5" thickBot="1">
      <c r="A91" s="20" t="s">
        <v>77</v>
      </c>
      <c r="B91" s="21">
        <f t="shared" ref="B91" si="61">+B78+B89</f>
        <v>721592971</v>
      </c>
      <c r="C91" s="21">
        <f>+C78+C89</f>
        <v>781001471</v>
      </c>
      <c r="D91" s="21">
        <f t="shared" ref="D91" si="62">+D78+D89</f>
        <v>34143561.25</v>
      </c>
      <c r="E91" s="21">
        <f t="shared" ref="E91:F91" si="63">+E78+E89</f>
        <v>34484278.369999997</v>
      </c>
      <c r="F91" s="21">
        <f t="shared" si="63"/>
        <v>34711148.809999995</v>
      </c>
      <c r="G91" s="21">
        <f t="shared" ref="G91:O91" si="64">+G78+G89</f>
        <v>65789594</v>
      </c>
      <c r="H91" s="21">
        <f t="shared" si="64"/>
        <v>41298353.75</v>
      </c>
      <c r="I91" s="21">
        <f t="shared" si="64"/>
        <v>37963160.669999994</v>
      </c>
      <c r="J91" s="21">
        <f t="shared" ref="J91" si="65">+J78+J89</f>
        <v>42457556.699999996</v>
      </c>
      <c r="K91" s="21">
        <f t="shared" si="64"/>
        <v>47536876.270000003</v>
      </c>
      <c r="L91" s="21">
        <f t="shared" si="64"/>
        <v>35585949.400000006</v>
      </c>
      <c r="M91" s="21">
        <f t="shared" si="64"/>
        <v>72251705.859999985</v>
      </c>
      <c r="N91" s="21">
        <f t="shared" si="64"/>
        <v>69201953.430000007</v>
      </c>
      <c r="O91" s="21">
        <f t="shared" si="64"/>
        <v>0</v>
      </c>
      <c r="P91" s="21">
        <f>+P78+P89</f>
        <v>141902607.42000002</v>
      </c>
      <c r="Q91" s="21">
        <f>+Q78+Q89</f>
        <v>657326745.93000007</v>
      </c>
    </row>
    <row r="92" spans="1:17" ht="13.5" customHeight="1" thickTop="1">
      <c r="A92" s="23" t="s">
        <v>96</v>
      </c>
    </row>
    <row r="93" spans="1:17">
      <c r="A93" s="24" t="s">
        <v>97</v>
      </c>
    </row>
    <row r="94" spans="1:17">
      <c r="A94" s="24" t="s">
        <v>98</v>
      </c>
    </row>
    <row r="95" spans="1:17">
      <c r="A95" s="24" t="s">
        <v>99</v>
      </c>
    </row>
    <row r="96" spans="1:17">
      <c r="A96" s="24" t="s">
        <v>100</v>
      </c>
    </row>
    <row r="97" spans="1:1">
      <c r="A97" s="24" t="s">
        <v>101</v>
      </c>
    </row>
    <row r="98" spans="1:1">
      <c r="A98" s="24" t="s">
        <v>102</v>
      </c>
    </row>
    <row r="99" spans="1:1">
      <c r="A99" s="29" t="s">
        <v>104</v>
      </c>
    </row>
    <row r="100" spans="1:1">
      <c r="A100" s="30" t="s">
        <v>105</v>
      </c>
    </row>
    <row r="101" spans="1:1">
      <c r="A101" s="30" t="s">
        <v>106</v>
      </c>
    </row>
    <row r="102" spans="1:1">
      <c r="A102" s="30" t="s">
        <v>107</v>
      </c>
    </row>
    <row r="103" spans="1:1">
      <c r="A103" s="30" t="s">
        <v>108</v>
      </c>
    </row>
    <row r="104" spans="1:1">
      <c r="A104" s="30" t="s">
        <v>109</v>
      </c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7">
      <c r="B113" s="31" t="s">
        <v>92</v>
      </c>
      <c r="C113" s="31"/>
      <c r="D113" s="31"/>
      <c r="E113" s="31"/>
      <c r="F113" s="31"/>
      <c r="G113" s="31"/>
    </row>
    <row r="114" spans="1:7">
      <c r="B114" s="32" t="s">
        <v>93</v>
      </c>
      <c r="C114" s="32"/>
      <c r="D114" s="32"/>
      <c r="E114" s="32"/>
      <c r="F114" s="32"/>
      <c r="G114" s="32"/>
    </row>
    <row r="115" spans="1:7">
      <c r="A115" s="14"/>
    </row>
  </sheetData>
  <dataConsolidate/>
  <mergeCells count="5">
    <mergeCell ref="B113:G113"/>
    <mergeCell ref="B114:G114"/>
    <mergeCell ref="A8:Q8"/>
    <mergeCell ref="A9:Q9"/>
    <mergeCell ref="A10:Q10"/>
  </mergeCells>
  <printOptions horizontalCentered="1"/>
  <pageMargins left="0" right="0" top="0" bottom="0" header="0" footer="0"/>
  <pageSetup scale="51" fitToHeight="0" orientation="landscape" r:id="rId1"/>
  <rowBreaks count="2" manualBreakCount="2">
    <brk id="47" max="15" man="1"/>
    <brk id="78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2025-01-09T13:32:05Z</cp:lastPrinted>
  <dcterms:created xsi:type="dcterms:W3CDTF">2018-04-17T18:57:16Z</dcterms:created>
  <dcterms:modified xsi:type="dcterms:W3CDTF">2025-01-09T13:54:39Z</dcterms:modified>
</cp:coreProperties>
</file>