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3\Ejecución de Gastos y Aplicaciones Financieras\"/>
    </mc:Choice>
  </mc:AlternateContent>
  <xr:revisionPtr revIDLastSave="0" documentId="13_ncr:1_{20E4C695-4C62-4C7B-8CC8-6B5BA0879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'!$A$1:$R$88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6" i="3" l="1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8" i="3"/>
  <c r="D20" i="3"/>
  <c r="Q41" i="3"/>
  <c r="Q39" i="3"/>
  <c r="Q38" i="3"/>
  <c r="Q37" i="3"/>
  <c r="Q36" i="3"/>
  <c r="Q35" i="3"/>
  <c r="Q34" i="3"/>
  <c r="Q33" i="3"/>
  <c r="Q32" i="3"/>
  <c r="Q31" i="3"/>
  <c r="Q29" i="3"/>
  <c r="Q28" i="3"/>
  <c r="Q27" i="3"/>
  <c r="Q26" i="3"/>
  <c r="Q25" i="3"/>
  <c r="Q24" i="3"/>
  <c r="Q23" i="3"/>
  <c r="Q21" i="3"/>
  <c r="Q19" i="3"/>
  <c r="Q17" i="3"/>
  <c r="Q16" i="3"/>
  <c r="G40" i="3"/>
  <c r="H40" i="3"/>
  <c r="I40" i="3"/>
  <c r="J40" i="3"/>
  <c r="K40" i="3"/>
  <c r="L40" i="3"/>
  <c r="M40" i="3"/>
  <c r="N40" i="3"/>
  <c r="O40" i="3"/>
  <c r="P40" i="3"/>
  <c r="F20" i="3"/>
  <c r="G20" i="3"/>
  <c r="H20" i="3"/>
  <c r="I20" i="3"/>
  <c r="J20" i="3"/>
  <c r="K20" i="3"/>
  <c r="L20" i="3"/>
  <c r="M20" i="3"/>
  <c r="N20" i="3"/>
  <c r="O20" i="3"/>
  <c r="P20" i="3"/>
  <c r="C20" i="3"/>
  <c r="C15" i="3"/>
  <c r="P59" i="3"/>
  <c r="P65" i="3"/>
  <c r="P62" i="3"/>
  <c r="Q18" i="3"/>
  <c r="Q22" i="3"/>
  <c r="Q43" i="3"/>
  <c r="Q44" i="3"/>
  <c r="Q45" i="3"/>
  <c r="Q46" i="3"/>
  <c r="Q47" i="3"/>
  <c r="P30" i="3"/>
  <c r="O30" i="3"/>
  <c r="P42" i="3"/>
  <c r="P15" i="3"/>
  <c r="D42" i="3"/>
  <c r="D40" i="3"/>
  <c r="D30" i="3"/>
  <c r="D15" i="3"/>
  <c r="P14" i="3" l="1"/>
  <c r="P13" i="3" s="1"/>
  <c r="P56" i="3" s="1"/>
  <c r="D14" i="3"/>
  <c r="D13" i="3" s="1"/>
  <c r="D56" i="3" s="1"/>
  <c r="Q40" i="3"/>
  <c r="Q30" i="3"/>
  <c r="Q20" i="3"/>
  <c r="Q15" i="3"/>
  <c r="K65" i="3"/>
  <c r="K62" i="3"/>
  <c r="K59" i="3"/>
  <c r="K42" i="3"/>
  <c r="K30" i="3"/>
  <c r="K15" i="3"/>
  <c r="K14" i="3" l="1"/>
  <c r="K13" i="3" s="1"/>
  <c r="K56" i="3" s="1"/>
  <c r="K67" i="3"/>
  <c r="I30" i="3"/>
  <c r="I15" i="3"/>
  <c r="H42" i="3"/>
  <c r="H30" i="3"/>
  <c r="H15" i="3"/>
  <c r="H14" i="3" l="1"/>
  <c r="H13" i="3" s="1"/>
  <c r="H56" i="3" s="1"/>
  <c r="K69" i="3"/>
  <c r="Q64" i="3"/>
  <c r="Q63" i="3"/>
  <c r="Q61" i="3"/>
  <c r="Q60" i="3"/>
  <c r="P67" i="3"/>
  <c r="P69" i="3" s="1"/>
  <c r="G65" i="3"/>
  <c r="G62" i="3"/>
  <c r="G59" i="3"/>
  <c r="G42" i="3"/>
  <c r="G30" i="3"/>
  <c r="G15" i="3"/>
  <c r="G14" i="3" l="1"/>
  <c r="G13" i="3" s="1"/>
  <c r="G56" i="3" s="1"/>
  <c r="Q62" i="3"/>
  <c r="G67" i="3"/>
  <c r="C40" i="3"/>
  <c r="C42" i="3"/>
  <c r="O65" i="3"/>
  <c r="O62" i="3"/>
  <c r="O59" i="3"/>
  <c r="O42" i="3"/>
  <c r="O15" i="3"/>
  <c r="N65" i="3"/>
  <c r="N62" i="3"/>
  <c r="N59" i="3"/>
  <c r="N42" i="3"/>
  <c r="N30" i="3"/>
  <c r="N15" i="3"/>
  <c r="M65" i="3"/>
  <c r="M62" i="3"/>
  <c r="M59" i="3"/>
  <c r="M42" i="3"/>
  <c r="M30" i="3"/>
  <c r="M15" i="3"/>
  <c r="L65" i="3"/>
  <c r="L62" i="3"/>
  <c r="L59" i="3"/>
  <c r="L42" i="3"/>
  <c r="L30" i="3"/>
  <c r="L15" i="3"/>
  <c r="J65" i="3"/>
  <c r="J62" i="3"/>
  <c r="J59" i="3"/>
  <c r="J42" i="3"/>
  <c r="J30" i="3"/>
  <c r="J15" i="3"/>
  <c r="I65" i="3"/>
  <c r="I62" i="3"/>
  <c r="I59" i="3"/>
  <c r="I42" i="3"/>
  <c r="I14" i="3" s="1"/>
  <c r="H65" i="3"/>
  <c r="H62" i="3"/>
  <c r="H59" i="3"/>
  <c r="D65" i="3"/>
  <c r="C65" i="3"/>
  <c r="D62" i="3"/>
  <c r="C62" i="3"/>
  <c r="D59" i="3"/>
  <c r="C59" i="3"/>
  <c r="C30" i="3"/>
  <c r="Q65" i="3"/>
  <c r="M14" i="3" l="1"/>
  <c r="L14" i="3"/>
  <c r="L13" i="3" s="1"/>
  <c r="L56" i="3" s="1"/>
  <c r="O14" i="3"/>
  <c r="O13" i="3" s="1"/>
  <c r="O56" i="3" s="1"/>
  <c r="G69" i="3"/>
  <c r="J14" i="3"/>
  <c r="J13" i="3" s="1"/>
  <c r="J56" i="3" s="1"/>
  <c r="C14" i="3"/>
  <c r="C13" i="3" s="1"/>
  <c r="C56" i="3" s="1"/>
  <c r="N14" i="3"/>
  <c r="N13" i="3" s="1"/>
  <c r="N56" i="3" s="1"/>
  <c r="N69" i="3" s="1"/>
  <c r="I13" i="3"/>
  <c r="I56" i="3" s="1"/>
  <c r="M13" i="3"/>
  <c r="M56" i="3" s="1"/>
  <c r="L67" i="3"/>
  <c r="M67" i="3"/>
  <c r="N67" i="3"/>
  <c r="H67" i="3"/>
  <c r="H69" i="3" s="1"/>
  <c r="I67" i="3"/>
  <c r="O67" i="3"/>
  <c r="J67" i="3"/>
  <c r="C67" i="3"/>
  <c r="D67" i="3"/>
  <c r="D69" i="3" s="1"/>
  <c r="Q59" i="3"/>
  <c r="Q67" i="3" s="1"/>
  <c r="C69" i="3" l="1"/>
  <c r="J69" i="3"/>
  <c r="O69" i="3"/>
  <c r="L69" i="3"/>
  <c r="I69" i="3"/>
  <c r="M69" i="3"/>
  <c r="F65" i="3"/>
  <c r="F62" i="3"/>
  <c r="F59" i="3"/>
  <c r="F42" i="3"/>
  <c r="F40" i="3"/>
  <c r="F30" i="3"/>
  <c r="F67" i="3" l="1"/>
  <c r="F15" i="3" l="1"/>
  <c r="F14" i="3" s="1"/>
  <c r="F13" i="3" l="1"/>
  <c r="F56" i="3" s="1"/>
  <c r="F69" i="3" s="1"/>
  <c r="E62" i="3"/>
  <c r="E59" i="3"/>
  <c r="E42" i="3"/>
  <c r="Q42" i="3" s="1"/>
  <c r="Q14" i="3" s="1"/>
  <c r="E30" i="3"/>
  <c r="E20" i="3"/>
  <c r="E15" i="3"/>
  <c r="E65" i="3"/>
  <c r="E40" i="3"/>
  <c r="E14" i="3" l="1"/>
  <c r="E13" i="3" s="1"/>
  <c r="E56" i="3" s="1"/>
  <c r="Q13" i="3"/>
  <c r="Q56" i="3" s="1"/>
  <c r="Q69" i="3" s="1"/>
  <c r="E67" i="3"/>
  <c r="E69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<sst xmlns="http://schemas.openxmlformats.org/spreadsheetml/2006/main" count="85" uniqueCount="78">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</sst>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164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 indent="2"/>
    </xf>
    <xf numFmtId="4" fontId="0" fillId="0" borderId="0" xfId="0" applyNumberFormat="1" applyFont="1"/>
    <xf numFmtId="4" fontId="4" fillId="0" borderId="0" xfId="1" applyNumberFormat="1" applyFont="1"/>
    <xf numFmtId="0" fontId="1" fillId="4" borderId="0" xfId="0" applyFont="1" applyFill="1" applyBorder="1" applyAlignment="1">
      <alignment horizontal="left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</xdr:row>
      <xdr:rowOff>19050</xdr:rowOff>
    </xdr:from>
    <xdr:to>
      <xdr:col>3</xdr:col>
      <xdr:colOff>457200</xdr:colOff>
      <xdr:row>6</xdr:row>
      <xdr:rowOff>171450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33350"/>
          <a:ext cx="125730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88"/>
  <sheetViews>
    <sheetView showGridLines="0" tabSelected="1" view="pageBreakPreview" zoomScaleNormal="100" zoomScaleSheetLayoutView="100" workbookViewId="0">
      <selection activeCell="F7" sqref="F7"/>
    </sheetView>
  </sheetViews>
  <sheetFormatPr baseColWidth="10" defaultColWidth="9.140625" defaultRowHeight="15"/>
  <cols>
    <col min="1" max="1" width="4.5703125" customWidth="1"/>
    <col min="2" max="2" width="70.28515625" customWidth="1"/>
    <col min="3" max="4" width="19.28515625" customWidth="1"/>
    <col min="5" max="6" width="15" customWidth="1"/>
    <col min="7" max="7" width="16.140625" customWidth="1"/>
    <col min="8" max="8" width="5.28515625" hidden="1" customWidth="1"/>
    <col min="9" max="15" width="5.140625" hidden="1" customWidth="1"/>
    <col min="16" max="16" width="1.140625" hidden="1" customWidth="1"/>
    <col min="17" max="17" width="17.5703125" customWidth="1"/>
    <col min="18" max="18" width="5" customWidth="1"/>
    <col min="19" max="19" width="13.42578125" bestFit="1" customWidth="1"/>
    <col min="21" max="21" width="41.42578125" customWidth="1"/>
    <col min="22" max="22" width="22.42578125" customWidth="1"/>
    <col min="23" max="23" width="20" bestFit="1" customWidth="1"/>
    <col min="24" max="24" width="22.140625" bestFit="1" customWidth="1"/>
    <col min="25" max="25" width="19.5703125" bestFit="1" customWidth="1"/>
    <col min="26" max="26" width="20.5703125" bestFit="1" customWidth="1"/>
    <col min="27" max="30" width="13.7109375" customWidth="1"/>
    <col min="31" max="31" width="20" customWidth="1"/>
    <col min="32" max="32" width="22.140625" bestFit="1" customWidth="1"/>
    <col min="33" max="34" width="12.7109375" customWidth="1"/>
    <col min="35" max="35" width="25.28515625" customWidth="1"/>
    <col min="36" max="36" width="21" customWidth="1"/>
    <col min="37" max="37" width="13.7109375" customWidth="1"/>
    <col min="38" max="38" width="15.28515625" customWidth="1"/>
    <col min="39" max="40" width="13.7109375" customWidth="1"/>
    <col min="41" max="41" width="19" bestFit="1" customWidth="1"/>
  </cols>
  <sheetData>
    <row r="1" spans="2:19" ht="5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2:19" ht="3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9" ht="9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9" ht="18.7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9" ht="18.7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9" ht="18.7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S6" s="3"/>
    </row>
    <row r="7" spans="2:19" ht="18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S7" s="3"/>
    </row>
    <row r="8" spans="2:19" ht="12.75" customHeight="1">
      <c r="B8" s="23" t="s">
        <v>51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9" ht="16.5">
      <c r="B9" s="23">
        <v>2025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2:19">
      <c r="B10" s="24" t="s">
        <v>52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2:19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2:19" s="15" customFormat="1" ht="29.25" customHeight="1">
      <c r="B12" s="33" t="s">
        <v>67</v>
      </c>
      <c r="C12" s="34" t="s">
        <v>74</v>
      </c>
      <c r="D12" s="34" t="s">
        <v>68</v>
      </c>
      <c r="E12" s="34" t="s">
        <v>69</v>
      </c>
      <c r="F12" s="34" t="s">
        <v>70</v>
      </c>
      <c r="G12" s="34" t="s">
        <v>71</v>
      </c>
      <c r="H12" s="34" t="s">
        <v>72</v>
      </c>
      <c r="I12" s="35" t="s">
        <v>44</v>
      </c>
      <c r="J12" s="35" t="s">
        <v>45</v>
      </c>
      <c r="K12" s="35" t="s">
        <v>46</v>
      </c>
      <c r="L12" s="35" t="s">
        <v>47</v>
      </c>
      <c r="M12" s="35" t="s">
        <v>48</v>
      </c>
      <c r="N12" s="35" t="s">
        <v>49</v>
      </c>
      <c r="O12" s="35" t="s">
        <v>50</v>
      </c>
      <c r="P12" s="35" t="s">
        <v>58</v>
      </c>
      <c r="Q12" s="35" t="s">
        <v>72</v>
      </c>
    </row>
    <row r="13" spans="2:19" s="15" customFormat="1" ht="19.5" customHeight="1">
      <c r="B13" s="33" t="s">
        <v>65</v>
      </c>
      <c r="C13" s="36">
        <f>+C14</f>
        <v>746380474</v>
      </c>
      <c r="D13" s="36">
        <f t="shared" ref="D13:Q13" si="0">+D14</f>
        <v>811540506.70000005</v>
      </c>
      <c r="E13" s="36">
        <f t="shared" si="0"/>
        <v>34595839.370000005</v>
      </c>
      <c r="F13" s="36">
        <f t="shared" si="0"/>
        <v>38735830.859999999</v>
      </c>
      <c r="G13" s="36">
        <f t="shared" si="0"/>
        <v>37136729.580000006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6">
        <f t="shared" si="0"/>
        <v>0</v>
      </c>
      <c r="L13" s="36">
        <f t="shared" si="0"/>
        <v>0</v>
      </c>
      <c r="M13" s="36">
        <f t="shared" si="0"/>
        <v>0</v>
      </c>
      <c r="N13" s="36">
        <f t="shared" si="0"/>
        <v>0</v>
      </c>
      <c r="O13" s="36">
        <f t="shared" si="0"/>
        <v>0</v>
      </c>
      <c r="P13" s="36">
        <f t="shared" si="0"/>
        <v>0</v>
      </c>
      <c r="Q13" s="36">
        <f t="shared" si="0"/>
        <v>110468399.81000002</v>
      </c>
    </row>
    <row r="14" spans="2:19" ht="15.75">
      <c r="B14" s="37" t="s">
        <v>64</v>
      </c>
      <c r="C14" s="38">
        <f>+C15+C20+C30+C40+C42+C48</f>
        <v>746380474</v>
      </c>
      <c r="D14" s="38">
        <f t="shared" ref="D14:Q14" si="1">+D15+D20+D30+D40+D42+D48</f>
        <v>811540506.70000005</v>
      </c>
      <c r="E14" s="38">
        <f t="shared" si="1"/>
        <v>34595839.370000005</v>
      </c>
      <c r="F14" s="38">
        <f t="shared" si="1"/>
        <v>38735830.859999999</v>
      </c>
      <c r="G14" s="38">
        <f t="shared" si="1"/>
        <v>37136729.580000006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110468399.81000002</v>
      </c>
    </row>
    <row r="15" spans="2:19" ht="15.75">
      <c r="B15" s="39" t="s">
        <v>0</v>
      </c>
      <c r="C15" s="40">
        <f>SUM(C16:C19)</f>
        <v>595000000</v>
      </c>
      <c r="D15" s="40">
        <f>SUM(D16:D19)</f>
        <v>595000000</v>
      </c>
      <c r="E15" s="40">
        <f>SUM(E16:E19)</f>
        <v>33977931.030000001</v>
      </c>
      <c r="F15" s="40">
        <f>SUM(F16:F19)</f>
        <v>34341984.969999999</v>
      </c>
      <c r="G15" s="40">
        <f>SUM(G16:G19)</f>
        <v>33929947.010000005</v>
      </c>
      <c r="H15" s="40">
        <f>SUM(H16:H19)</f>
        <v>0</v>
      </c>
      <c r="I15" s="40">
        <f>SUM(I16:I19)</f>
        <v>0</v>
      </c>
      <c r="J15" s="40">
        <f>SUM(J16:J19)</f>
        <v>0</v>
      </c>
      <c r="K15" s="40">
        <f>SUM(K16:K19)</f>
        <v>0</v>
      </c>
      <c r="L15" s="40">
        <f>SUM(L16:L19)</f>
        <v>0</v>
      </c>
      <c r="M15" s="40">
        <f>SUM(M16:M19)</f>
        <v>0</v>
      </c>
      <c r="N15" s="40">
        <f>SUM(N16:N19)</f>
        <v>0</v>
      </c>
      <c r="O15" s="40">
        <f>SUM(O16:O19)</f>
        <v>0</v>
      </c>
      <c r="P15" s="40">
        <f>SUM(P16:P19)</f>
        <v>0</v>
      </c>
      <c r="Q15" s="40">
        <f>SUM(Q16:Q19)</f>
        <v>102249863.01000001</v>
      </c>
    </row>
    <row r="16" spans="2:19" ht="15" customHeight="1">
      <c r="B16" s="41" t="s">
        <v>1</v>
      </c>
      <c r="C16" s="42">
        <v>375678646</v>
      </c>
      <c r="D16" s="42">
        <v>375678646</v>
      </c>
      <c r="E16" s="42">
        <v>28219489.949999999</v>
      </c>
      <c r="F16" s="42">
        <v>28583416.109999999</v>
      </c>
      <c r="G16" s="42">
        <v>28170744.670000002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f>SUM(E16:P16)</f>
        <v>84973650.730000004</v>
      </c>
    </row>
    <row r="17" spans="2:38" ht="15" customHeight="1">
      <c r="B17" s="41" t="s">
        <v>2</v>
      </c>
      <c r="C17" s="42">
        <v>162486844</v>
      </c>
      <c r="D17" s="42">
        <v>162486844</v>
      </c>
      <c r="E17" s="42">
        <v>1537000</v>
      </c>
      <c r="F17" s="42">
        <v>1574000</v>
      </c>
      <c r="G17" s="42">
        <v>1597000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f>SUM(E17:P17)</f>
        <v>4708000</v>
      </c>
      <c r="U17" s="3"/>
      <c r="V17" s="3"/>
    </row>
    <row r="18" spans="2:38" ht="15" customHeight="1">
      <c r="B18" s="41" t="s">
        <v>3</v>
      </c>
      <c r="C18" s="42">
        <v>8300000</v>
      </c>
      <c r="D18" s="42">
        <v>8300000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f t="shared" ref="Q18:Q22" si="2">SUM(E18:P18)</f>
        <v>0</v>
      </c>
      <c r="V18" s="3"/>
      <c r="W18" s="16"/>
    </row>
    <row r="19" spans="2:38" ht="15" customHeight="1">
      <c r="B19" s="41" t="s">
        <v>4</v>
      </c>
      <c r="C19" s="42">
        <v>48534510</v>
      </c>
      <c r="D19" s="42">
        <v>48534510</v>
      </c>
      <c r="E19" s="42">
        <v>4221441.08</v>
      </c>
      <c r="F19" s="42">
        <v>4184568.86</v>
      </c>
      <c r="G19" s="42">
        <v>4162202.34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f>SUM(E19:P19)</f>
        <v>12568212.279999999</v>
      </c>
    </row>
    <row r="20" spans="2:38" ht="15.75">
      <c r="B20" s="39" t="s">
        <v>5</v>
      </c>
      <c r="C20" s="40">
        <f>SUM(C21:C29)</f>
        <v>95465000</v>
      </c>
      <c r="D20" s="40">
        <f>SUM(D21:D29)</f>
        <v>95465000</v>
      </c>
      <c r="E20" s="40">
        <f t="shared" ref="E20:P20" si="3">SUM(E21:E29)</f>
        <v>604078.34</v>
      </c>
      <c r="F20" s="40">
        <f>SUM(F21:F29)</f>
        <v>3946415.74</v>
      </c>
      <c r="G20" s="40">
        <f t="shared" si="3"/>
        <v>2396820.64</v>
      </c>
      <c r="H20" s="40">
        <f t="shared" si="3"/>
        <v>0</v>
      </c>
      <c r="I20" s="40">
        <f t="shared" si="3"/>
        <v>0</v>
      </c>
      <c r="J20" s="40">
        <f t="shared" si="3"/>
        <v>0</v>
      </c>
      <c r="K20" s="40">
        <f t="shared" si="3"/>
        <v>0</v>
      </c>
      <c r="L20" s="40">
        <f t="shared" si="3"/>
        <v>0</v>
      </c>
      <c r="M20" s="40">
        <f t="shared" si="3"/>
        <v>0</v>
      </c>
      <c r="N20" s="40">
        <f t="shared" si="3"/>
        <v>0</v>
      </c>
      <c r="O20" s="40">
        <f t="shared" si="3"/>
        <v>0</v>
      </c>
      <c r="P20" s="40">
        <f t="shared" si="3"/>
        <v>0</v>
      </c>
      <c r="Q20" s="40">
        <f>SUM(Q21:Q29)</f>
        <v>6947314.7199999988</v>
      </c>
    </row>
    <row r="21" spans="2:38" ht="15.75">
      <c r="B21" s="41" t="s">
        <v>6</v>
      </c>
      <c r="C21" s="42">
        <v>12750000</v>
      </c>
      <c r="D21" s="42">
        <v>12750000</v>
      </c>
      <c r="E21" s="42">
        <v>604078.34</v>
      </c>
      <c r="F21" s="42">
        <v>1104265.02</v>
      </c>
      <c r="G21" s="42">
        <v>903977.7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f>SUM(E21:P21)</f>
        <v>2612321.0599999996</v>
      </c>
    </row>
    <row r="22" spans="2:38" ht="18" customHeight="1">
      <c r="B22" s="41" t="s">
        <v>7</v>
      </c>
      <c r="C22" s="42">
        <v>600000</v>
      </c>
      <c r="D22" s="42">
        <v>600000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f t="shared" si="2"/>
        <v>0</v>
      </c>
    </row>
    <row r="23" spans="2:38" ht="15.75">
      <c r="B23" s="41" t="s">
        <v>8</v>
      </c>
      <c r="C23" s="42">
        <v>350000</v>
      </c>
      <c r="D23" s="42">
        <v>350000</v>
      </c>
      <c r="E23" s="42">
        <v>0</v>
      </c>
      <c r="F23" s="42">
        <v>0</v>
      </c>
      <c r="G23" s="42">
        <v>118346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f t="shared" ref="Q23:Q29" si="4">SUM(E23:P23)</f>
        <v>118346</v>
      </c>
    </row>
    <row r="24" spans="2:38" ht="18" customHeight="1">
      <c r="B24" s="41" t="s">
        <v>9</v>
      </c>
      <c r="C24" s="42">
        <v>50000</v>
      </c>
      <c r="D24" s="42">
        <v>400000</v>
      </c>
      <c r="E24" s="42">
        <v>0</v>
      </c>
      <c r="F24" s="42">
        <v>15840</v>
      </c>
      <c r="G24" s="42">
        <v>36500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f t="shared" si="4"/>
        <v>52340</v>
      </c>
    </row>
    <row r="25" spans="2:38" ht="15.75">
      <c r="B25" s="41" t="s">
        <v>10</v>
      </c>
      <c r="C25" s="42">
        <v>7071000</v>
      </c>
      <c r="D25" s="42">
        <v>7071000</v>
      </c>
      <c r="E25" s="42">
        <v>0</v>
      </c>
      <c r="F25" s="42">
        <v>70564</v>
      </c>
      <c r="G25" s="42">
        <v>98564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f t="shared" si="4"/>
        <v>169128</v>
      </c>
      <c r="U25" s="8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2:38" ht="15.75">
      <c r="B26" s="41" t="s">
        <v>11</v>
      </c>
      <c r="C26" s="42">
        <v>19000000</v>
      </c>
      <c r="D26" s="42">
        <v>19000000</v>
      </c>
      <c r="E26" s="42">
        <v>0</v>
      </c>
      <c r="F26" s="42">
        <v>1094349.18</v>
      </c>
      <c r="G26" s="42">
        <v>1090824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f t="shared" si="4"/>
        <v>2185173.1799999997</v>
      </c>
      <c r="U26" s="8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2:38" ht="31.5">
      <c r="B27" s="41" t="s">
        <v>12</v>
      </c>
      <c r="C27" s="42">
        <v>2920000</v>
      </c>
      <c r="D27" s="42">
        <v>2920000</v>
      </c>
      <c r="E27" s="42">
        <v>0</v>
      </c>
      <c r="F27" s="42">
        <v>176543.15</v>
      </c>
      <c r="G27" s="42">
        <v>108808.94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f t="shared" si="4"/>
        <v>285352.08999999997</v>
      </c>
    </row>
    <row r="28" spans="2:38" ht="19.5" customHeight="1">
      <c r="B28" s="41" t="s">
        <v>13</v>
      </c>
      <c r="C28" s="42">
        <v>28474000</v>
      </c>
      <c r="D28" s="42">
        <v>28124000</v>
      </c>
      <c r="E28" s="42">
        <v>0</v>
      </c>
      <c r="F28" s="42">
        <v>27799.83</v>
      </c>
      <c r="G28" s="42">
        <v>39800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f t="shared" si="4"/>
        <v>67599.83</v>
      </c>
    </row>
    <row r="29" spans="2:38" ht="15.75">
      <c r="B29" s="41" t="s">
        <v>31</v>
      </c>
      <c r="C29" s="42">
        <v>24250000</v>
      </c>
      <c r="D29" s="42">
        <v>24250000</v>
      </c>
      <c r="E29" s="42">
        <v>0</v>
      </c>
      <c r="F29" s="42">
        <v>1457054.56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f t="shared" si="4"/>
        <v>1457054.56</v>
      </c>
    </row>
    <row r="30" spans="2:38" ht="15.75">
      <c r="B30" s="39" t="s">
        <v>14</v>
      </c>
      <c r="C30" s="40">
        <f>SUM(C31:C39)</f>
        <v>23638474</v>
      </c>
      <c r="D30" s="40">
        <f>SUM(D31:D39)</f>
        <v>23638474</v>
      </c>
      <c r="E30" s="40">
        <f t="shared" ref="E30:G30" si="5">SUM(E31:E39)</f>
        <v>0</v>
      </c>
      <c r="F30" s="40">
        <f t="shared" si="5"/>
        <v>239478.75</v>
      </c>
      <c r="G30" s="40">
        <f t="shared" si="5"/>
        <v>745735.26</v>
      </c>
      <c r="H30" s="40">
        <f>SUM(H31:H39)</f>
        <v>0</v>
      </c>
      <c r="I30" s="40">
        <f>SUM(I31:I39)</f>
        <v>0</v>
      </c>
      <c r="J30" s="40">
        <f t="shared" ref="J30:N30" si="6">SUM(J31:J39)</f>
        <v>0</v>
      </c>
      <c r="K30" s="40">
        <f t="shared" ref="K30" si="7">SUM(K31:K39)</f>
        <v>0</v>
      </c>
      <c r="L30" s="40">
        <f t="shared" si="6"/>
        <v>0</v>
      </c>
      <c r="M30" s="40">
        <f t="shared" si="6"/>
        <v>0</v>
      </c>
      <c r="N30" s="40">
        <f t="shared" si="6"/>
        <v>0</v>
      </c>
      <c r="O30" s="40">
        <f>SUM(O31:O39)</f>
        <v>0</v>
      </c>
      <c r="P30" s="40">
        <f t="shared" ref="P30" si="8">SUM(P31:P39)</f>
        <v>0</v>
      </c>
      <c r="Q30" s="40">
        <f>SUM(Q31:Q39)</f>
        <v>985214.01</v>
      </c>
    </row>
    <row r="31" spans="2:38" ht="15.75">
      <c r="B31" s="41" t="s">
        <v>15</v>
      </c>
      <c r="C31" s="42">
        <v>1116780</v>
      </c>
      <c r="D31" s="42">
        <v>824780</v>
      </c>
      <c r="E31" s="42">
        <v>0</v>
      </c>
      <c r="F31" s="42">
        <v>38280</v>
      </c>
      <c r="G31" s="42">
        <v>188527.79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f t="shared" ref="Q31:Q39" si="9">SUM(E31:P31)</f>
        <v>226807.79</v>
      </c>
    </row>
    <row r="32" spans="2:38" ht="15.75">
      <c r="B32" s="41" t="s">
        <v>16</v>
      </c>
      <c r="C32" s="42">
        <v>650000</v>
      </c>
      <c r="D32" s="42">
        <v>1152000</v>
      </c>
      <c r="E32" s="42">
        <v>0</v>
      </c>
      <c r="F32" s="42">
        <v>0</v>
      </c>
      <c r="G32" s="42">
        <v>104430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f t="shared" si="9"/>
        <v>104430</v>
      </c>
    </row>
    <row r="33" spans="2:17" ht="15.75">
      <c r="B33" s="41" t="s">
        <v>17</v>
      </c>
      <c r="C33" s="42">
        <v>1232000</v>
      </c>
      <c r="D33" s="42">
        <v>1232000</v>
      </c>
      <c r="E33" s="42">
        <v>0</v>
      </c>
      <c r="F33" s="42">
        <v>8412.31</v>
      </c>
      <c r="G33" s="42">
        <v>239479.12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f t="shared" si="9"/>
        <v>247891.43</v>
      </c>
    </row>
    <row r="34" spans="2:17" ht="15.75">
      <c r="B34" s="41" t="s">
        <v>18</v>
      </c>
      <c r="C34" s="42">
        <v>139868</v>
      </c>
      <c r="D34" s="42">
        <v>139868</v>
      </c>
      <c r="E34" s="42">
        <v>0</v>
      </c>
      <c r="F34" s="42">
        <v>0</v>
      </c>
      <c r="G34" s="42">
        <v>55292.5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f t="shared" si="9"/>
        <v>55292.5</v>
      </c>
    </row>
    <row r="35" spans="2:17" ht="15.75">
      <c r="B35" s="41" t="s">
        <v>19</v>
      </c>
      <c r="C35" s="42">
        <v>400000</v>
      </c>
      <c r="D35" s="42">
        <v>400000</v>
      </c>
      <c r="E35" s="42">
        <v>0</v>
      </c>
      <c r="F35" s="42">
        <v>44128.13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f t="shared" si="9"/>
        <v>44128.13</v>
      </c>
    </row>
    <row r="36" spans="2:17" ht="15.75">
      <c r="B36" s="41" t="s">
        <v>20</v>
      </c>
      <c r="C36" s="42">
        <v>100000</v>
      </c>
      <c r="D36" s="42">
        <v>100600</v>
      </c>
      <c r="E36" s="42">
        <v>0</v>
      </c>
      <c r="F36" s="42">
        <v>0</v>
      </c>
      <c r="G36" s="42">
        <v>5418.08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f t="shared" si="9"/>
        <v>5418.08</v>
      </c>
    </row>
    <row r="37" spans="2:17" ht="31.5">
      <c r="B37" s="41" t="s">
        <v>21</v>
      </c>
      <c r="C37" s="42">
        <v>13110000</v>
      </c>
      <c r="D37" s="42">
        <v>13111000</v>
      </c>
      <c r="E37" s="42">
        <v>0</v>
      </c>
      <c r="F37" s="42">
        <v>0</v>
      </c>
      <c r="G37" s="42">
        <v>40641.760000000002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f t="shared" si="9"/>
        <v>40641.760000000002</v>
      </c>
    </row>
    <row r="38" spans="2:17" ht="31.5">
      <c r="B38" s="41" t="s">
        <v>32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f t="shared" si="9"/>
        <v>0</v>
      </c>
    </row>
    <row r="39" spans="2:17" ht="15.75">
      <c r="B39" s="41" t="s">
        <v>22</v>
      </c>
      <c r="C39" s="42">
        <v>6889826</v>
      </c>
      <c r="D39" s="42">
        <v>6678226</v>
      </c>
      <c r="E39" s="42">
        <v>0</v>
      </c>
      <c r="F39" s="42">
        <v>148658.31</v>
      </c>
      <c r="G39" s="42">
        <v>111946.01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f t="shared" si="9"/>
        <v>260604.32</v>
      </c>
    </row>
    <row r="40" spans="2:17" ht="15.75">
      <c r="B40" s="39" t="s">
        <v>23</v>
      </c>
      <c r="C40" s="40">
        <f>SUM(C41:C41)</f>
        <v>3000000</v>
      </c>
      <c r="D40" s="40">
        <f>SUM(D41:D41)</f>
        <v>3000000</v>
      </c>
      <c r="E40" s="43">
        <f>SUM(E41:E41)</f>
        <v>13830</v>
      </c>
      <c r="F40" s="43">
        <f>SUM(F41:F41)</f>
        <v>113951.42</v>
      </c>
      <c r="G40" s="43">
        <f>SUM(G41:G41)</f>
        <v>64226.67</v>
      </c>
      <c r="H40" s="43">
        <f>SUM(H41:H41)</f>
        <v>0</v>
      </c>
      <c r="I40" s="43">
        <f>SUM(I41:I41)</f>
        <v>0</v>
      </c>
      <c r="J40" s="43">
        <f>SUM(J41:J41)</f>
        <v>0</v>
      </c>
      <c r="K40" s="43">
        <f>SUM(K41:K41)</f>
        <v>0</v>
      </c>
      <c r="L40" s="43">
        <f>SUM(L41:L41)</f>
        <v>0</v>
      </c>
      <c r="M40" s="43">
        <f>SUM(M41:M41)</f>
        <v>0</v>
      </c>
      <c r="N40" s="43">
        <f>SUM(N41:N41)</f>
        <v>0</v>
      </c>
      <c r="O40" s="43">
        <f>SUM(O41:O41)</f>
        <v>0</v>
      </c>
      <c r="P40" s="43">
        <f>SUM(P41:P41)</f>
        <v>0</v>
      </c>
      <c r="Q40" s="43">
        <f>SUM(Q41:Q41)</f>
        <v>192008.09</v>
      </c>
    </row>
    <row r="41" spans="2:17" ht="15.75">
      <c r="B41" s="41" t="s">
        <v>24</v>
      </c>
      <c r="C41" s="42">
        <v>3000000</v>
      </c>
      <c r="D41" s="42">
        <v>3000000</v>
      </c>
      <c r="E41" s="42">
        <v>13830</v>
      </c>
      <c r="F41" s="42">
        <v>113951.42</v>
      </c>
      <c r="G41" s="42">
        <v>64226.67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f>SUM(E41:P41)</f>
        <v>192008.09</v>
      </c>
    </row>
    <row r="42" spans="2:17" ht="15.75">
      <c r="B42" s="39" t="s">
        <v>25</v>
      </c>
      <c r="C42" s="40">
        <f>SUM(C43:C47)</f>
        <v>29277000</v>
      </c>
      <c r="D42" s="40">
        <f>SUM(D43:D47)</f>
        <v>29277000</v>
      </c>
      <c r="E42" s="40">
        <f>SUM(E43:E47)</f>
        <v>0</v>
      </c>
      <c r="F42" s="40">
        <f>SUM(F43:F47)</f>
        <v>93999.98</v>
      </c>
      <c r="G42" s="40">
        <f>SUM(G43:G47)</f>
        <v>0</v>
      </c>
      <c r="H42" s="40">
        <f>SUM(H43:H47)</f>
        <v>0</v>
      </c>
      <c r="I42" s="40">
        <f>SUM(I43:I47)</f>
        <v>0</v>
      </c>
      <c r="J42" s="40">
        <f>SUM(J43:J47)</f>
        <v>0</v>
      </c>
      <c r="K42" s="40">
        <f>SUM(K43:K47)</f>
        <v>0</v>
      </c>
      <c r="L42" s="40">
        <f>SUM(L43:L47)</f>
        <v>0</v>
      </c>
      <c r="M42" s="40">
        <f>SUM(M43:M47)</f>
        <v>0</v>
      </c>
      <c r="N42" s="40">
        <f>SUM(N43:N47)</f>
        <v>0</v>
      </c>
      <c r="O42" s="40">
        <f>SUM(O43:O47)</f>
        <v>0</v>
      </c>
      <c r="P42" s="40">
        <f>SUM(P43:P47)</f>
        <v>0</v>
      </c>
      <c r="Q42" s="40">
        <f>SUM(E42:P42)</f>
        <v>93999.98</v>
      </c>
    </row>
    <row r="43" spans="2:17" ht="15.75">
      <c r="B43" s="41" t="s">
        <v>26</v>
      </c>
      <c r="C43" s="42">
        <v>7227000</v>
      </c>
      <c r="D43" s="42">
        <v>7227000</v>
      </c>
      <c r="E43" s="42">
        <v>0</v>
      </c>
      <c r="F43" s="42">
        <v>93999.98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f t="shared" ref="Q43:Q47" si="10">SUM(E43:P43)</f>
        <v>93999.98</v>
      </c>
    </row>
    <row r="44" spans="2:17" ht="15.75">
      <c r="B44" s="41" t="s">
        <v>27</v>
      </c>
      <c r="C44" s="42">
        <v>200000</v>
      </c>
      <c r="D44" s="42">
        <v>200000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f t="shared" si="10"/>
        <v>0</v>
      </c>
    </row>
    <row r="45" spans="2:17" ht="31.5">
      <c r="B45" s="41" t="s">
        <v>28</v>
      </c>
      <c r="C45" s="42">
        <v>8500000</v>
      </c>
      <c r="D45" s="42">
        <v>8500000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f t="shared" si="10"/>
        <v>0</v>
      </c>
    </row>
    <row r="46" spans="2:17" ht="15.75">
      <c r="B46" s="41" t="s">
        <v>29</v>
      </c>
      <c r="C46" s="42">
        <v>12850000</v>
      </c>
      <c r="D46" s="42">
        <v>12850000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f t="shared" si="10"/>
        <v>0</v>
      </c>
    </row>
    <row r="47" spans="2:17" ht="15.75">
      <c r="B47" s="41" t="s">
        <v>33</v>
      </c>
      <c r="C47" s="42">
        <v>500000</v>
      </c>
      <c r="D47" s="42">
        <v>500000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f t="shared" si="10"/>
        <v>0</v>
      </c>
    </row>
    <row r="48" spans="2:17" ht="15.75">
      <c r="B48" s="44" t="s">
        <v>63</v>
      </c>
      <c r="C48" s="40">
        <f>SUM(C49:C54)</f>
        <v>0</v>
      </c>
      <c r="D48" s="40">
        <f>SUM(D49:D54)</f>
        <v>65160032.700000003</v>
      </c>
      <c r="E48" s="40">
        <f t="shared" ref="E48:Q48" si="11">SUM(E49:E54)</f>
        <v>0</v>
      </c>
      <c r="F48" s="40">
        <f t="shared" si="11"/>
        <v>0</v>
      </c>
      <c r="G48" s="40">
        <f t="shared" si="11"/>
        <v>0</v>
      </c>
      <c r="H48" s="40">
        <f t="shared" si="11"/>
        <v>0</v>
      </c>
      <c r="I48" s="40">
        <f t="shared" si="11"/>
        <v>0</v>
      </c>
      <c r="J48" s="40">
        <f t="shared" si="11"/>
        <v>0</v>
      </c>
      <c r="K48" s="40">
        <f t="shared" si="11"/>
        <v>0</v>
      </c>
      <c r="L48" s="40">
        <f t="shared" si="11"/>
        <v>0</v>
      </c>
      <c r="M48" s="40">
        <f t="shared" si="11"/>
        <v>0</v>
      </c>
      <c r="N48" s="40">
        <f t="shared" si="11"/>
        <v>0</v>
      </c>
      <c r="O48" s="40">
        <f t="shared" si="11"/>
        <v>0</v>
      </c>
      <c r="P48" s="40">
        <f t="shared" si="11"/>
        <v>0</v>
      </c>
      <c r="Q48" s="40">
        <f t="shared" si="11"/>
        <v>0</v>
      </c>
    </row>
    <row r="49" spans="2:17" ht="15.75">
      <c r="B49" s="41" t="s">
        <v>7</v>
      </c>
      <c r="C49" s="42">
        <v>0</v>
      </c>
      <c r="D49" s="42">
        <v>1000000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</row>
    <row r="50" spans="2:17" ht="15.75">
      <c r="B50" s="41" t="s">
        <v>10</v>
      </c>
      <c r="C50" s="42">
        <v>0</v>
      </c>
      <c r="D50" s="42">
        <v>5000000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</row>
    <row r="51" spans="2:17" ht="31.5">
      <c r="B51" s="41" t="s">
        <v>13</v>
      </c>
      <c r="C51" s="42">
        <v>0</v>
      </c>
      <c r="D51" s="42">
        <v>19000000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</row>
    <row r="52" spans="2:17" ht="15.75">
      <c r="B52" s="41" t="s">
        <v>31</v>
      </c>
      <c r="C52" s="42">
        <v>0</v>
      </c>
      <c r="D52" s="42">
        <v>5000000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</row>
    <row r="53" spans="2:17" ht="15.75">
      <c r="B53" s="41" t="s">
        <v>22</v>
      </c>
      <c r="C53" s="42">
        <v>0</v>
      </c>
      <c r="D53" s="42">
        <v>5160032.7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</row>
    <row r="54" spans="2:17" ht="15.75">
      <c r="B54" s="41" t="s">
        <v>26</v>
      </c>
      <c r="C54" s="42">
        <v>0</v>
      </c>
      <c r="D54" s="42">
        <v>30000000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</row>
    <row r="55" spans="2:17">
      <c r="B55" s="1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2:17">
      <c r="B56" s="2" t="s">
        <v>30</v>
      </c>
      <c r="C56" s="4">
        <f>+C13</f>
        <v>746380474</v>
      </c>
      <c r="D56" s="4">
        <f t="shared" ref="D56:Q56" si="12">+D13</f>
        <v>811540506.70000005</v>
      </c>
      <c r="E56" s="4">
        <f t="shared" si="12"/>
        <v>34595839.370000005</v>
      </c>
      <c r="F56" s="4">
        <f t="shared" si="12"/>
        <v>38735830.859999999</v>
      </c>
      <c r="G56" s="4">
        <f t="shared" si="12"/>
        <v>37136729.580000006</v>
      </c>
      <c r="H56" s="4">
        <f t="shared" si="12"/>
        <v>0</v>
      </c>
      <c r="I56" s="4">
        <f t="shared" si="12"/>
        <v>0</v>
      </c>
      <c r="J56" s="4">
        <f t="shared" si="12"/>
        <v>0</v>
      </c>
      <c r="K56" s="4">
        <f t="shared" si="12"/>
        <v>0</v>
      </c>
      <c r="L56" s="4">
        <f t="shared" si="12"/>
        <v>0</v>
      </c>
      <c r="M56" s="4">
        <f t="shared" si="12"/>
        <v>0</v>
      </c>
      <c r="N56" s="4">
        <f t="shared" si="12"/>
        <v>0</v>
      </c>
      <c r="O56" s="4">
        <f t="shared" si="12"/>
        <v>0</v>
      </c>
      <c r="P56" s="4">
        <f t="shared" si="12"/>
        <v>0</v>
      </c>
      <c r="Q56" s="4">
        <f t="shared" si="12"/>
        <v>110468399.81000002</v>
      </c>
    </row>
    <row r="57" spans="2:17" ht="9.75" customHeight="1"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</row>
    <row r="58" spans="2:17">
      <c r="B58" s="25" t="s">
        <v>66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  <row r="59" spans="2:17">
      <c r="B59" s="27" t="s">
        <v>34</v>
      </c>
      <c r="C59" s="29">
        <f t="shared" ref="C59:D59" si="13">SUM(C60:C61)</f>
        <v>0</v>
      </c>
      <c r="D59" s="29">
        <f t="shared" si="13"/>
        <v>0</v>
      </c>
      <c r="E59" s="29">
        <f t="shared" ref="E59:G59" si="14">SUM(E60:E61)</f>
        <v>0</v>
      </c>
      <c r="F59" s="29">
        <f t="shared" si="14"/>
        <v>0</v>
      </c>
      <c r="G59" s="29">
        <f t="shared" si="14"/>
        <v>0</v>
      </c>
      <c r="H59" s="29">
        <f t="shared" ref="H59:P59" si="15">SUM(H60:H61)</f>
        <v>0</v>
      </c>
      <c r="I59" s="29">
        <f t="shared" si="15"/>
        <v>0</v>
      </c>
      <c r="J59" s="29">
        <f t="shared" si="15"/>
        <v>0</v>
      </c>
      <c r="K59" s="29">
        <f t="shared" ref="K59" si="16">SUM(K60:K61)</f>
        <v>0</v>
      </c>
      <c r="L59" s="29">
        <f t="shared" si="15"/>
        <v>0</v>
      </c>
      <c r="M59" s="29">
        <f t="shared" si="15"/>
        <v>0</v>
      </c>
      <c r="N59" s="29">
        <f t="shared" si="15"/>
        <v>0</v>
      </c>
      <c r="O59" s="29">
        <f t="shared" si="15"/>
        <v>0</v>
      </c>
      <c r="P59" s="29">
        <f t="shared" si="15"/>
        <v>0</v>
      </c>
      <c r="Q59" s="29">
        <f t="shared" ref="Q59" si="17">SUM(Q60:Q61)</f>
        <v>0</v>
      </c>
    </row>
    <row r="60" spans="2:17" hidden="1">
      <c r="B60" s="28" t="s">
        <v>35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30">
        <f>SUM(E60:P60)</f>
        <v>0</v>
      </c>
    </row>
    <row r="61" spans="2:17" hidden="1">
      <c r="B61" s="28" t="s">
        <v>36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30">
        <f>SUM(E61:P61)</f>
        <v>0</v>
      </c>
    </row>
    <row r="62" spans="2:17">
      <c r="B62" s="27" t="s">
        <v>37</v>
      </c>
      <c r="C62" s="29">
        <f t="shared" ref="C62:D62" si="18">SUM(C63:C64)</f>
        <v>0</v>
      </c>
      <c r="D62" s="29">
        <f t="shared" si="18"/>
        <v>0</v>
      </c>
      <c r="E62" s="29">
        <f t="shared" ref="E62:G62" si="19">SUM(E63:E64)</f>
        <v>0</v>
      </c>
      <c r="F62" s="29">
        <f t="shared" si="19"/>
        <v>0</v>
      </c>
      <c r="G62" s="29">
        <f t="shared" si="19"/>
        <v>0</v>
      </c>
      <c r="H62" s="29">
        <f t="shared" ref="H62:P62" si="20">SUM(H63:H64)</f>
        <v>0</v>
      </c>
      <c r="I62" s="29">
        <f t="shared" si="20"/>
        <v>0</v>
      </c>
      <c r="J62" s="29">
        <f t="shared" si="20"/>
        <v>0</v>
      </c>
      <c r="K62" s="29">
        <f t="shared" ref="K62" si="21">SUM(K63:K64)</f>
        <v>0</v>
      </c>
      <c r="L62" s="29">
        <f t="shared" si="20"/>
        <v>0</v>
      </c>
      <c r="M62" s="29">
        <f t="shared" si="20"/>
        <v>0</v>
      </c>
      <c r="N62" s="29">
        <f t="shared" si="20"/>
        <v>0</v>
      </c>
      <c r="O62" s="29">
        <f t="shared" si="20"/>
        <v>0</v>
      </c>
      <c r="P62" s="29">
        <f t="shared" si="20"/>
        <v>0</v>
      </c>
      <c r="Q62" s="29">
        <f t="shared" ref="Q62" si="22">SUM(Q63:Q64)</f>
        <v>0</v>
      </c>
    </row>
    <row r="63" spans="2:17" hidden="1">
      <c r="B63" s="28" t="s">
        <v>38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30">
        <f>SUM(E63:P63)</f>
        <v>0</v>
      </c>
    </row>
    <row r="64" spans="2:17" hidden="1">
      <c r="B64" s="28" t="s">
        <v>39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30">
        <f>SUM(E64:P64)</f>
        <v>0</v>
      </c>
    </row>
    <row r="65" spans="2:17">
      <c r="B65" s="27" t="s">
        <v>40</v>
      </c>
      <c r="C65" s="29">
        <f>SUM(C66:C66)</f>
        <v>0</v>
      </c>
      <c r="D65" s="29">
        <f>SUM(D66:D66)</f>
        <v>0</v>
      </c>
      <c r="E65" s="29">
        <f>SUM(E66:E66)</f>
        <v>0</v>
      </c>
      <c r="F65" s="29">
        <f>SUM(F66:F66)</f>
        <v>0</v>
      </c>
      <c r="G65" s="29">
        <f>SUM(G66:G66)</f>
        <v>0</v>
      </c>
      <c r="H65" s="29">
        <f>SUM(H66:H66)</f>
        <v>0</v>
      </c>
      <c r="I65" s="29">
        <f>SUM(I66:I66)</f>
        <v>0</v>
      </c>
      <c r="J65" s="29">
        <f>SUM(J66:J66)</f>
        <v>0</v>
      </c>
      <c r="K65" s="29">
        <f>SUM(K66:K66)</f>
        <v>0</v>
      </c>
      <c r="L65" s="29">
        <f>SUM(L66:L66)</f>
        <v>0</v>
      </c>
      <c r="M65" s="29">
        <f>SUM(M66:M66)</f>
        <v>0</v>
      </c>
      <c r="N65" s="29">
        <f>SUM(N66:N66)</f>
        <v>0</v>
      </c>
      <c r="O65" s="29">
        <f>SUM(O66:O66)</f>
        <v>0</v>
      </c>
      <c r="P65" s="29">
        <f>SUM(P66:P66)</f>
        <v>0</v>
      </c>
      <c r="Q65" s="29">
        <f>SUM(Q66:Q66)</f>
        <v>0</v>
      </c>
    </row>
    <row r="66" spans="2:17" hidden="1">
      <c r="B66" s="1" t="s">
        <v>41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5">
        <f>SUM(E66:P66)</f>
        <v>0</v>
      </c>
    </row>
    <row r="67" spans="2:17">
      <c r="B67" s="2" t="s">
        <v>42</v>
      </c>
      <c r="C67" s="4">
        <f>+C59+C62+C65</f>
        <v>0</v>
      </c>
      <c r="D67" s="4">
        <f>+D59+D62+D65</f>
        <v>0</v>
      </c>
      <c r="E67" s="4">
        <f>+E59+E62+E65</f>
        <v>0</v>
      </c>
      <c r="F67" s="4">
        <f>+F59+F62+F65</f>
        <v>0</v>
      </c>
      <c r="G67" s="4">
        <f>+G59+G62+G65</f>
        <v>0</v>
      </c>
      <c r="H67" s="4">
        <f>+H59+H62+H65</f>
        <v>0</v>
      </c>
      <c r="I67" s="4">
        <f>+I59+I62+I65</f>
        <v>0</v>
      </c>
      <c r="J67" s="4">
        <f>+J59+J62+J65</f>
        <v>0</v>
      </c>
      <c r="K67" s="4">
        <f>+K59+K62+K65</f>
        <v>0</v>
      </c>
      <c r="L67" s="4">
        <f>+L59+L62+L65</f>
        <v>0</v>
      </c>
      <c r="M67" s="4">
        <f>+M59+M62+M65</f>
        <v>0</v>
      </c>
      <c r="N67" s="4">
        <f>+N59+N62+N65</f>
        <v>0</v>
      </c>
      <c r="O67" s="4">
        <f>+O59+O62+O65</f>
        <v>0</v>
      </c>
      <c r="P67" s="4">
        <f>+P59+P62+P65</f>
        <v>0</v>
      </c>
      <c r="Q67" s="4">
        <f>+Q59+Q62+Q65</f>
        <v>0</v>
      </c>
    </row>
    <row r="68" spans="2:17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2:17" ht="16.5" thickBot="1">
      <c r="B69" s="10" t="s">
        <v>43</v>
      </c>
      <c r="C69" s="11">
        <f>+C56+C67</f>
        <v>746380474</v>
      </c>
      <c r="D69" s="11">
        <f t="shared" ref="D69:Q69" si="23">+D56+D67</f>
        <v>811540506.70000005</v>
      </c>
      <c r="E69" s="11">
        <f t="shared" si="23"/>
        <v>34595839.370000005</v>
      </c>
      <c r="F69" s="11">
        <f t="shared" si="23"/>
        <v>38735830.859999999</v>
      </c>
      <c r="G69" s="11">
        <f t="shared" si="23"/>
        <v>37136729.580000006</v>
      </c>
      <c r="H69" s="11">
        <f t="shared" si="23"/>
        <v>0</v>
      </c>
      <c r="I69" s="11">
        <f t="shared" si="23"/>
        <v>0</v>
      </c>
      <c r="J69" s="11">
        <f t="shared" si="23"/>
        <v>0</v>
      </c>
      <c r="K69" s="11">
        <f t="shared" si="23"/>
        <v>0</v>
      </c>
      <c r="L69" s="11">
        <f t="shared" si="23"/>
        <v>0</v>
      </c>
      <c r="M69" s="11">
        <f t="shared" si="23"/>
        <v>0</v>
      </c>
      <c r="N69" s="11">
        <f t="shared" si="23"/>
        <v>0</v>
      </c>
      <c r="O69" s="11">
        <f t="shared" si="23"/>
        <v>0</v>
      </c>
      <c r="P69" s="11">
        <f t="shared" si="23"/>
        <v>0</v>
      </c>
      <c r="Q69" s="11">
        <f t="shared" si="23"/>
        <v>110468399.81000002</v>
      </c>
    </row>
    <row r="70" spans="2:17" ht="13.5" customHeight="1" thickTop="1">
      <c r="B70" s="13" t="s">
        <v>53</v>
      </c>
    </row>
    <row r="71" spans="2:17">
      <c r="B71" s="14" t="s">
        <v>73</v>
      </c>
    </row>
    <row r="72" spans="2:17">
      <c r="B72" s="14" t="s">
        <v>54</v>
      </c>
    </row>
    <row r="73" spans="2:17">
      <c r="B73" s="14" t="s">
        <v>55</v>
      </c>
    </row>
    <row r="74" spans="2:17">
      <c r="B74" s="14" t="s">
        <v>56</v>
      </c>
    </row>
    <row r="75" spans="2:17">
      <c r="B75" s="14" t="s">
        <v>57</v>
      </c>
    </row>
    <row r="76" spans="2:17">
      <c r="B76" s="17" t="s">
        <v>59</v>
      </c>
    </row>
    <row r="77" spans="2:17">
      <c r="B77" s="18" t="s">
        <v>75</v>
      </c>
    </row>
    <row r="78" spans="2:17">
      <c r="B78" s="18" t="s">
        <v>76</v>
      </c>
    </row>
    <row r="79" spans="2:17">
      <c r="B79" s="18" t="s">
        <v>77</v>
      </c>
    </row>
    <row r="80" spans="2:17">
      <c r="B80" s="18" t="s">
        <v>60</v>
      </c>
    </row>
    <row r="81" spans="2:8">
      <c r="B81" s="18"/>
    </row>
    <row r="82" spans="2:8">
      <c r="B82" s="18"/>
    </row>
    <row r="83" spans="2:8">
      <c r="B83" s="18"/>
    </row>
    <row r="84" spans="2:8">
      <c r="B84" s="18"/>
    </row>
    <row r="85" spans="2:8">
      <c r="B85" s="18"/>
    </row>
    <row r="86" spans="2:8">
      <c r="C86" s="20" t="s">
        <v>61</v>
      </c>
      <c r="D86" s="20"/>
      <c r="E86" s="20"/>
      <c r="F86" s="20"/>
      <c r="G86" s="20"/>
      <c r="H86" s="20"/>
    </row>
    <row r="87" spans="2:8">
      <c r="C87" s="21" t="s">
        <v>62</v>
      </c>
      <c r="D87" s="22"/>
      <c r="E87" s="22"/>
      <c r="F87" s="22"/>
      <c r="G87" s="22"/>
      <c r="H87" s="22"/>
    </row>
    <row r="88" spans="2:8">
      <c r="B88" s="6"/>
    </row>
  </sheetData>
  <dataConsolidate/>
  <mergeCells count="5">
    <mergeCell ref="C86:H86"/>
    <mergeCell ref="C87:H87"/>
    <mergeCell ref="B8:Q8"/>
    <mergeCell ref="B9:Q9"/>
    <mergeCell ref="B10:Q10"/>
  </mergeCells>
  <printOptions horizontalCentered="1"/>
  <pageMargins left="0.25" right="0.25" top="0.75" bottom="0.75" header="0.3" footer="0.3"/>
  <pageSetup scale="46" orientation="portrait" r:id="rId1"/>
  <ignoredErrors>
    <ignoredError sqref="Q37:Q39 Q16:Q17 Q21:Q29 Q31:Q36 Q18:Q19" formulaRange="1"/>
    <ignoredError sqref="Q20 Q30 Q40:Q41 Q43:Q44 Q45:Q47" formula="1" formulaRange="1"/>
    <ignoredError sqref="Q42 Q62:Q65" formula="1"/>
  </ignoredError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Alba D. Reyes Reyes</cp:lastModifiedBy>
  <cp:lastPrinted>2025-04-08T15:31:17Z</cp:lastPrinted>
  <dcterms:created xsi:type="dcterms:W3CDTF">2018-04-17T18:57:16Z</dcterms:created>
  <dcterms:modified xsi:type="dcterms:W3CDTF">2025-04-08T15:32:26Z</dcterms:modified>
</cp:coreProperties>
</file>