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gprd.sharepoint.com/sites/divfinanciera/Shared Documents/Div. Financiera/Secc. Activo Fijo y Contab/MARIA ESTEFANY CORONA/Estados Financieros/2025/2025_05/Ejecución Gastos y A. F/"/>
    </mc:Choice>
  </mc:AlternateContent>
  <xr:revisionPtr revIDLastSave="139" documentId="13_ncr:1_{A0FB9CAD-6201-42DC-B07B-F4D211E9B919}" xr6:coauthVersionLast="47" xr6:coauthVersionMax="47" xr10:uidLastSave="{DEDE8EA2-046F-40F8-92BF-0DE8EB6AC58D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'!$A$1:$K$87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6" i="3" l="1"/>
  <c r="J47" i="3"/>
  <c r="J48" i="3"/>
  <c r="J46" i="3"/>
  <c r="J45" i="3"/>
  <c r="J44" i="3"/>
  <c r="J43" i="3"/>
  <c r="J42" i="3"/>
  <c r="J41" i="3"/>
  <c r="J40" i="3" s="1"/>
  <c r="J39" i="3"/>
  <c r="J38" i="3"/>
  <c r="J37" i="3"/>
  <c r="J36" i="3"/>
  <c r="J35" i="3"/>
  <c r="J34" i="3"/>
  <c r="J33" i="3"/>
  <c r="J32" i="3"/>
  <c r="J31" i="3"/>
  <c r="J29" i="3"/>
  <c r="J28" i="3"/>
  <c r="J27" i="3"/>
  <c r="J26" i="3"/>
  <c r="J25" i="3"/>
  <c r="J24" i="3"/>
  <c r="J23" i="3"/>
  <c r="J22" i="3"/>
  <c r="J21" i="3"/>
  <c r="J19" i="3"/>
  <c r="J18" i="3"/>
  <c r="J17" i="3"/>
  <c r="J16" i="3"/>
  <c r="I15" i="3"/>
  <c r="I30" i="3"/>
  <c r="I40" i="3"/>
  <c r="I42" i="3"/>
  <c r="J67" i="3"/>
  <c r="I67" i="3"/>
  <c r="I48" i="3"/>
  <c r="I14" i="3" s="1"/>
  <c r="I20" i="3"/>
  <c r="H15" i="3"/>
  <c r="H20" i="3"/>
  <c r="H30" i="3"/>
  <c r="H40" i="3"/>
  <c r="H42" i="3"/>
  <c r="H48" i="3"/>
  <c r="J66" i="3"/>
  <c r="D48" i="3"/>
  <c r="E48" i="3"/>
  <c r="F48" i="3"/>
  <c r="G48" i="3"/>
  <c r="C48" i="3"/>
  <c r="D20" i="3"/>
  <c r="G40" i="3"/>
  <c r="F20" i="3"/>
  <c r="G20" i="3"/>
  <c r="C20" i="3"/>
  <c r="C15" i="3"/>
  <c r="D42" i="3"/>
  <c r="D40" i="3"/>
  <c r="D30" i="3"/>
  <c r="D15" i="3"/>
  <c r="J30" i="3" l="1"/>
  <c r="J20" i="3"/>
  <c r="J15" i="3"/>
  <c r="J14" i="3" s="1"/>
  <c r="J13" i="3" s="1"/>
  <c r="H14" i="3"/>
  <c r="H13" i="3" s="1"/>
  <c r="I13" i="3"/>
  <c r="I56" i="3" s="1"/>
  <c r="I69" i="3" s="1"/>
  <c r="D14" i="3"/>
  <c r="D13" i="3" s="1"/>
  <c r="D56" i="3" s="1"/>
  <c r="H56" i="3" l="1"/>
  <c r="J64" i="3"/>
  <c r="J63" i="3"/>
  <c r="J61" i="3"/>
  <c r="J60" i="3"/>
  <c r="G65" i="3"/>
  <c r="G62" i="3"/>
  <c r="G59" i="3"/>
  <c r="G42" i="3"/>
  <c r="G30" i="3"/>
  <c r="G15" i="3"/>
  <c r="G14" i="3" l="1"/>
  <c r="G13" i="3" s="1"/>
  <c r="G56" i="3" s="1"/>
  <c r="J62" i="3"/>
  <c r="G67" i="3"/>
  <c r="C40" i="3"/>
  <c r="C42" i="3"/>
  <c r="H65" i="3"/>
  <c r="H62" i="3"/>
  <c r="H59" i="3"/>
  <c r="D65" i="3"/>
  <c r="C65" i="3"/>
  <c r="D62" i="3"/>
  <c r="C62" i="3"/>
  <c r="D59" i="3"/>
  <c r="C59" i="3"/>
  <c r="C30" i="3"/>
  <c r="J65" i="3"/>
  <c r="G69" i="3" l="1"/>
  <c r="C14" i="3"/>
  <c r="C13" i="3" s="1"/>
  <c r="C56" i="3" s="1"/>
  <c r="H67" i="3"/>
  <c r="H69" i="3" s="1"/>
  <c r="C67" i="3"/>
  <c r="D67" i="3"/>
  <c r="D69" i="3" s="1"/>
  <c r="J59" i="3"/>
  <c r="C69" i="3" l="1"/>
  <c r="F65" i="3"/>
  <c r="F62" i="3"/>
  <c r="F59" i="3"/>
  <c r="F42" i="3"/>
  <c r="F40" i="3"/>
  <c r="F30" i="3"/>
  <c r="F67" i="3" l="1"/>
  <c r="F15" i="3" l="1"/>
  <c r="F14" i="3" s="1"/>
  <c r="F13" i="3" l="1"/>
  <c r="F56" i="3" s="1"/>
  <c r="F69" i="3" s="1"/>
  <c r="E62" i="3"/>
  <c r="E59" i="3"/>
  <c r="E42" i="3"/>
  <c r="E30" i="3"/>
  <c r="E20" i="3"/>
  <c r="E15" i="3"/>
  <c r="E65" i="3"/>
  <c r="E40" i="3"/>
  <c r="J69" i="3" l="1"/>
  <c r="E14" i="3"/>
  <c r="E13" i="3" s="1"/>
  <c r="E56" i="3" s="1"/>
  <c r="E67" i="3"/>
  <c r="E69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<sst xmlns="http://schemas.openxmlformats.org/spreadsheetml/2006/main" count="78" uniqueCount="72">
  <si>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</si>
  <si>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</si>
  <si>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</si>
  <si>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</si>
  <si>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</si>
  <si>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</si>
  <si>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</si>
  <si>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</si>
  <si>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</si>
  <si>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</si>
  <si>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</si>
  <si>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</si>
  <si>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</si>
  <si>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</si>
  <si>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</si>
  <si>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</si>
  <si>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</si>
  <si>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</si>
  <si>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</si>
  <si>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</si>
  <si>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</si>
  <si>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</si>
  <si>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</si>
  <si>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</si>
  <si>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</si>
  <si>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</si>
  <si>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</si>
  <si>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</si>
  <si>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2.6.4 - VEHÍCULOS Y EQUIPO DE TRANSPORTE, TRACCIÓN Y ELEVACIÓN</t>
  </si>
  <si>
    <t>2.6.5 - MAQUINARIA, OTROS EQUIPOS Y HERRAMIENTAS</t>
  </si>
  <si>
    <t>Total Gastos</t>
  </si>
  <si>
    <t>2.2.9 - OTRAS CONTRATACIONES DE SERVICIOS</t>
  </si>
  <si>
    <t>2.3.8 - GASTOS QUE SE ASIGNARÁN DURANTE EL EJERCICIO (ART. 32 Y 33 LEY 423-06)</t>
  </si>
  <si>
    <t>2.6.6 - EQUIPOS DE DEFENSA Y SEGURIDAD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</si>
  <si>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</si>
  <si>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</si>
  <si>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</si>
  <si>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</si>
  <si>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</si>
  <si>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</si>
  <si>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</si>
  <si>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</si>
  <si>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</si>
  <si>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</si>
  <si>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Ejecución de Gastos y Aplicaciones Financieras </t>
  </si>
  <si>
    <t>(Valores en RD$)</t>
  </si>
  <si>
    <t>NOTAS: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</si>
  <si>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</si>
  <si>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</si>
  <si>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</si>
  <si>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</si>
  <si>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</si>
  <si>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contraprestación, por haberse cumplido los requisitos administrativos dispuestos por el reglamento de la presente ley.</t>
  </si>
  <si>
    <t>ALBA D. REYES REYES</t>
  </si>
  <si>
    <t>Encargada División Financiera
o</t>
  </si>
  <si>
    <t>70-DONACION EXTERNA</t>
  </si>
  <si>
    <t>10-FONDO GENERAL</t>
  </si>
  <si>
    <t xml:space="preserve">GASTOS </t>
  </si>
  <si>
    <t xml:space="preserve"> APLICACIONES FINANCIERAS</t>
  </si>
  <si>
    <t>DETALLE</t>
  </si>
  <si>
    <t>PRESUPUESTO VIGENTE</t>
  </si>
  <si>
    <t xml:space="preserve">ENERO </t>
  </si>
  <si>
    <t xml:space="preserve">FEBRERO </t>
  </si>
  <si>
    <t>MARZO</t>
  </si>
  <si>
    <t xml:space="preserve">TOTAL </t>
  </si>
  <si>
    <t xml:space="preserve">1. El gasto devengado se presenta de manera detallada por mes imputado. </t>
  </si>
  <si>
    <t>PRESUPUESTO APROBADO</t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</si>
  <si>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</si>
  <si>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</si>
  <si>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</si>
  <si>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 xml:space="preserve">ABRIL 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</si>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</sst>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0" fontId="1" fillId="0" borderId="0" xfId="0" applyFont="1" applyAlignment="1">
      <alignment horizontal="center"/>
    </xf>
    <xf numFmtId="3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 indent="2"/>
    </xf>
    <xf numFmtId="0" fontId="1" fillId="5" borderId="0" xfId="0" applyFont="1" applyFill="1" applyAlignment="1">
      <alignment horizontal="left" vertical="center" wrapText="1"/>
    </xf>
    <xf numFmtId="4" fontId="1" fillId="7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4" fontId="4" fillId="0" borderId="0" xfId="1" applyNumberFormat="1" applyFont="1"/>
    <xf numFmtId="0" fontId="1" fillId="4" borderId="0" xfId="0" applyFont="1" applyFill="1" applyAlignment="1">
      <alignment horizontal="left" vertical="center" wrapText="1"/>
    </xf>
    <xf numFmtId="4" fontId="1" fillId="4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4" fontId="2" fillId="7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" fontId="2" fillId="0" borderId="0" xfId="1" applyNumberFormat="1" applyFont="1"/>
    <xf numFmtId="0" fontId="12" fillId="0" borderId="0" xfId="0" applyFont="1" applyAlignment="1">
      <alignment horizontal="left" vertical="center" wrapText="1" indent="2"/>
    </xf>
    <xf numFmtId="4" fontId="12" fillId="0" borderId="0" xfId="1" applyNumberFormat="1" applyFont="1"/>
    <xf numFmtId="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19050</xdr:rowOff>
    </xdr:from>
    <xdr:to>
      <xdr:col>3</xdr:col>
      <xdr:colOff>457200</xdr:colOff>
      <xdr:row>6</xdr:row>
      <xdr:rowOff>171450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33350"/>
          <a:ext cx="125730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88"/>
  <sheetViews>
    <sheetView showGridLines="0" tabSelected="1" view="pageBreakPreview" zoomScaleNormal="100" zoomScaleSheetLayoutView="100" workbookViewId="0">
      <selection activeCell="I53" sqref="I53"/>
    </sheetView>
  </sheetViews>
  <sheetFormatPr baseColWidth="10" defaultColWidth="9.140625" defaultRowHeight="15"/>
  <cols>
    <col min="1" max="1" width="4.5703125" customWidth="1"/>
    <col min="2" max="2" width="65.85546875" customWidth="1"/>
    <col min="3" max="4" width="19.28515625" customWidth="1"/>
    <col min="5" max="6" width="15" customWidth="1"/>
    <col min="7" max="8" width="14.140625" bestFit="1" customWidth="1"/>
    <col min="9" max="9" width="14.140625" customWidth="1"/>
    <col min="10" max="10" width="15.28515625" bestFit="1" customWidth="1"/>
    <col min="11" max="11" width="5" customWidth="1"/>
    <col min="12" max="12" width="13.42578125" bestFit="1" customWidth="1"/>
    <col min="14" max="14" width="41.42578125" customWidth="1"/>
    <col min="15" max="15" width="22.42578125" customWidth="1"/>
    <col min="16" max="16" width="20" bestFit="1" customWidth="1"/>
    <col min="17" max="17" width="22.140625" bestFit="1" customWidth="1"/>
    <col min="18" max="18" width="19.5703125" bestFit="1" customWidth="1"/>
    <col min="19" max="19" width="20.5703125" bestFit="1" customWidth="1"/>
    <col min="20" max="23" width="13.7109375" customWidth="1"/>
    <col min="24" max="24" width="20" customWidth="1"/>
    <col min="25" max="25" width="22.140625" bestFit="1" customWidth="1"/>
    <col min="26" max="27" width="12.7109375" customWidth="1"/>
    <col min="28" max="28" width="25.28515625" customWidth="1"/>
    <col min="29" max="29" width="21" customWidth="1"/>
    <col min="30" max="30" width="13.7109375" customWidth="1"/>
    <col min="31" max="31" width="15.28515625" customWidth="1"/>
    <col min="32" max="33" width="13.7109375" customWidth="1"/>
    <col min="34" max="34" width="19" bestFit="1" customWidth="1"/>
  </cols>
  <sheetData>
    <row r="1" spans="2:12" ht="5.25" customHeight="1">
      <c r="B1" s="9"/>
      <c r="C1" s="9"/>
      <c r="D1" s="9"/>
      <c r="E1" s="9"/>
      <c r="F1" s="9"/>
      <c r="G1" s="9"/>
      <c r="H1" s="9"/>
      <c r="I1" s="9"/>
    </row>
    <row r="2" spans="2:12" ht="3.75" customHeight="1">
      <c r="B2" s="9"/>
      <c r="C2" s="9"/>
      <c r="D2" s="9"/>
      <c r="E2" s="9"/>
      <c r="F2" s="9"/>
      <c r="G2" s="9"/>
      <c r="H2" s="9"/>
      <c r="I2" s="9"/>
    </row>
    <row r="3" spans="2:12" ht="9" customHeight="1">
      <c r="B3" s="9"/>
      <c r="C3" s="9"/>
      <c r="D3" s="9"/>
      <c r="E3" s="9"/>
      <c r="F3" s="9"/>
      <c r="G3" s="9"/>
      <c r="H3" s="9"/>
      <c r="I3" s="9"/>
    </row>
    <row r="4" spans="2:12" ht="18.75">
      <c r="B4" s="9"/>
      <c r="C4" s="9"/>
      <c r="D4" s="9"/>
      <c r="E4" s="9"/>
      <c r="F4" s="9"/>
      <c r="G4" s="9"/>
      <c r="H4" s="9"/>
      <c r="I4" s="9"/>
    </row>
    <row r="5" spans="2:12" ht="18.75">
      <c r="B5" s="9"/>
      <c r="C5" s="9"/>
      <c r="D5" s="9"/>
      <c r="E5" s="9"/>
      <c r="F5" s="9"/>
      <c r="G5" s="9"/>
      <c r="H5" s="9"/>
      <c r="I5" s="9"/>
    </row>
    <row r="6" spans="2:12" ht="18.75">
      <c r="B6" s="9"/>
      <c r="C6" s="9"/>
      <c r="D6" s="9"/>
      <c r="E6" s="9"/>
      <c r="F6" s="9"/>
      <c r="G6" s="9"/>
      <c r="H6" s="9"/>
      <c r="I6" s="9"/>
      <c r="L6" s="3"/>
    </row>
    <row r="7" spans="2:12" ht="18.75">
      <c r="B7" s="9"/>
      <c r="C7" s="9"/>
      <c r="D7" s="9"/>
      <c r="E7" s="9"/>
      <c r="F7" s="9"/>
      <c r="G7" s="9"/>
      <c r="H7" s="9"/>
      <c r="I7" s="9"/>
      <c r="L7" s="3"/>
    </row>
    <row r="8" spans="2:12" ht="12.75" customHeight="1">
      <c r="B8" s="41" t="s">
        <v>44</v>
      </c>
      <c r="C8" s="41"/>
      <c r="D8" s="41"/>
      <c r="E8" s="41"/>
      <c r="F8" s="41"/>
      <c r="G8" s="41"/>
      <c r="H8" s="41"/>
      <c r="I8" s="41"/>
      <c r="J8" s="41"/>
    </row>
    <row r="9" spans="2:12" ht="16.5">
      <c r="B9" s="41">
        <v>2025</v>
      </c>
      <c r="C9" s="41"/>
      <c r="D9" s="41"/>
      <c r="E9" s="41"/>
      <c r="F9" s="41"/>
      <c r="G9" s="41"/>
      <c r="H9" s="41"/>
      <c r="I9" s="41"/>
      <c r="J9" s="41"/>
    </row>
    <row r="10" spans="2:12">
      <c r="B10" s="42" t="s">
        <v>45</v>
      </c>
      <c r="C10" s="42"/>
      <c r="D10" s="42"/>
      <c r="E10" s="42"/>
      <c r="F10" s="42"/>
      <c r="G10" s="42"/>
      <c r="H10" s="42"/>
      <c r="I10" s="42"/>
      <c r="J10" s="42"/>
    </row>
    <row r="11" spans="2:12" ht="1.5" customHeight="1">
      <c r="B11" s="12"/>
      <c r="C11" s="12"/>
      <c r="D11" s="12"/>
      <c r="E11" s="12"/>
      <c r="F11" s="12"/>
      <c r="G11" s="12"/>
      <c r="H11" s="12"/>
      <c r="I11" s="12"/>
    </row>
    <row r="12" spans="2:12" s="15" customFormat="1" ht="29.25" customHeight="1">
      <c r="B12" s="26" t="s">
        <v>59</v>
      </c>
      <c r="C12" s="27" t="s">
        <v>66</v>
      </c>
      <c r="D12" s="27" t="s">
        <v>60</v>
      </c>
      <c r="E12" s="27" t="s">
        <v>61</v>
      </c>
      <c r="F12" s="27" t="s">
        <v>62</v>
      </c>
      <c r="G12" s="27" t="s">
        <v>63</v>
      </c>
      <c r="H12" s="27" t="s">
        <v>70</v>
      </c>
      <c r="I12" s="27" t="s">
        <v>71</v>
      </c>
      <c r="J12" s="28" t="s">
        <v>64</v>
      </c>
    </row>
    <row r="13" spans="2:12" s="15" customFormat="1" ht="19.5" customHeight="1">
      <c r="B13" s="26" t="s">
        <v>57</v>
      </c>
      <c r="C13" s="29">
        <f>+C14</f>
        <v>746380474</v>
      </c>
      <c r="D13" s="29">
        <f t="shared" ref="D13:I13" si="0">+D14</f>
        <v>811540506.70000005</v>
      </c>
      <c r="E13" s="29">
        <f t="shared" si="0"/>
        <v>34595839.370000005</v>
      </c>
      <c r="F13" s="29">
        <f t="shared" si="0"/>
        <v>38735830.859999999</v>
      </c>
      <c r="G13" s="29">
        <f t="shared" si="0"/>
        <v>37136729.580000006</v>
      </c>
      <c r="H13" s="29">
        <f t="shared" si="0"/>
        <v>65905859.600000001</v>
      </c>
      <c r="I13" s="29">
        <f t="shared" si="0"/>
        <v>45559100.909999996</v>
      </c>
      <c r="J13" s="29">
        <f>+J14</f>
        <v>221933360.31999999</v>
      </c>
    </row>
    <row r="14" spans="2:12" ht="15.75">
      <c r="B14" s="30" t="s">
        <v>56</v>
      </c>
      <c r="C14" s="31">
        <f>+C15+C20+C30+C40+C42+C48</f>
        <v>746380474</v>
      </c>
      <c r="D14" s="31">
        <f t="shared" ref="D14:G14" si="1">+D15+D20+D30+D40+D42+D48</f>
        <v>811540506.70000005</v>
      </c>
      <c r="E14" s="31">
        <f t="shared" si="1"/>
        <v>34595839.370000005</v>
      </c>
      <c r="F14" s="31">
        <f t="shared" si="1"/>
        <v>38735830.859999999</v>
      </c>
      <c r="G14" s="31">
        <f t="shared" si="1"/>
        <v>37136729.580000006</v>
      </c>
      <c r="H14" s="31">
        <f>+H15+H20+H30+H40+H42+H48</f>
        <v>65905859.600000001</v>
      </c>
      <c r="I14" s="31">
        <f>+I15+I20+I30+I40+I42+I48</f>
        <v>45559100.909999996</v>
      </c>
      <c r="J14" s="31">
        <f>+J15+J20+J30+J40+J42+J48</f>
        <v>221933360.31999999</v>
      </c>
    </row>
    <row r="15" spans="2:12" ht="15.75">
      <c r="B15" s="32" t="s">
        <v>0</v>
      </c>
      <c r="C15" s="33">
        <f t="shared" ref="C15:H15" si="2">SUM(C16:C19)</f>
        <v>595000000</v>
      </c>
      <c r="D15" s="33">
        <f t="shared" si="2"/>
        <v>595000000</v>
      </c>
      <c r="E15" s="33">
        <f t="shared" si="2"/>
        <v>33977931.030000001</v>
      </c>
      <c r="F15" s="33">
        <f t="shared" si="2"/>
        <v>34341984.969999999</v>
      </c>
      <c r="G15" s="33">
        <f t="shared" si="2"/>
        <v>33929947.010000005</v>
      </c>
      <c r="H15" s="33">
        <f t="shared" si="2"/>
        <v>61391107.210000001</v>
      </c>
      <c r="I15" s="33">
        <f>SUM(I16:I19)</f>
        <v>35171734.629999995</v>
      </c>
      <c r="J15" s="33">
        <f>SUM(J16:J19)</f>
        <v>198812704.85000002</v>
      </c>
    </row>
    <row r="16" spans="2:12" ht="15" customHeight="1">
      <c r="B16" s="34" t="s">
        <v>1</v>
      </c>
      <c r="C16" s="35">
        <v>375678646</v>
      </c>
      <c r="D16" s="35">
        <v>375678646</v>
      </c>
      <c r="E16" s="35">
        <v>28219489.949999999</v>
      </c>
      <c r="F16" s="35">
        <v>28583416.109999999</v>
      </c>
      <c r="G16" s="35">
        <v>28170744.670000002</v>
      </c>
      <c r="H16" s="35">
        <v>27631512.899999999</v>
      </c>
      <c r="I16" s="35">
        <v>29509593.469999999</v>
      </c>
      <c r="J16" s="35">
        <f>SUM(E16:I16)</f>
        <v>142114757.09999999</v>
      </c>
    </row>
    <row r="17" spans="2:31" ht="15" customHeight="1">
      <c r="B17" s="34" t="s">
        <v>2</v>
      </c>
      <c r="C17" s="35">
        <v>162486844</v>
      </c>
      <c r="D17" s="35">
        <v>162486844</v>
      </c>
      <c r="E17" s="35">
        <v>1537000</v>
      </c>
      <c r="F17" s="35">
        <v>1574000</v>
      </c>
      <c r="G17" s="35">
        <v>1597000</v>
      </c>
      <c r="H17" s="35">
        <v>29569078.140000001</v>
      </c>
      <c r="I17" s="35">
        <v>1535000</v>
      </c>
      <c r="J17" s="35">
        <f>SUM(E17:I17)</f>
        <v>35812078.140000001</v>
      </c>
      <c r="N17" s="3"/>
      <c r="O17" s="3"/>
    </row>
    <row r="18" spans="2:31" ht="15" customHeight="1">
      <c r="B18" s="34" t="s">
        <v>3</v>
      </c>
      <c r="C18" s="35">
        <v>8300000</v>
      </c>
      <c r="D18" s="35">
        <v>8300000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f>SUM(E18:I18)</f>
        <v>0</v>
      </c>
      <c r="O18" s="3"/>
      <c r="P18" s="16"/>
    </row>
    <row r="19" spans="2:31" ht="15" customHeight="1">
      <c r="B19" s="34" t="s">
        <v>4</v>
      </c>
      <c r="C19" s="35">
        <v>48534510</v>
      </c>
      <c r="D19" s="35">
        <v>48534510</v>
      </c>
      <c r="E19" s="35">
        <v>4221441.08</v>
      </c>
      <c r="F19" s="35">
        <v>4184568.86</v>
      </c>
      <c r="G19" s="35">
        <v>4162202.34</v>
      </c>
      <c r="H19" s="35">
        <v>4190516.17</v>
      </c>
      <c r="I19" s="35">
        <v>4127141.16</v>
      </c>
      <c r="J19" s="35">
        <f>SUM(E19:I19)</f>
        <v>20885869.609999999</v>
      </c>
    </row>
    <row r="20" spans="2:31" ht="15.75">
      <c r="B20" s="32" t="s">
        <v>5</v>
      </c>
      <c r="C20" s="33">
        <f>SUM(C21:C29)</f>
        <v>95465000</v>
      </c>
      <c r="D20" s="33">
        <f>SUM(D21:D29)</f>
        <v>95465000</v>
      </c>
      <c r="E20" s="33">
        <f t="shared" ref="E20:I20" si="3">SUM(E21:E29)</f>
        <v>604078.34</v>
      </c>
      <c r="F20" s="33">
        <f>SUM(F21:F29)</f>
        <v>3946415.74</v>
      </c>
      <c r="G20" s="33">
        <f t="shared" si="3"/>
        <v>2396820.64</v>
      </c>
      <c r="H20" s="33">
        <f t="shared" si="3"/>
        <v>4270916.5299999993</v>
      </c>
      <c r="I20" s="33">
        <f t="shared" si="3"/>
        <v>5851539.0700000003</v>
      </c>
      <c r="J20" s="33">
        <f>SUM(J21:J29)</f>
        <v>17069770.32</v>
      </c>
    </row>
    <row r="21" spans="2:31" ht="15.75">
      <c r="B21" s="34" t="s">
        <v>6</v>
      </c>
      <c r="C21" s="35">
        <v>12750000</v>
      </c>
      <c r="D21" s="35">
        <v>12750000</v>
      </c>
      <c r="E21" s="35">
        <v>604078.34</v>
      </c>
      <c r="F21" s="35">
        <v>1104265.02</v>
      </c>
      <c r="G21" s="35">
        <v>903977.7</v>
      </c>
      <c r="H21" s="35">
        <v>917345.83</v>
      </c>
      <c r="I21" s="35">
        <v>915921.99</v>
      </c>
      <c r="J21" s="35">
        <f t="shared" ref="J21:J29" si="4">SUM(E21:I21)</f>
        <v>4445588.88</v>
      </c>
    </row>
    <row r="22" spans="2:31" ht="18" customHeight="1">
      <c r="B22" s="34" t="s">
        <v>7</v>
      </c>
      <c r="C22" s="35">
        <v>600000</v>
      </c>
      <c r="D22" s="35">
        <v>600000</v>
      </c>
      <c r="E22" s="35">
        <v>0</v>
      </c>
      <c r="F22" s="35">
        <v>0</v>
      </c>
      <c r="G22" s="35">
        <v>0</v>
      </c>
      <c r="H22" s="35">
        <v>75732.399999999994</v>
      </c>
      <c r="I22" s="35">
        <v>68815.81</v>
      </c>
      <c r="J22" s="35">
        <f t="shared" si="4"/>
        <v>144548.21</v>
      </c>
    </row>
    <row r="23" spans="2:31" ht="15.75">
      <c r="B23" s="34" t="s">
        <v>8</v>
      </c>
      <c r="C23" s="35">
        <v>350000</v>
      </c>
      <c r="D23" s="35">
        <v>350000</v>
      </c>
      <c r="E23" s="35">
        <v>0</v>
      </c>
      <c r="F23" s="35">
        <v>0</v>
      </c>
      <c r="G23" s="35">
        <v>118346</v>
      </c>
      <c r="H23" s="35">
        <v>0</v>
      </c>
      <c r="I23" s="35">
        <v>58322</v>
      </c>
      <c r="J23" s="35">
        <f t="shared" si="4"/>
        <v>176668</v>
      </c>
    </row>
    <row r="24" spans="2:31" ht="18" customHeight="1">
      <c r="B24" s="34" t="s">
        <v>9</v>
      </c>
      <c r="C24" s="35">
        <v>50000</v>
      </c>
      <c r="D24" s="35">
        <v>400000</v>
      </c>
      <c r="E24" s="35">
        <v>0</v>
      </c>
      <c r="F24" s="35">
        <v>15840</v>
      </c>
      <c r="G24" s="35">
        <v>36500</v>
      </c>
      <c r="H24" s="35">
        <v>73333.36</v>
      </c>
      <c r="I24" s="35">
        <v>46140</v>
      </c>
      <c r="J24" s="35">
        <f t="shared" si="4"/>
        <v>171813.36</v>
      </c>
    </row>
    <row r="25" spans="2:31" ht="15.75">
      <c r="B25" s="34" t="s">
        <v>10</v>
      </c>
      <c r="C25" s="35">
        <v>7071000</v>
      </c>
      <c r="D25" s="35">
        <v>7071000</v>
      </c>
      <c r="E25" s="35">
        <v>0</v>
      </c>
      <c r="F25" s="35">
        <v>70564</v>
      </c>
      <c r="G25" s="35">
        <v>98564</v>
      </c>
      <c r="H25" s="35">
        <v>79409.2</v>
      </c>
      <c r="I25" s="35">
        <v>70564</v>
      </c>
      <c r="J25" s="35">
        <f t="shared" si="4"/>
        <v>319101.2</v>
      </c>
      <c r="N25" s="8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2:31" ht="15.75">
      <c r="B26" s="34" t="s">
        <v>11</v>
      </c>
      <c r="C26" s="35">
        <v>19000000</v>
      </c>
      <c r="D26" s="35">
        <v>19000000</v>
      </c>
      <c r="E26" s="35">
        <v>0</v>
      </c>
      <c r="F26" s="35">
        <v>1094349.18</v>
      </c>
      <c r="G26" s="35">
        <v>1090824</v>
      </c>
      <c r="H26" s="35">
        <v>1075391.8999999999</v>
      </c>
      <c r="I26" s="35">
        <v>1074327.8400000001</v>
      </c>
      <c r="J26" s="35">
        <f t="shared" si="4"/>
        <v>4334892.92</v>
      </c>
      <c r="N26" s="8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2:31" ht="31.5">
      <c r="B27" s="34" t="s">
        <v>12</v>
      </c>
      <c r="C27" s="35">
        <v>2920000</v>
      </c>
      <c r="D27" s="35">
        <v>2920000</v>
      </c>
      <c r="E27" s="35">
        <v>0</v>
      </c>
      <c r="F27" s="35">
        <v>176543.15</v>
      </c>
      <c r="G27" s="35">
        <v>108808.94</v>
      </c>
      <c r="H27" s="35">
        <v>310328.07</v>
      </c>
      <c r="I27" s="35">
        <v>471582.23</v>
      </c>
      <c r="J27" s="35">
        <f t="shared" si="4"/>
        <v>1067262.3899999999</v>
      </c>
    </row>
    <row r="28" spans="2:31" ht="31.5">
      <c r="B28" s="34" t="s">
        <v>13</v>
      </c>
      <c r="C28" s="35">
        <v>28474000</v>
      </c>
      <c r="D28" s="35">
        <v>28124000</v>
      </c>
      <c r="E28" s="35">
        <v>0</v>
      </c>
      <c r="F28" s="35">
        <v>27799.83</v>
      </c>
      <c r="G28" s="35">
        <v>39800</v>
      </c>
      <c r="H28" s="35">
        <v>373332.25</v>
      </c>
      <c r="I28" s="35">
        <v>100946</v>
      </c>
      <c r="J28" s="35">
        <f t="shared" si="4"/>
        <v>541878.08000000007</v>
      </c>
    </row>
    <row r="29" spans="2:31" ht="15.75">
      <c r="B29" s="34" t="s">
        <v>31</v>
      </c>
      <c r="C29" s="35">
        <v>24250000</v>
      </c>
      <c r="D29" s="35">
        <v>24250000</v>
      </c>
      <c r="E29" s="35">
        <v>0</v>
      </c>
      <c r="F29" s="35">
        <v>1457054.56</v>
      </c>
      <c r="G29" s="35">
        <v>0</v>
      </c>
      <c r="H29" s="35">
        <v>1366043.52</v>
      </c>
      <c r="I29" s="35">
        <v>3044919.2</v>
      </c>
      <c r="J29" s="35">
        <f t="shared" si="4"/>
        <v>5868017.2800000003</v>
      </c>
    </row>
    <row r="30" spans="2:31" ht="15.75">
      <c r="B30" s="32" t="s">
        <v>14</v>
      </c>
      <c r="C30" s="33">
        <f>SUM(C31:C39)</f>
        <v>23638474</v>
      </c>
      <c r="D30" s="33">
        <f>SUM(D31:D39)</f>
        <v>23638474</v>
      </c>
      <c r="E30" s="33">
        <f t="shared" ref="E30:G30" si="5">SUM(E31:E39)</f>
        <v>0</v>
      </c>
      <c r="F30" s="33">
        <f t="shared" si="5"/>
        <v>239478.75</v>
      </c>
      <c r="G30" s="33">
        <f t="shared" si="5"/>
        <v>745735.26</v>
      </c>
      <c r="H30" s="33">
        <f>SUM(H31:H39)</f>
        <v>106720.85999999999</v>
      </c>
      <c r="I30" s="33">
        <f>SUM(I31:I39)</f>
        <v>4431502.2</v>
      </c>
      <c r="J30" s="33">
        <f>SUM(J31:J39)</f>
        <v>5523437.0700000003</v>
      </c>
    </row>
    <row r="31" spans="2:31" ht="15.75">
      <c r="B31" s="34" t="s">
        <v>15</v>
      </c>
      <c r="C31" s="35">
        <v>1116780</v>
      </c>
      <c r="D31" s="35">
        <v>824780</v>
      </c>
      <c r="E31" s="35">
        <v>0</v>
      </c>
      <c r="F31" s="35">
        <v>38280</v>
      </c>
      <c r="G31" s="35">
        <v>188527.79</v>
      </c>
      <c r="H31" s="35">
        <v>12240</v>
      </c>
      <c r="I31" s="35">
        <v>20565</v>
      </c>
      <c r="J31" s="35">
        <f t="shared" ref="J31:J39" si="6">SUM(E31:I31)</f>
        <v>259612.79</v>
      </c>
    </row>
    <row r="32" spans="2:31" ht="15.75">
      <c r="B32" s="34" t="s">
        <v>16</v>
      </c>
      <c r="C32" s="35">
        <v>650000</v>
      </c>
      <c r="D32" s="35">
        <v>1152000</v>
      </c>
      <c r="E32" s="35">
        <v>0</v>
      </c>
      <c r="F32" s="35">
        <v>0</v>
      </c>
      <c r="G32" s="35">
        <v>104430</v>
      </c>
      <c r="H32" s="35">
        <v>0</v>
      </c>
      <c r="I32" s="35">
        <v>224141</v>
      </c>
      <c r="J32" s="35">
        <f t="shared" si="6"/>
        <v>328571</v>
      </c>
    </row>
    <row r="33" spans="2:10" ht="15.75">
      <c r="B33" s="34" t="s">
        <v>17</v>
      </c>
      <c r="C33" s="35">
        <v>1232000</v>
      </c>
      <c r="D33" s="35">
        <v>1232000</v>
      </c>
      <c r="E33" s="35">
        <v>0</v>
      </c>
      <c r="F33" s="35">
        <v>8412.31</v>
      </c>
      <c r="G33" s="35">
        <v>239479.12</v>
      </c>
      <c r="H33" s="35">
        <v>0</v>
      </c>
      <c r="I33" s="35">
        <v>51684</v>
      </c>
      <c r="J33" s="35">
        <f t="shared" si="6"/>
        <v>299575.43</v>
      </c>
    </row>
    <row r="34" spans="2:10" ht="15.75">
      <c r="B34" s="34" t="s">
        <v>18</v>
      </c>
      <c r="C34" s="35">
        <v>139868</v>
      </c>
      <c r="D34" s="35">
        <v>139868</v>
      </c>
      <c r="E34" s="35">
        <v>0</v>
      </c>
      <c r="F34" s="35">
        <v>0</v>
      </c>
      <c r="G34" s="35">
        <v>55292.5</v>
      </c>
      <c r="H34" s="35">
        <v>0</v>
      </c>
      <c r="I34" s="35">
        <v>42568</v>
      </c>
      <c r="J34" s="35">
        <f t="shared" si="6"/>
        <v>97860.5</v>
      </c>
    </row>
    <row r="35" spans="2:10" ht="15.75">
      <c r="B35" s="34" t="s">
        <v>19</v>
      </c>
      <c r="C35" s="35">
        <v>400000</v>
      </c>
      <c r="D35" s="35">
        <v>400000</v>
      </c>
      <c r="E35" s="35">
        <v>0</v>
      </c>
      <c r="F35" s="35">
        <v>44128.13</v>
      </c>
      <c r="G35" s="35">
        <v>0</v>
      </c>
      <c r="H35" s="35">
        <v>18146.78</v>
      </c>
      <c r="I35" s="35">
        <v>130059.23</v>
      </c>
      <c r="J35" s="35">
        <f t="shared" si="6"/>
        <v>192334.13999999998</v>
      </c>
    </row>
    <row r="36" spans="2:10" ht="31.5">
      <c r="B36" s="34" t="s">
        <v>20</v>
      </c>
      <c r="C36" s="35">
        <v>100000</v>
      </c>
      <c r="D36" s="35">
        <v>100600</v>
      </c>
      <c r="E36" s="35">
        <v>0</v>
      </c>
      <c r="F36" s="35">
        <v>0</v>
      </c>
      <c r="G36" s="35">
        <v>5418.08</v>
      </c>
      <c r="H36" s="35">
        <v>2889.57</v>
      </c>
      <c r="I36" s="35">
        <v>13113.58</v>
      </c>
      <c r="J36" s="35">
        <f t="shared" si="6"/>
        <v>21421.23</v>
      </c>
    </row>
    <row r="37" spans="2:10" ht="31.5">
      <c r="B37" s="34" t="s">
        <v>21</v>
      </c>
      <c r="C37" s="35">
        <v>13110000</v>
      </c>
      <c r="D37" s="35">
        <v>13111000</v>
      </c>
      <c r="E37" s="35">
        <v>0</v>
      </c>
      <c r="F37" s="35">
        <v>0</v>
      </c>
      <c r="G37" s="35">
        <v>40641.760000000002</v>
      </c>
      <c r="H37" s="35">
        <v>64.78</v>
      </c>
      <c r="I37" s="35">
        <v>3518000</v>
      </c>
      <c r="J37" s="35">
        <f t="shared" si="6"/>
        <v>3558706.54</v>
      </c>
    </row>
    <row r="38" spans="2:10" ht="31.5">
      <c r="B38" s="34" t="s">
        <v>32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/>
      <c r="J38" s="35">
        <f t="shared" si="6"/>
        <v>0</v>
      </c>
    </row>
    <row r="39" spans="2:10" ht="15.75">
      <c r="B39" s="34" t="s">
        <v>22</v>
      </c>
      <c r="C39" s="35">
        <v>6889826</v>
      </c>
      <c r="D39" s="35">
        <v>6678226</v>
      </c>
      <c r="E39" s="35">
        <v>0</v>
      </c>
      <c r="F39" s="35">
        <v>148658.31</v>
      </c>
      <c r="G39" s="35">
        <v>111946.01</v>
      </c>
      <c r="H39" s="35">
        <v>73379.73</v>
      </c>
      <c r="I39" s="35">
        <v>431371.39</v>
      </c>
      <c r="J39" s="35">
        <f t="shared" si="6"/>
        <v>765355.44</v>
      </c>
    </row>
    <row r="40" spans="2:10" ht="15.75">
      <c r="B40" s="32" t="s">
        <v>23</v>
      </c>
      <c r="C40" s="33">
        <f t="shared" ref="C40:H40" si="7">SUM(C41:C41)</f>
        <v>3000000</v>
      </c>
      <c r="D40" s="33">
        <f t="shared" si="7"/>
        <v>3000000</v>
      </c>
      <c r="E40" s="36">
        <f t="shared" si="7"/>
        <v>13830</v>
      </c>
      <c r="F40" s="36">
        <f t="shared" si="7"/>
        <v>113951.42</v>
      </c>
      <c r="G40" s="36">
        <f t="shared" si="7"/>
        <v>64226.67</v>
      </c>
      <c r="H40" s="36">
        <f t="shared" si="7"/>
        <v>0</v>
      </c>
      <c r="I40" s="36">
        <f>SUM(I41:I41)</f>
        <v>104325.01</v>
      </c>
      <c r="J40" s="36">
        <f>SUM(J41:J41)</f>
        <v>296333.09999999998</v>
      </c>
    </row>
    <row r="41" spans="2:10" ht="15.75">
      <c r="B41" s="34" t="s">
        <v>24</v>
      </c>
      <c r="C41" s="35">
        <v>3000000</v>
      </c>
      <c r="D41" s="35">
        <v>3000000</v>
      </c>
      <c r="E41" s="35">
        <v>13830</v>
      </c>
      <c r="F41" s="35">
        <v>113951.42</v>
      </c>
      <c r="G41" s="35">
        <v>64226.67</v>
      </c>
      <c r="H41" s="35">
        <v>0</v>
      </c>
      <c r="I41" s="35">
        <v>104325.01</v>
      </c>
      <c r="J41" s="35">
        <f t="shared" ref="J41:J47" si="8">SUM(E41:I41)</f>
        <v>296333.09999999998</v>
      </c>
    </row>
    <row r="42" spans="2:10" ht="15.75">
      <c r="B42" s="32" t="s">
        <v>25</v>
      </c>
      <c r="C42" s="33">
        <f t="shared" ref="C42:G42" si="9">SUM(C43:C47)</f>
        <v>29277000</v>
      </c>
      <c r="D42" s="33">
        <f t="shared" si="9"/>
        <v>29277000</v>
      </c>
      <c r="E42" s="33">
        <f t="shared" si="9"/>
        <v>0</v>
      </c>
      <c r="F42" s="33">
        <f t="shared" si="9"/>
        <v>93999.98</v>
      </c>
      <c r="G42" s="33">
        <f t="shared" si="9"/>
        <v>0</v>
      </c>
      <c r="H42" s="33">
        <f>SUM(H43:H47)</f>
        <v>137115</v>
      </c>
      <c r="I42" s="33">
        <f>SUM(I43:I47)</f>
        <v>0</v>
      </c>
      <c r="J42" s="33">
        <f t="shared" si="8"/>
        <v>231114.97999999998</v>
      </c>
    </row>
    <row r="43" spans="2:10" ht="15.75">
      <c r="B43" s="34" t="s">
        <v>26</v>
      </c>
      <c r="C43" s="35">
        <v>7227000</v>
      </c>
      <c r="D43" s="35">
        <v>7227000</v>
      </c>
      <c r="E43" s="35">
        <v>0</v>
      </c>
      <c r="F43" s="35">
        <v>93999.98</v>
      </c>
      <c r="G43" s="35">
        <v>0</v>
      </c>
      <c r="H43" s="35">
        <v>0</v>
      </c>
      <c r="I43" s="35"/>
      <c r="J43" s="35">
        <f t="shared" si="8"/>
        <v>93999.98</v>
      </c>
    </row>
    <row r="44" spans="2:10" ht="15.75">
      <c r="B44" s="34" t="s">
        <v>27</v>
      </c>
      <c r="C44" s="35">
        <v>200000</v>
      </c>
      <c r="D44" s="35">
        <v>200000</v>
      </c>
      <c r="E44" s="35">
        <v>0</v>
      </c>
      <c r="F44" s="35">
        <v>0</v>
      </c>
      <c r="G44" s="35">
        <v>0</v>
      </c>
      <c r="H44" s="35">
        <v>137115</v>
      </c>
      <c r="I44" s="35"/>
      <c r="J44" s="35">
        <f t="shared" si="8"/>
        <v>137115</v>
      </c>
    </row>
    <row r="45" spans="2:10" ht="31.5">
      <c r="B45" s="34" t="s">
        <v>28</v>
      </c>
      <c r="C45" s="35">
        <v>8500000</v>
      </c>
      <c r="D45" s="35">
        <v>8500000</v>
      </c>
      <c r="E45" s="35">
        <v>0</v>
      </c>
      <c r="F45" s="35">
        <v>0</v>
      </c>
      <c r="G45" s="35">
        <v>0</v>
      </c>
      <c r="H45" s="35">
        <v>0</v>
      </c>
      <c r="I45" s="35"/>
      <c r="J45" s="35">
        <f t="shared" si="8"/>
        <v>0</v>
      </c>
    </row>
    <row r="46" spans="2:10" ht="15.75">
      <c r="B46" s="34" t="s">
        <v>29</v>
      </c>
      <c r="C46" s="35">
        <v>12850000</v>
      </c>
      <c r="D46" s="35">
        <v>12850000</v>
      </c>
      <c r="E46" s="35">
        <v>0</v>
      </c>
      <c r="F46" s="35">
        <v>0</v>
      </c>
      <c r="G46" s="35">
        <v>0</v>
      </c>
      <c r="H46" s="35">
        <v>0</v>
      </c>
      <c r="I46" s="35"/>
      <c r="J46" s="35">
        <f t="shared" si="8"/>
        <v>0</v>
      </c>
    </row>
    <row r="47" spans="2:10" ht="15.75">
      <c r="B47" s="34" t="s">
        <v>33</v>
      </c>
      <c r="C47" s="35">
        <v>500000</v>
      </c>
      <c r="D47" s="35">
        <v>500000</v>
      </c>
      <c r="E47" s="35">
        <v>0</v>
      </c>
      <c r="F47" s="35">
        <v>0</v>
      </c>
      <c r="G47" s="35">
        <v>0</v>
      </c>
      <c r="H47" s="35">
        <v>0</v>
      </c>
      <c r="I47" s="35"/>
      <c r="J47" s="35">
        <f t="shared" si="8"/>
        <v>0</v>
      </c>
    </row>
    <row r="48" spans="2:10" ht="15.75">
      <c r="B48" s="37" t="s">
        <v>55</v>
      </c>
      <c r="C48" s="33">
        <f>SUM(C49:C54)</f>
        <v>0</v>
      </c>
      <c r="D48" s="33">
        <f>SUM(D49:D54)</f>
        <v>65160032.700000003</v>
      </c>
      <c r="E48" s="33">
        <f t="shared" ref="E48:I48" si="10">SUM(E49:E54)</f>
        <v>0</v>
      </c>
      <c r="F48" s="33">
        <f t="shared" si="10"/>
        <v>0</v>
      </c>
      <c r="G48" s="33">
        <f t="shared" si="10"/>
        <v>0</v>
      </c>
      <c r="H48" s="33">
        <f t="shared" si="10"/>
        <v>0</v>
      </c>
      <c r="I48" s="33">
        <f t="shared" si="10"/>
        <v>0</v>
      </c>
      <c r="J48" s="33">
        <f>SUM(J49:J54)</f>
        <v>0</v>
      </c>
    </row>
    <row r="49" spans="2:10" ht="15.75">
      <c r="B49" s="34" t="s">
        <v>7</v>
      </c>
      <c r="C49" s="35">
        <v>0</v>
      </c>
      <c r="D49" s="35">
        <v>1000000</v>
      </c>
      <c r="E49" s="35">
        <v>0</v>
      </c>
      <c r="F49" s="35">
        <v>0</v>
      </c>
      <c r="G49" s="35">
        <v>0</v>
      </c>
      <c r="H49" s="35">
        <v>0</v>
      </c>
      <c r="I49" s="35"/>
      <c r="J49" s="35">
        <v>0</v>
      </c>
    </row>
    <row r="50" spans="2:10" ht="15.75">
      <c r="B50" s="34" t="s">
        <v>10</v>
      </c>
      <c r="C50" s="35">
        <v>0</v>
      </c>
      <c r="D50" s="35">
        <v>5000000</v>
      </c>
      <c r="E50" s="35">
        <v>0</v>
      </c>
      <c r="F50" s="35">
        <v>0</v>
      </c>
      <c r="G50" s="35">
        <v>0</v>
      </c>
      <c r="H50" s="35">
        <v>0</v>
      </c>
      <c r="I50" s="35"/>
      <c r="J50" s="35">
        <v>0</v>
      </c>
    </row>
    <row r="51" spans="2:10" ht="31.5">
      <c r="B51" s="34" t="s">
        <v>13</v>
      </c>
      <c r="C51" s="35">
        <v>0</v>
      </c>
      <c r="D51" s="35">
        <v>19000000</v>
      </c>
      <c r="E51" s="35">
        <v>0</v>
      </c>
      <c r="F51" s="35">
        <v>0</v>
      </c>
      <c r="G51" s="35">
        <v>0</v>
      </c>
      <c r="H51" s="35">
        <v>0</v>
      </c>
      <c r="I51" s="35"/>
      <c r="J51" s="35">
        <v>0</v>
      </c>
    </row>
    <row r="52" spans="2:10" ht="15.75">
      <c r="B52" s="34" t="s">
        <v>31</v>
      </c>
      <c r="C52" s="35">
        <v>0</v>
      </c>
      <c r="D52" s="35">
        <v>5000000</v>
      </c>
      <c r="E52" s="35">
        <v>0</v>
      </c>
      <c r="F52" s="35">
        <v>0</v>
      </c>
      <c r="G52" s="35">
        <v>0</v>
      </c>
      <c r="H52" s="35">
        <v>0</v>
      </c>
      <c r="I52" s="35"/>
      <c r="J52" s="35">
        <v>0</v>
      </c>
    </row>
    <row r="53" spans="2:10" ht="15.75">
      <c r="B53" s="34" t="s">
        <v>22</v>
      </c>
      <c r="C53" s="35">
        <v>0</v>
      </c>
      <c r="D53" s="35">
        <v>5160032.7</v>
      </c>
      <c r="E53" s="35">
        <v>0</v>
      </c>
      <c r="F53" s="35">
        <v>0</v>
      </c>
      <c r="G53" s="35">
        <v>0</v>
      </c>
      <c r="H53" s="35">
        <v>0</v>
      </c>
      <c r="I53" s="35"/>
      <c r="J53" s="35">
        <v>0</v>
      </c>
    </row>
    <row r="54" spans="2:10" ht="15.75">
      <c r="B54" s="34" t="s">
        <v>26</v>
      </c>
      <c r="C54" s="35">
        <v>0</v>
      </c>
      <c r="D54" s="35">
        <v>30000000</v>
      </c>
      <c r="E54" s="35">
        <v>0</v>
      </c>
      <c r="F54" s="35">
        <v>0</v>
      </c>
      <c r="G54" s="35">
        <v>0</v>
      </c>
      <c r="H54" s="35">
        <v>0</v>
      </c>
      <c r="I54" s="35"/>
      <c r="J54" s="35">
        <v>0</v>
      </c>
    </row>
    <row r="55" spans="2:10">
      <c r="B55" s="19"/>
      <c r="C55" s="5"/>
      <c r="D55" s="5"/>
      <c r="E55" s="5"/>
      <c r="F55" s="5"/>
      <c r="G55" s="5"/>
      <c r="H55" s="5"/>
      <c r="I55" s="5"/>
    </row>
    <row r="56" spans="2:10">
      <c r="B56" s="2" t="s">
        <v>30</v>
      </c>
      <c r="C56" s="4">
        <f>+C13</f>
        <v>746380474</v>
      </c>
      <c r="D56" s="4">
        <f t="shared" ref="D56:G56" si="11">+D13</f>
        <v>811540506.70000005</v>
      </c>
      <c r="E56" s="4">
        <f t="shared" si="11"/>
        <v>34595839.370000005</v>
      </c>
      <c r="F56" s="4">
        <f t="shared" si="11"/>
        <v>38735830.859999999</v>
      </c>
      <c r="G56" s="4">
        <f t="shared" si="11"/>
        <v>37136729.580000006</v>
      </c>
      <c r="H56" s="4">
        <f>+H13</f>
        <v>65905859.600000001</v>
      </c>
      <c r="I56" s="4">
        <f>+I13</f>
        <v>45559100.909999996</v>
      </c>
      <c r="J56" s="4">
        <f>+J13</f>
        <v>221933360.31999999</v>
      </c>
    </row>
    <row r="57" spans="2:10" ht="9.75" customHeight="1">
      <c r="B57" s="24"/>
      <c r="C57" s="25"/>
      <c r="D57" s="25"/>
      <c r="E57" s="25"/>
      <c r="F57" s="25"/>
      <c r="G57" s="25"/>
      <c r="H57" s="25"/>
      <c r="I57" s="25"/>
      <c r="J57" s="25"/>
    </row>
    <row r="58" spans="2:10">
      <c r="B58" s="20" t="s">
        <v>58</v>
      </c>
      <c r="C58" s="21"/>
      <c r="D58" s="21"/>
      <c r="E58" s="21"/>
      <c r="F58" s="21"/>
      <c r="G58" s="21"/>
      <c r="H58" s="21"/>
      <c r="I58" s="21"/>
      <c r="J58" s="21"/>
    </row>
    <row r="59" spans="2:10">
      <c r="B59" s="22" t="s">
        <v>34</v>
      </c>
      <c r="C59" s="3">
        <f t="shared" ref="C59:D59" si="12">SUM(C60:C61)</f>
        <v>0</v>
      </c>
      <c r="D59" s="3">
        <f t="shared" si="12"/>
        <v>0</v>
      </c>
      <c r="E59" s="3">
        <f t="shared" ref="E59:G59" si="13">SUM(E60:E61)</f>
        <v>0</v>
      </c>
      <c r="F59" s="3">
        <f t="shared" si="13"/>
        <v>0</v>
      </c>
      <c r="G59" s="3">
        <f t="shared" si="13"/>
        <v>0</v>
      </c>
      <c r="H59" s="3">
        <f t="shared" ref="H59" si="14">SUM(H60:H61)</f>
        <v>0</v>
      </c>
      <c r="I59" s="3"/>
      <c r="J59" s="3">
        <f t="shared" ref="J59" si="15">SUM(J60:J61)</f>
        <v>0</v>
      </c>
    </row>
    <row r="60" spans="2:10" hidden="1">
      <c r="B60" s="1" t="s">
        <v>35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/>
      <c r="J60" s="23">
        <f>SUM(E60:H60)</f>
        <v>0</v>
      </c>
    </row>
    <row r="61" spans="2:10" hidden="1">
      <c r="B61" s="1" t="s">
        <v>36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/>
      <c r="J61" s="23">
        <f>SUM(E61:H61)</f>
        <v>0</v>
      </c>
    </row>
    <row r="62" spans="2:10">
      <c r="B62" s="22" t="s">
        <v>37</v>
      </c>
      <c r="C62" s="3">
        <f t="shared" ref="C62:D62" si="16">SUM(C63:C64)</f>
        <v>0</v>
      </c>
      <c r="D62" s="3">
        <f t="shared" si="16"/>
        <v>0</v>
      </c>
      <c r="E62" s="3">
        <f t="shared" ref="E62:G62" si="17">SUM(E63:E64)</f>
        <v>0</v>
      </c>
      <c r="F62" s="3">
        <f t="shared" si="17"/>
        <v>0</v>
      </c>
      <c r="G62" s="3">
        <f t="shared" si="17"/>
        <v>0</v>
      </c>
      <c r="H62" s="3">
        <f t="shared" ref="H62" si="18">SUM(H63:H64)</f>
        <v>0</v>
      </c>
      <c r="I62" s="3"/>
      <c r="J62" s="3">
        <f t="shared" ref="J62" si="19">SUM(J63:J64)</f>
        <v>0</v>
      </c>
    </row>
    <row r="63" spans="2:10" hidden="1">
      <c r="B63" s="1" t="s">
        <v>38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/>
      <c r="J63" s="23">
        <f>SUM(E63:H63)</f>
        <v>0</v>
      </c>
    </row>
    <row r="64" spans="2:10" hidden="1">
      <c r="B64" s="1" t="s">
        <v>39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/>
      <c r="J64" s="23">
        <f>SUM(E64:H64)</f>
        <v>0</v>
      </c>
    </row>
    <row r="65" spans="2:10">
      <c r="B65" s="22" t="s">
        <v>40</v>
      </c>
      <c r="C65" s="3">
        <f t="shared" ref="C65:J65" si="20">SUM(C66:C66)</f>
        <v>0</v>
      </c>
      <c r="D65" s="3">
        <f t="shared" si="20"/>
        <v>0</v>
      </c>
      <c r="E65" s="3">
        <f t="shared" si="20"/>
        <v>0</v>
      </c>
      <c r="F65" s="3">
        <f t="shared" si="20"/>
        <v>0</v>
      </c>
      <c r="G65" s="3">
        <f t="shared" si="20"/>
        <v>0</v>
      </c>
      <c r="H65" s="3">
        <f t="shared" si="20"/>
        <v>0</v>
      </c>
      <c r="I65" s="3"/>
      <c r="J65" s="3">
        <f t="shared" si="20"/>
        <v>0</v>
      </c>
    </row>
    <row r="66" spans="2:10" hidden="1">
      <c r="B66" s="1" t="s">
        <v>41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/>
      <c r="J66" s="5">
        <f>SUM(E66:H66)</f>
        <v>0</v>
      </c>
    </row>
    <row r="67" spans="2:10">
      <c r="B67" s="2" t="s">
        <v>42</v>
      </c>
      <c r="C67" s="4">
        <f t="shared" ref="C67:I67" si="21">+C59+C62+C65</f>
        <v>0</v>
      </c>
      <c r="D67" s="4">
        <f t="shared" si="21"/>
        <v>0</v>
      </c>
      <c r="E67" s="4">
        <f t="shared" si="21"/>
        <v>0</v>
      </c>
      <c r="F67" s="4">
        <f t="shared" si="21"/>
        <v>0</v>
      </c>
      <c r="G67" s="4">
        <f t="shared" si="21"/>
        <v>0</v>
      </c>
      <c r="H67" s="4">
        <f t="shared" si="21"/>
        <v>0</v>
      </c>
      <c r="I67" s="4">
        <f t="shared" si="21"/>
        <v>0</v>
      </c>
      <c r="J67" s="4">
        <f>+J59+J62+J65</f>
        <v>0</v>
      </c>
    </row>
    <row r="68" spans="2:10">
      <c r="C68" s="3"/>
      <c r="D68" s="3"/>
      <c r="E68" s="3"/>
      <c r="F68" s="3"/>
      <c r="G68" s="3"/>
      <c r="H68" s="3"/>
      <c r="I68" s="3"/>
      <c r="J68" s="3"/>
    </row>
    <row r="69" spans="2:10" ht="16.5" thickBot="1">
      <c r="B69" s="10" t="s">
        <v>43</v>
      </c>
      <c r="C69" s="11">
        <f>+C56+C67</f>
        <v>746380474</v>
      </c>
      <c r="D69" s="11">
        <f t="shared" ref="D69:J69" si="22">+D56+D67</f>
        <v>811540506.70000005</v>
      </c>
      <c r="E69" s="11">
        <f t="shared" si="22"/>
        <v>34595839.370000005</v>
      </c>
      <c r="F69" s="11">
        <f t="shared" si="22"/>
        <v>38735830.859999999</v>
      </c>
      <c r="G69" s="11">
        <f t="shared" si="22"/>
        <v>37136729.580000006</v>
      </c>
      <c r="H69" s="11">
        <f t="shared" si="22"/>
        <v>65905859.600000001</v>
      </c>
      <c r="I69" s="11">
        <f t="shared" si="22"/>
        <v>45559100.909999996</v>
      </c>
      <c r="J69" s="11">
        <f t="shared" si="22"/>
        <v>221933360.31999999</v>
      </c>
    </row>
    <row r="70" spans="2:10" ht="13.5" customHeight="1" thickTop="1">
      <c r="B70" s="13" t="s">
        <v>46</v>
      </c>
    </row>
    <row r="71" spans="2:10">
      <c r="B71" s="14" t="s">
        <v>65</v>
      </c>
    </row>
    <row r="72" spans="2:10">
      <c r="B72" s="14" t="s">
        <v>47</v>
      </c>
    </row>
    <row r="73" spans="2:10">
      <c r="B73" s="14" t="s">
        <v>48</v>
      </c>
    </row>
    <row r="74" spans="2:10">
      <c r="B74" s="14" t="s">
        <v>49</v>
      </c>
    </row>
    <row r="75" spans="2:10">
      <c r="B75" s="14" t="s">
        <v>50</v>
      </c>
    </row>
    <row r="76" spans="2:10">
      <c r="B76" s="17" t="s">
        <v>51</v>
      </c>
    </row>
    <row r="77" spans="2:10">
      <c r="B77" s="18" t="s">
        <v>67</v>
      </c>
    </row>
    <row r="78" spans="2:10">
      <c r="B78" s="18" t="s">
        <v>68</v>
      </c>
    </row>
    <row r="79" spans="2:10">
      <c r="B79" s="18" t="s">
        <v>69</v>
      </c>
    </row>
    <row r="80" spans="2:10">
      <c r="B80" s="18" t="s">
        <v>52</v>
      </c>
    </row>
    <row r="81" spans="2:9">
      <c r="B81" s="18"/>
    </row>
    <row r="82" spans="2:9">
      <c r="B82" s="18"/>
    </row>
    <row r="83" spans="2:9">
      <c r="B83" s="18"/>
    </row>
    <row r="84" spans="2:9">
      <c r="B84" s="18"/>
    </row>
    <row r="85" spans="2:9">
      <c r="B85" s="18"/>
    </row>
    <row r="86" spans="2:9">
      <c r="C86" s="38" t="s">
        <v>53</v>
      </c>
      <c r="D86" s="38"/>
      <c r="E86" s="38"/>
      <c r="F86" s="38"/>
      <c r="G86" s="38"/>
      <c r="H86" s="38"/>
      <c r="I86" s="12"/>
    </row>
    <row r="87" spans="2:9">
      <c r="C87" s="39" t="s">
        <v>54</v>
      </c>
      <c r="D87" s="40"/>
      <c r="E87" s="40"/>
      <c r="F87" s="40"/>
      <c r="G87" s="40"/>
      <c r="H87" s="40"/>
      <c r="I87" s="6"/>
    </row>
    <row r="88" spans="2:9">
      <c r="B88" s="6"/>
    </row>
  </sheetData>
  <dataConsolidate/>
  <mergeCells count="5">
    <mergeCell ref="C86:H86"/>
    <mergeCell ref="C87:H87"/>
    <mergeCell ref="B8:J8"/>
    <mergeCell ref="B9:J9"/>
    <mergeCell ref="B10:J10"/>
  </mergeCells>
  <phoneticPr fontId="13" type="noConversion"/>
  <printOptions horizontalCentered="1"/>
  <pageMargins left="0.7" right="0.7" top="0.75" bottom="0.75" header="0.3" footer="0.3"/>
  <pageSetup scale="60" fitToHeight="0" orientation="landscape" r:id="rId1"/>
  <rowBreaks count="1" manualBreakCount="1">
    <brk id="42" max="9" man="1"/>
  </rowBreaks>
  <colBreaks count="1" manualBreakCount="1">
    <brk id="9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F066139DE7D44AF2765F2D1885302" ma:contentTypeVersion="10" ma:contentTypeDescription="Crear nuevo documento." ma:contentTypeScope="" ma:versionID="28e9fd26b42f950422a43bb3304f4001">
  <xsd:schema xmlns:xsd="http://www.w3.org/2001/XMLSchema" xmlns:xs="http://www.w3.org/2001/XMLSchema" xmlns:p="http://schemas.microsoft.com/office/2006/metadata/properties" xmlns:ns2="e8d29a24-36fd-4f55-8a5f-1fc31892b330" xmlns:ns3="3cec4fbb-226f-4768-a97c-4bd1906c32c9" targetNamespace="http://schemas.microsoft.com/office/2006/metadata/properties" ma:root="true" ma:fieldsID="cae911bf9d275dc52ce5cadfd4702e49" ns2:_="" ns3:_="">
    <xsd:import namespace="e8d29a24-36fd-4f55-8a5f-1fc31892b330"/>
    <xsd:import namespace="3cec4fbb-226f-4768-a97c-4bd1906c3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d29a24-36fd-4f55-8a5f-1fc31892b3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c4fbb-226f-4768-a97c-4bd1906c32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657281-eb10-4875-b623-ca63f0274b7c}" ma:internalName="TaxCatchAll" ma:showField="CatchAllData" ma:web="3cec4fbb-226f-4768-a97c-4bd1906c32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c4fbb-226f-4768-a97c-4bd1906c32c9" xsi:nil="true"/>
    <lcf76f155ced4ddcb4097134ff3c332f xmlns="e8d29a24-36fd-4f55-8a5f-1fc31892b3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68A88A-0640-43F8-8890-3DC78604B7A4}"/>
</file>

<file path=customXml/itemProps2.xml><?xml version="1.0" encoding="utf-8"?>
<ds:datastoreItem xmlns:ds="http://schemas.openxmlformats.org/officeDocument/2006/customXml" ds:itemID="{694B9F4A-3319-4935-A9C4-DB7FC4E257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181660-1F17-4FD5-B87C-70F4D5F762D7}">
  <ds:schemaRefs>
    <ds:schemaRef ds:uri="http://schemas.microsoft.com/office/2006/metadata/properties"/>
    <ds:schemaRef ds:uri="http://schemas.microsoft.com/office/infopath/2007/PartnerControls"/>
    <ds:schemaRef ds:uri="3cec4fbb-226f-4768-a97c-4bd1906c32c9"/>
    <ds:schemaRef ds:uri="e8d29a24-36fd-4f55-8a5f-1fc31892b330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2025-06-05T13:46:14Z</cp:lastPrinted>
  <dcterms:created xsi:type="dcterms:W3CDTF">2018-04-17T18:57:16Z</dcterms:created>
  <dcterms:modified xsi:type="dcterms:W3CDTF">2025-06-05T13:46:16Z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0x010100F54F066139DE7D44AF2765F2D1885302</vt:lpwstr>
  </property>
  <property fmtid="{D5CDD505-2E9C-101B-9397-08002B2CF9AE}" pid="3" name="MediaServiceImageTags">
    <vt:lpwstr/>
  </property>
</Properties>
</file>