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mcorona_digepres_gob_do/Documents/Escritorio/Div. Financiera/Secc. Activo Fijo y Contab/MARIA ESTEFANY CORONA/Estados Financieros/2025/2025_06/Ejecución Gastos y A. F/"/>
    </mc:Choice>
  </mc:AlternateContent>
  <xr:revisionPtr revIDLastSave="178" documentId="13_ncr:1_{A0FB9CAD-6201-42DC-B07B-F4D211E9B919}" xr6:coauthVersionLast="47" xr6:coauthVersionMax="47" xr10:uidLastSave="{975A94A4-298B-43E8-958D-CB8A675437A3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'!$A$1:$L$87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K14" i="3"/>
  <c r="K13" i="3"/>
  <c r="K56" i="3"/>
  <c r="J56" i="3"/>
  <c r="K45" i="3"/>
  <c r="K46" i="3"/>
  <c r="K47" i="3"/>
  <c r="K48" i="3"/>
  <c r="K49" i="3"/>
  <c r="K50" i="3"/>
  <c r="K51" i="3"/>
  <c r="K52" i="3"/>
  <c r="K53" i="3"/>
  <c r="K54" i="3"/>
  <c r="K44" i="3"/>
  <c r="K43" i="3"/>
  <c r="K42" i="3"/>
  <c r="K41" i="3"/>
  <c r="K40" i="3"/>
  <c r="K39" i="3"/>
  <c r="K32" i="3"/>
  <c r="K33" i="3"/>
  <c r="K34" i="3"/>
  <c r="K35" i="3"/>
  <c r="K36" i="3"/>
  <c r="K37" i="3"/>
  <c r="K38" i="3"/>
  <c r="K31" i="3"/>
  <c r="K28" i="3"/>
  <c r="K22" i="3"/>
  <c r="K23" i="3"/>
  <c r="K24" i="3"/>
  <c r="K25" i="3"/>
  <c r="K26" i="3"/>
  <c r="K27" i="3"/>
  <c r="K29" i="3"/>
  <c r="K21" i="3"/>
  <c r="J20" i="3"/>
  <c r="K17" i="3"/>
  <c r="K18" i="3"/>
  <c r="K19" i="3"/>
  <c r="K15" i="3" s="1"/>
  <c r="J14" i="3"/>
  <c r="K16" i="3"/>
  <c r="J15" i="3"/>
  <c r="J42" i="3"/>
  <c r="J40" i="3"/>
  <c r="J30" i="3"/>
  <c r="I15" i="3"/>
  <c r="I30" i="3"/>
  <c r="I40" i="3"/>
  <c r="I42" i="3"/>
  <c r="I67" i="3"/>
  <c r="I48" i="3"/>
  <c r="I20" i="3"/>
  <c r="H15" i="3"/>
  <c r="H20" i="3"/>
  <c r="H30" i="3"/>
  <c r="H40" i="3"/>
  <c r="H42" i="3"/>
  <c r="H48" i="3"/>
  <c r="K66" i="3"/>
  <c r="D48" i="3"/>
  <c r="E48" i="3"/>
  <c r="F48" i="3"/>
  <c r="G48" i="3"/>
  <c r="C48" i="3"/>
  <c r="D20" i="3"/>
  <c r="G40" i="3"/>
  <c r="F20" i="3"/>
  <c r="G20" i="3"/>
  <c r="C20" i="3"/>
  <c r="C15" i="3"/>
  <c r="D42" i="3"/>
  <c r="D40" i="3"/>
  <c r="D30" i="3"/>
  <c r="D15" i="3"/>
  <c r="K30" i="3" l="1"/>
  <c r="K20" i="3"/>
  <c r="I14" i="3"/>
  <c r="H14" i="3"/>
  <c r="H13" i="3" s="1"/>
  <c r="I13" i="3"/>
  <c r="I56" i="3" s="1"/>
  <c r="I69" i="3" s="1"/>
  <c r="D14" i="3"/>
  <c r="D13" i="3" s="1"/>
  <c r="D56" i="3" s="1"/>
  <c r="H56" i="3" l="1"/>
  <c r="K64" i="3"/>
  <c r="K63" i="3"/>
  <c r="K61" i="3"/>
  <c r="K60" i="3"/>
  <c r="G65" i="3"/>
  <c r="G62" i="3"/>
  <c r="G59" i="3"/>
  <c r="G42" i="3"/>
  <c r="G30" i="3"/>
  <c r="G15" i="3"/>
  <c r="G14" i="3" l="1"/>
  <c r="G13" i="3" s="1"/>
  <c r="G56" i="3" s="1"/>
  <c r="K62" i="3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K65" i="3"/>
  <c r="G69" i="3" l="1"/>
  <c r="C14" i="3"/>
  <c r="C13" i="3" s="1"/>
  <c r="C56" i="3" s="1"/>
  <c r="H67" i="3"/>
  <c r="H69" i="3" s="1"/>
  <c r="C67" i="3"/>
  <c r="D67" i="3"/>
  <c r="D69" i="3" s="1"/>
  <c r="K59" i="3"/>
  <c r="K67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K69" i="3" l="1"/>
  <c r="E14" i="3"/>
  <c r="E13" i="3" s="1"/>
  <c r="E56" i="3" s="1"/>
  <c r="E67" i="3"/>
  <c r="E6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<sst xmlns="http://schemas.openxmlformats.org/spreadsheetml/2006/main" count="79" uniqueCount="73">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</sst>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19050</xdr:rowOff>
    </xdr:from>
    <xdr:to>
      <xdr:col>3</xdr:col>
      <xdr:colOff>457200</xdr:colOff>
      <xdr:row>6</xdr:row>
      <xdr:rowOff>171450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33350"/>
          <a:ext cx="12573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88"/>
  <sheetViews>
    <sheetView showGridLines="0" tabSelected="1" view="pageBreakPreview" topLeftCell="A52" zoomScaleNormal="100" zoomScaleSheetLayoutView="100" workbookViewId="0">
      <selection activeCell="H15" sqref="H15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10" width="14.140625" customWidth="1"/>
    <col min="11" max="11" width="15.28515625" bestFit="1" customWidth="1"/>
    <col min="12" max="12" width="5" customWidth="1"/>
    <col min="13" max="13" width="13.42578125" bestFit="1" customWidth="1"/>
    <col min="15" max="15" width="41.42578125" customWidth="1"/>
    <col min="16" max="16" width="22.42578125" customWidth="1"/>
    <col min="17" max="17" width="20" bestFit="1" customWidth="1"/>
    <col min="18" max="18" width="22.140625" bestFit="1" customWidth="1"/>
    <col min="19" max="19" width="19.5703125" bestFit="1" customWidth="1"/>
    <col min="20" max="20" width="20.5703125" bestFit="1" customWidth="1"/>
    <col min="21" max="24" width="13.7109375" customWidth="1"/>
    <col min="25" max="25" width="20" customWidth="1"/>
    <col min="26" max="26" width="22.140625" bestFit="1" customWidth="1"/>
    <col min="27" max="28" width="12.7109375" customWidth="1"/>
    <col min="29" max="29" width="25.28515625" customWidth="1"/>
    <col min="30" max="30" width="21" customWidth="1"/>
    <col min="31" max="31" width="13.7109375" customWidth="1"/>
    <col min="32" max="32" width="15.28515625" customWidth="1"/>
    <col min="33" max="34" width="13.7109375" customWidth="1"/>
    <col min="35" max="35" width="19" bestFit="1" customWidth="1"/>
  </cols>
  <sheetData>
    <row r="1" spans="2:13" ht="5.25" customHeight="1">
      <c r="B1" s="9"/>
      <c r="C1" s="9"/>
      <c r="D1" s="9"/>
      <c r="E1" s="9"/>
      <c r="F1" s="9"/>
      <c r="G1" s="9"/>
      <c r="H1" s="9"/>
      <c r="I1" s="9"/>
      <c r="J1" s="9"/>
    </row>
    <row r="2" spans="2:13" ht="3.75" customHeight="1">
      <c r="B2" s="9"/>
      <c r="C2" s="9"/>
      <c r="D2" s="9"/>
      <c r="E2" s="9"/>
      <c r="F2" s="9"/>
      <c r="G2" s="9"/>
      <c r="H2" s="9"/>
      <c r="I2" s="9"/>
      <c r="J2" s="9"/>
    </row>
    <row r="3" spans="2:13" ht="9" customHeight="1">
      <c r="B3" s="9"/>
      <c r="C3" s="9"/>
      <c r="D3" s="9"/>
      <c r="E3" s="9"/>
      <c r="F3" s="9"/>
      <c r="G3" s="9"/>
      <c r="H3" s="9"/>
      <c r="I3" s="9"/>
      <c r="J3" s="9"/>
    </row>
    <row r="4" spans="2:13" ht="18.75">
      <c r="B4" s="9"/>
      <c r="C4" s="9"/>
      <c r="D4" s="9"/>
      <c r="E4" s="9"/>
      <c r="F4" s="9"/>
      <c r="G4" s="9"/>
      <c r="H4" s="9"/>
      <c r="I4" s="9"/>
      <c r="J4" s="9"/>
    </row>
    <row r="5" spans="2:13" ht="18.75">
      <c r="B5" s="9"/>
      <c r="C5" s="9"/>
      <c r="D5" s="9"/>
      <c r="E5" s="9"/>
      <c r="F5" s="9"/>
      <c r="G5" s="9"/>
      <c r="H5" s="9"/>
      <c r="I5" s="9"/>
      <c r="J5" s="9"/>
    </row>
    <row r="6" spans="2:13" ht="18.75">
      <c r="B6" s="9"/>
      <c r="C6" s="9"/>
      <c r="D6" s="9"/>
      <c r="E6" s="9"/>
      <c r="F6" s="9"/>
      <c r="G6" s="9"/>
      <c r="H6" s="9"/>
      <c r="I6" s="9"/>
      <c r="J6" s="9"/>
      <c r="M6" s="3"/>
    </row>
    <row r="7" spans="2:13" ht="18.75">
      <c r="B7" s="9"/>
      <c r="C7" s="9"/>
      <c r="D7" s="9"/>
      <c r="E7" s="9"/>
      <c r="F7" s="9"/>
      <c r="G7" s="9"/>
      <c r="H7" s="9"/>
      <c r="I7" s="9"/>
      <c r="J7" s="9"/>
      <c r="M7" s="3"/>
    </row>
    <row r="8" spans="2:13" ht="12.75" customHeight="1">
      <c r="B8" s="41" t="s">
        <v>44</v>
      </c>
      <c r="C8" s="41"/>
      <c r="D8" s="41"/>
      <c r="E8" s="41"/>
      <c r="F8" s="41"/>
      <c r="G8" s="41"/>
      <c r="H8" s="41"/>
      <c r="I8" s="41"/>
      <c r="J8" s="41"/>
      <c r="K8" s="41"/>
    </row>
    <row r="9" spans="2:13" ht="16.5">
      <c r="B9" s="41">
        <v>2025</v>
      </c>
      <c r="C9" s="41"/>
      <c r="D9" s="41"/>
      <c r="E9" s="41"/>
      <c r="F9" s="41"/>
      <c r="G9" s="41"/>
      <c r="H9" s="41"/>
      <c r="I9" s="41"/>
      <c r="J9" s="41"/>
      <c r="K9" s="41"/>
    </row>
    <row r="10" spans="2:13">
      <c r="B10" s="42" t="s">
        <v>45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13" ht="1.5" customHeight="1">
      <c r="B11" s="12"/>
      <c r="C11" s="12"/>
      <c r="D11" s="12"/>
      <c r="E11" s="12"/>
      <c r="F11" s="12"/>
      <c r="G11" s="12"/>
      <c r="H11" s="12"/>
      <c r="I11" s="12"/>
      <c r="J11" s="12"/>
    </row>
    <row r="12" spans="2:13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8" t="s">
        <v>64</v>
      </c>
    </row>
    <row r="13" spans="2:13" s="15" customFormat="1" ht="19.5" customHeight="1">
      <c r="B13" s="26" t="s">
        <v>57</v>
      </c>
      <c r="C13" s="29">
        <f>+C14</f>
        <v>746380474</v>
      </c>
      <c r="D13" s="29">
        <f t="shared" ref="D13:J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>+J14</f>
        <v>37997018.909999996</v>
      </c>
      <c r="K13" s="29">
        <f>+K14</f>
        <v>259930379.23000002</v>
      </c>
    </row>
    <row r="14" spans="2:13" ht="15.75">
      <c r="B14" s="30" t="s">
        <v>56</v>
      </c>
      <c r="C14" s="31">
        <f>+C15+C20+C30+C40+C42+C48</f>
        <v>746380474</v>
      </c>
      <c r="D14" s="31">
        <f t="shared" ref="D14:G14" si="1">+D15+D20+D30+D40+D42+D48</f>
        <v>811540506.70000005</v>
      </c>
      <c r="E14" s="31">
        <f t="shared" si="1"/>
        <v>34595839.370000005</v>
      </c>
      <c r="F14" s="31">
        <f t="shared" si="1"/>
        <v>38735830.859999999</v>
      </c>
      <c r="G14" s="31">
        <f t="shared" si="1"/>
        <v>37136729.580000006</v>
      </c>
      <c r="H14" s="31">
        <f>+H15+H20+H30+H40+H42+H48</f>
        <v>65905859.600000001</v>
      </c>
      <c r="I14" s="31">
        <f>+I15+I20+I30+I40+I42+I48</f>
        <v>45559100.909999996</v>
      </c>
      <c r="J14" s="31">
        <f>+J15+J20+J30+J40+J42+J48</f>
        <v>37997018.909999996</v>
      </c>
      <c r="K14" s="31">
        <f>+K15+K20+K30+K40+K42+K48</f>
        <v>259930379.23000002</v>
      </c>
    </row>
    <row r="15" spans="2:13" ht="15.75">
      <c r="B15" s="32" t="s">
        <v>0</v>
      </c>
      <c r="C15" s="33">
        <f t="shared" ref="C15:H15" si="2">SUM(C16:C19)</f>
        <v>595000000</v>
      </c>
      <c r="D15" s="33">
        <f t="shared" si="2"/>
        <v>595000000</v>
      </c>
      <c r="E15" s="33">
        <f t="shared" si="2"/>
        <v>33977931.030000001</v>
      </c>
      <c r="F15" s="33">
        <f t="shared" si="2"/>
        <v>34341984.969999999</v>
      </c>
      <c r="G15" s="33">
        <f t="shared" si="2"/>
        <v>33929947.010000005</v>
      </c>
      <c r="H15" s="33">
        <f t="shared" si="2"/>
        <v>61391107.210000001</v>
      </c>
      <c r="I15" s="33">
        <f>SUM(I16:I19)</f>
        <v>35171734.629999995</v>
      </c>
      <c r="J15" s="33">
        <f>SUM(J16:J19)</f>
        <v>32578517.75</v>
      </c>
      <c r="K15" s="33">
        <f>SUM(K16:K19)</f>
        <v>231391222.59999999</v>
      </c>
    </row>
    <row r="16" spans="2:13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f>SUM(E16:J16)</f>
        <v>169080365.44</v>
      </c>
    </row>
    <row r="17" spans="2:32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f t="shared" ref="K17:K19" si="3">SUM(E17:J17)</f>
        <v>37327078.140000001</v>
      </c>
      <c r="O17" s="3"/>
      <c r="P17" s="3"/>
    </row>
    <row r="18" spans="2:32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/>
      <c r="K18" s="35">
        <f t="shared" si="3"/>
        <v>0</v>
      </c>
      <c r="P18" s="3"/>
      <c r="Q18" s="16"/>
    </row>
    <row r="19" spans="2:32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f t="shared" si="3"/>
        <v>24983779.02</v>
      </c>
    </row>
    <row r="20" spans="2:32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4">SUM(E21:E29)</f>
        <v>604078.34</v>
      </c>
      <c r="F20" s="33">
        <f>SUM(F21:F29)</f>
        <v>3946415.74</v>
      </c>
      <c r="G20" s="33">
        <f t="shared" si="4"/>
        <v>2396820.64</v>
      </c>
      <c r="H20" s="33">
        <f t="shared" si="4"/>
        <v>4270916.5299999993</v>
      </c>
      <c r="I20" s="33">
        <f t="shared" si="4"/>
        <v>5851539.0700000003</v>
      </c>
      <c r="J20" s="33">
        <f>SUM(J21:J29)</f>
        <v>4620934.51</v>
      </c>
      <c r="K20" s="33">
        <f>SUM(K21:K29)</f>
        <v>21690704.830000002</v>
      </c>
    </row>
    <row r="21" spans="2:32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f>SUM(E21:J21)</f>
        <v>5380579.0099999998</v>
      </c>
    </row>
    <row r="22" spans="2:32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f t="shared" ref="K22:K29" si="5">SUM(E22:J22)</f>
        <v>197648.21</v>
      </c>
    </row>
    <row r="23" spans="2:32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f t="shared" si="5"/>
        <v>176668</v>
      </c>
    </row>
    <row r="24" spans="2:32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f t="shared" si="5"/>
        <v>289252.44</v>
      </c>
    </row>
    <row r="25" spans="2:32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f t="shared" si="5"/>
        <v>1571025.32</v>
      </c>
      <c r="O25" s="8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2:32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f t="shared" si="5"/>
        <v>5406645.3599999994</v>
      </c>
      <c r="O26" s="8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2:32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f t="shared" si="5"/>
        <v>1335714.1399999999</v>
      </c>
    </row>
    <row r="28" spans="2:32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f>SUM(E28:J28)</f>
        <v>1429155.08</v>
      </c>
    </row>
    <row r="29" spans="2:32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f t="shared" si="5"/>
        <v>5904017.2700000005</v>
      </c>
    </row>
    <row r="30" spans="2:32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6">SUM(E31:E39)</f>
        <v>0</v>
      </c>
      <c r="F30" s="33">
        <f t="shared" si="6"/>
        <v>239478.75</v>
      </c>
      <c r="G30" s="33">
        <f t="shared" si="6"/>
        <v>745735.26</v>
      </c>
      <c r="H30" s="33">
        <f>SUM(H31:H39)</f>
        <v>106720.85999999999</v>
      </c>
      <c r="I30" s="33">
        <f>SUM(I31:I39)</f>
        <v>4431502.2</v>
      </c>
      <c r="J30" s="33">
        <f t="shared" ref="J30" si="7">SUM(J31:J39)</f>
        <v>634840.98</v>
      </c>
      <c r="K30" s="33">
        <f>SUM(K31:K39)</f>
        <v>6158278.0499999998</v>
      </c>
    </row>
    <row r="31" spans="2:32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f>SUM(E31:J31)</f>
        <v>426808.79000000004</v>
      </c>
    </row>
    <row r="32" spans="2:32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f t="shared" ref="K32:K39" si="8">SUM(E32:J32)</f>
        <v>328571</v>
      </c>
    </row>
    <row r="33" spans="2:11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f t="shared" si="8"/>
        <v>513444.53</v>
      </c>
    </row>
    <row r="34" spans="2:11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>
        <f t="shared" si="8"/>
        <v>97860.5</v>
      </c>
    </row>
    <row r="35" spans="2:11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>
        <f t="shared" si="8"/>
        <v>192334.13999999998</v>
      </c>
    </row>
    <row r="36" spans="2:11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f t="shared" si="8"/>
        <v>22868.22</v>
      </c>
    </row>
    <row r="37" spans="2:11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f t="shared" si="8"/>
        <v>3597196.49</v>
      </c>
    </row>
    <row r="38" spans="2:11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>
        <f t="shared" si="8"/>
        <v>0</v>
      </c>
    </row>
    <row r="39" spans="2:11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f>SUM(E39:J39)</f>
        <v>979194.37999999989</v>
      </c>
    </row>
    <row r="40" spans="2:11" ht="15.75">
      <c r="B40" s="32" t="s">
        <v>23</v>
      </c>
      <c r="C40" s="33">
        <f t="shared" ref="C40:H40" si="9">SUM(C41:C41)</f>
        <v>3000000</v>
      </c>
      <c r="D40" s="33">
        <f t="shared" si="9"/>
        <v>3000000</v>
      </c>
      <c r="E40" s="36">
        <f t="shared" si="9"/>
        <v>13830</v>
      </c>
      <c r="F40" s="36">
        <f t="shared" si="9"/>
        <v>113951.42</v>
      </c>
      <c r="G40" s="36">
        <f t="shared" si="9"/>
        <v>64226.67</v>
      </c>
      <c r="H40" s="36">
        <f t="shared" si="9"/>
        <v>0</v>
      </c>
      <c r="I40" s="36">
        <f>SUM(I41:I41)</f>
        <v>104325.01</v>
      </c>
      <c r="J40" s="36">
        <f t="shared" ref="J40" si="10">SUM(J41:J41)</f>
        <v>109153.67</v>
      </c>
      <c r="K40" s="36">
        <f>SUM(K41:K41)</f>
        <v>405486.76999999996</v>
      </c>
    </row>
    <row r="41" spans="2:11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f>SUM(E41:J41)</f>
        <v>405486.76999999996</v>
      </c>
    </row>
    <row r="42" spans="2:11" ht="15.75">
      <c r="B42" s="32" t="s">
        <v>25</v>
      </c>
      <c r="C42" s="33">
        <f t="shared" ref="C42:G42" si="11">SUM(C43:C47)</f>
        <v>29277000</v>
      </c>
      <c r="D42" s="33">
        <f t="shared" si="11"/>
        <v>29277000</v>
      </c>
      <c r="E42" s="33">
        <f t="shared" si="11"/>
        <v>0</v>
      </c>
      <c r="F42" s="33">
        <f t="shared" si="11"/>
        <v>93999.98</v>
      </c>
      <c r="G42" s="33">
        <f t="shared" si="11"/>
        <v>0</v>
      </c>
      <c r="H42" s="33">
        <f>SUM(H43:H47)</f>
        <v>137115</v>
      </c>
      <c r="I42" s="33">
        <f>SUM(I43:I47)</f>
        <v>0</v>
      </c>
      <c r="J42" s="33">
        <f>SUM(J43:J47)</f>
        <v>53572</v>
      </c>
      <c r="K42" s="33">
        <f>SUM(E42:J42)</f>
        <v>284686.98</v>
      </c>
    </row>
    <row r="43" spans="2:11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/>
      <c r="J43" s="35"/>
      <c r="K43" s="35">
        <f>SUM(E43:J43)</f>
        <v>93999.98</v>
      </c>
    </row>
    <row r="44" spans="2:11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/>
      <c r="J44" s="35">
        <v>53572</v>
      </c>
      <c r="K44" s="35">
        <f>SUM(E44:J44)</f>
        <v>190687</v>
      </c>
    </row>
    <row r="45" spans="2:11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/>
      <c r="J45" s="35"/>
      <c r="K45" s="35">
        <f t="shared" ref="K45:K54" si="12">SUM(E45:J45)</f>
        <v>0</v>
      </c>
    </row>
    <row r="46" spans="2:11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/>
      <c r="J46" s="35"/>
      <c r="K46" s="35">
        <f t="shared" si="12"/>
        <v>0</v>
      </c>
    </row>
    <row r="47" spans="2:11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/>
      <c r="J47" s="35"/>
      <c r="K47" s="35">
        <f t="shared" si="12"/>
        <v>0</v>
      </c>
    </row>
    <row r="48" spans="2:11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I48" si="13">SUM(E49:E54)</f>
        <v>0</v>
      </c>
      <c r="F48" s="33">
        <f t="shared" si="13"/>
        <v>0</v>
      </c>
      <c r="G48" s="33">
        <f t="shared" si="13"/>
        <v>0</v>
      </c>
      <c r="H48" s="33">
        <f t="shared" si="13"/>
        <v>0</v>
      </c>
      <c r="I48" s="33">
        <f t="shared" si="13"/>
        <v>0</v>
      </c>
      <c r="J48" s="33"/>
      <c r="K48" s="35">
        <f t="shared" si="12"/>
        <v>0</v>
      </c>
    </row>
    <row r="49" spans="2:11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>
        <f t="shared" si="12"/>
        <v>0</v>
      </c>
    </row>
    <row r="50" spans="2:11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/>
      <c r="J50" s="35"/>
      <c r="K50" s="35">
        <f t="shared" si="12"/>
        <v>0</v>
      </c>
    </row>
    <row r="51" spans="2:11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/>
      <c r="J51" s="35"/>
      <c r="K51" s="35">
        <f t="shared" si="12"/>
        <v>0</v>
      </c>
    </row>
    <row r="52" spans="2:11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/>
      <c r="J52" s="35"/>
      <c r="K52" s="35">
        <f t="shared" si="12"/>
        <v>0</v>
      </c>
    </row>
    <row r="53" spans="2:11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/>
      <c r="J53" s="35"/>
      <c r="K53" s="35">
        <f t="shared" si="12"/>
        <v>0</v>
      </c>
    </row>
    <row r="54" spans="2:11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/>
      <c r="J54" s="35"/>
      <c r="K54" s="35">
        <f t="shared" si="12"/>
        <v>0</v>
      </c>
    </row>
    <row r="55" spans="2:11">
      <c r="B55" s="19"/>
      <c r="C55" s="5"/>
      <c r="D55" s="5"/>
      <c r="E55" s="5"/>
      <c r="F55" s="5"/>
      <c r="G55" s="5"/>
      <c r="H55" s="5"/>
      <c r="I55" s="5"/>
      <c r="J55" s="5"/>
    </row>
    <row r="56" spans="2:11">
      <c r="B56" s="2" t="s">
        <v>30</v>
      </c>
      <c r="C56" s="4">
        <f>+C13</f>
        <v>746380474</v>
      </c>
      <c r="D56" s="4">
        <f t="shared" ref="D56:G56" si="14">+D13</f>
        <v>811540506.70000005</v>
      </c>
      <c r="E56" s="4">
        <f t="shared" si="14"/>
        <v>34595839.370000005</v>
      </c>
      <c r="F56" s="4">
        <f t="shared" si="14"/>
        <v>38735830.859999999</v>
      </c>
      <c r="G56" s="4">
        <f t="shared" si="14"/>
        <v>37136729.580000006</v>
      </c>
      <c r="H56" s="4">
        <f>+H13</f>
        <v>65905859.600000001</v>
      </c>
      <c r="I56" s="4">
        <f>+I13</f>
        <v>45559100.909999996</v>
      </c>
      <c r="J56" s="4">
        <f>+J13</f>
        <v>37997018.909999996</v>
      </c>
      <c r="K56" s="4">
        <f>+K13</f>
        <v>259930379.23000002</v>
      </c>
    </row>
    <row r="57" spans="2:11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</row>
    <row r="58" spans="2:11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</row>
    <row r="59" spans="2:11">
      <c r="B59" s="22" t="s">
        <v>34</v>
      </c>
      <c r="C59" s="3">
        <f t="shared" ref="C59:D59" si="15">SUM(C60:C61)</f>
        <v>0</v>
      </c>
      <c r="D59" s="3">
        <f t="shared" si="15"/>
        <v>0</v>
      </c>
      <c r="E59" s="3">
        <f t="shared" ref="E59:G59" si="16">SUM(E60:E61)</f>
        <v>0</v>
      </c>
      <c r="F59" s="3">
        <f t="shared" si="16"/>
        <v>0</v>
      </c>
      <c r="G59" s="3">
        <f t="shared" si="16"/>
        <v>0</v>
      </c>
      <c r="H59" s="3">
        <f t="shared" ref="H59" si="17">SUM(H60:H61)</f>
        <v>0</v>
      </c>
      <c r="I59" s="3"/>
      <c r="J59" s="3"/>
      <c r="K59" s="3">
        <f t="shared" ref="K59" si="18">SUM(K60:K61)</f>
        <v>0</v>
      </c>
    </row>
    <row r="60" spans="2:11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23">
        <f>SUM(E60:H60)</f>
        <v>0</v>
      </c>
    </row>
    <row r="61" spans="2:11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23">
        <f>SUM(E61:H61)</f>
        <v>0</v>
      </c>
    </row>
    <row r="62" spans="2:11">
      <c r="B62" s="22" t="s">
        <v>37</v>
      </c>
      <c r="C62" s="3">
        <f t="shared" ref="C62:D62" si="19">SUM(C63:C64)</f>
        <v>0</v>
      </c>
      <c r="D62" s="3">
        <f t="shared" si="19"/>
        <v>0</v>
      </c>
      <c r="E62" s="3">
        <f t="shared" ref="E62:G62" si="20">SUM(E63:E64)</f>
        <v>0</v>
      </c>
      <c r="F62" s="3">
        <f t="shared" si="20"/>
        <v>0</v>
      </c>
      <c r="G62" s="3">
        <f t="shared" si="20"/>
        <v>0</v>
      </c>
      <c r="H62" s="3">
        <f t="shared" ref="H62" si="21">SUM(H63:H64)</f>
        <v>0</v>
      </c>
      <c r="I62" s="3"/>
      <c r="J62" s="3"/>
      <c r="K62" s="3">
        <f t="shared" ref="K62" si="22">SUM(K63:K64)</f>
        <v>0</v>
      </c>
    </row>
    <row r="63" spans="2:11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23">
        <f>SUM(E63:H63)</f>
        <v>0</v>
      </c>
    </row>
    <row r="64" spans="2:11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23">
        <f>SUM(E64:H64)</f>
        <v>0</v>
      </c>
    </row>
    <row r="65" spans="2:11">
      <c r="B65" s="22" t="s">
        <v>40</v>
      </c>
      <c r="C65" s="3">
        <f t="shared" ref="C65:K65" si="23">SUM(C66:C66)</f>
        <v>0</v>
      </c>
      <c r="D65" s="3">
        <f t="shared" si="23"/>
        <v>0</v>
      </c>
      <c r="E65" s="3">
        <f t="shared" si="23"/>
        <v>0</v>
      </c>
      <c r="F65" s="3">
        <f t="shared" si="23"/>
        <v>0</v>
      </c>
      <c r="G65" s="3">
        <f t="shared" si="23"/>
        <v>0</v>
      </c>
      <c r="H65" s="3">
        <f t="shared" si="23"/>
        <v>0</v>
      </c>
      <c r="I65" s="3"/>
      <c r="J65" s="3"/>
      <c r="K65" s="3">
        <f t="shared" si="23"/>
        <v>0</v>
      </c>
    </row>
    <row r="66" spans="2:11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5">
        <f>SUM(E66:H66)</f>
        <v>0</v>
      </c>
    </row>
    <row r="67" spans="2:11">
      <c r="B67" s="2" t="s">
        <v>42</v>
      </c>
      <c r="C67" s="4">
        <f t="shared" ref="C67:I67" si="24">+C59+C62+C65</f>
        <v>0</v>
      </c>
      <c r="D67" s="4">
        <f t="shared" si="24"/>
        <v>0</v>
      </c>
      <c r="E67" s="4">
        <f t="shared" si="24"/>
        <v>0</v>
      </c>
      <c r="F67" s="4">
        <f t="shared" si="24"/>
        <v>0</v>
      </c>
      <c r="G67" s="4">
        <f t="shared" si="24"/>
        <v>0</v>
      </c>
      <c r="H67" s="4">
        <f t="shared" si="24"/>
        <v>0</v>
      </c>
      <c r="I67" s="4">
        <f t="shared" si="24"/>
        <v>0</v>
      </c>
      <c r="J67" s="4"/>
      <c r="K67" s="4">
        <f>+K59+K62+K65</f>
        <v>0</v>
      </c>
    </row>
    <row r="68" spans="2:11">
      <c r="C68" s="3"/>
      <c r="D68" s="3"/>
      <c r="E68" s="3"/>
      <c r="F68" s="3"/>
      <c r="G68" s="3"/>
      <c r="H68" s="3"/>
      <c r="I68" s="3"/>
      <c r="J68" s="3"/>
      <c r="K68" s="3"/>
    </row>
    <row r="69" spans="2:11" ht="16.5" thickBot="1">
      <c r="B69" s="10" t="s">
        <v>43</v>
      </c>
      <c r="C69" s="11">
        <f>+C56+C67</f>
        <v>746380474</v>
      </c>
      <c r="D69" s="11">
        <f t="shared" ref="D69:K69" si="25">+D56+D67</f>
        <v>811540506.70000005</v>
      </c>
      <c r="E69" s="11">
        <f t="shared" si="25"/>
        <v>34595839.370000005</v>
      </c>
      <c r="F69" s="11">
        <f t="shared" si="25"/>
        <v>38735830.859999999</v>
      </c>
      <c r="G69" s="11">
        <f t="shared" si="25"/>
        <v>37136729.580000006</v>
      </c>
      <c r="H69" s="11">
        <f t="shared" si="25"/>
        <v>65905859.600000001</v>
      </c>
      <c r="I69" s="11">
        <f t="shared" si="25"/>
        <v>45559100.909999996</v>
      </c>
      <c r="J69" s="11"/>
      <c r="K69" s="11">
        <f t="shared" si="25"/>
        <v>259930379.23000002</v>
      </c>
    </row>
    <row r="70" spans="2:11" ht="13.5" customHeight="1" thickTop="1">
      <c r="B70" s="13" t="s">
        <v>46</v>
      </c>
    </row>
    <row r="71" spans="2:11">
      <c r="B71" s="14" t="s">
        <v>65</v>
      </c>
    </row>
    <row r="72" spans="2:11">
      <c r="B72" s="14" t="s">
        <v>47</v>
      </c>
    </row>
    <row r="73" spans="2:11">
      <c r="B73" s="14" t="s">
        <v>48</v>
      </c>
    </row>
    <row r="74" spans="2:11">
      <c r="B74" s="14" t="s">
        <v>49</v>
      </c>
    </row>
    <row r="75" spans="2:11">
      <c r="B75" s="14" t="s">
        <v>50</v>
      </c>
    </row>
    <row r="76" spans="2:11">
      <c r="B76" s="17" t="s">
        <v>51</v>
      </c>
    </row>
    <row r="77" spans="2:11">
      <c r="B77" s="18" t="s">
        <v>67</v>
      </c>
    </row>
    <row r="78" spans="2:11">
      <c r="B78" s="18" t="s">
        <v>68</v>
      </c>
    </row>
    <row r="79" spans="2:11">
      <c r="B79" s="18" t="s">
        <v>69</v>
      </c>
    </row>
    <row r="80" spans="2:11">
      <c r="B80" s="18" t="s">
        <v>52</v>
      </c>
    </row>
    <row r="81" spans="2:10">
      <c r="B81" s="18"/>
    </row>
    <row r="82" spans="2:10">
      <c r="B82" s="18"/>
    </row>
    <row r="83" spans="2:10">
      <c r="B83" s="18"/>
    </row>
    <row r="84" spans="2:10">
      <c r="B84" s="18"/>
    </row>
    <row r="85" spans="2:10">
      <c r="B85" s="18"/>
    </row>
    <row r="86" spans="2:10">
      <c r="C86" s="38" t="s">
        <v>53</v>
      </c>
      <c r="D86" s="38"/>
      <c r="E86" s="38"/>
      <c r="F86" s="38"/>
      <c r="G86" s="38"/>
      <c r="H86" s="38"/>
      <c r="I86" s="12"/>
      <c r="J86" s="12"/>
    </row>
    <row r="87" spans="2:10">
      <c r="C87" s="39" t="s">
        <v>54</v>
      </c>
      <c r="D87" s="40"/>
      <c r="E87" s="40"/>
      <c r="F87" s="40"/>
      <c r="G87" s="40"/>
      <c r="H87" s="40"/>
      <c r="I87" s="6"/>
      <c r="J87" s="6"/>
    </row>
    <row r="88" spans="2:10">
      <c r="B88" s="6"/>
    </row>
  </sheetData>
  <dataConsolidate/>
  <mergeCells count="5">
    <mergeCell ref="B10:K10"/>
    <mergeCell ref="B9:K9"/>
    <mergeCell ref="B8:K8"/>
    <mergeCell ref="C86:H86"/>
    <mergeCell ref="C87:H87"/>
  </mergeCells>
  <phoneticPr fontId="13" type="noConversion"/>
  <printOptions horizontalCentered="1"/>
  <pageMargins left="0.25" right="0.25" top="0.75" bottom="0.75" header="0.3" footer="0.3"/>
  <pageSetup scale="62" fitToHeight="0" orientation="landscape" r:id="rId1"/>
  <rowBreaks count="1" manualBreakCount="1">
    <brk id="4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2025-07-03T18:49:41Z</cp:lastPrinted>
  <dcterms:created xsi:type="dcterms:W3CDTF">2018-04-17T18:57:16Z</dcterms:created>
  <dcterms:modified xsi:type="dcterms:W3CDTF">2025-07-03T18:49:43Z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