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9\Ejecución de Gastos y Aplicaciones Financieras\"/>
    </mc:Choice>
  </mc:AlternateContent>
  <xr:revisionPtr revIDLastSave="0" documentId="13_ncr:1_{0DD2C5E1-64CF-402C-BC7F-AC4756629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'!$A$1:$O$87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3" l="1"/>
  <c r="N48" i="3"/>
  <c r="N47" i="3"/>
  <c r="N46" i="3"/>
  <c r="N45" i="3"/>
  <c r="N44" i="3"/>
  <c r="N43" i="3"/>
  <c r="N42" i="3"/>
  <c r="N41" i="3"/>
  <c r="N40" i="3" s="1"/>
  <c r="N39" i="3"/>
  <c r="N38" i="3"/>
  <c r="N37" i="3"/>
  <c r="N36" i="3"/>
  <c r="N35" i="3"/>
  <c r="N34" i="3"/>
  <c r="N33" i="3"/>
  <c r="N32" i="3"/>
  <c r="N31" i="3"/>
  <c r="N29" i="3"/>
  <c r="N28" i="3"/>
  <c r="N27" i="3"/>
  <c r="N25" i="3"/>
  <c r="N24" i="3"/>
  <c r="N23" i="3"/>
  <c r="N22" i="3"/>
  <c r="N21" i="3"/>
  <c r="N18" i="3"/>
  <c r="N17" i="3"/>
  <c r="N16" i="3"/>
  <c r="M42" i="3"/>
  <c r="M40" i="3"/>
  <c r="M30" i="3"/>
  <c r="M20" i="3"/>
  <c r="M15" i="3"/>
  <c r="N62" i="3"/>
  <c r="N67" i="3" s="1"/>
  <c r="N65" i="3"/>
  <c r="M67" i="3"/>
  <c r="L56" i="3"/>
  <c r="N54" i="3"/>
  <c r="N53" i="3"/>
  <c r="N52" i="3"/>
  <c r="N51" i="3"/>
  <c r="N50" i="3"/>
  <c r="N49" i="3"/>
  <c r="M48" i="3"/>
  <c r="G48" i="3"/>
  <c r="N19" i="3"/>
  <c r="L15" i="3"/>
  <c r="L42" i="3"/>
  <c r="L40" i="3"/>
  <c r="L30" i="3"/>
  <c r="I65" i="3"/>
  <c r="J65" i="3"/>
  <c r="K65" i="3"/>
  <c r="L65" i="3"/>
  <c r="I62" i="3"/>
  <c r="J62" i="3"/>
  <c r="K62" i="3"/>
  <c r="L62" i="3"/>
  <c r="L67" i="3" s="1"/>
  <c r="L59" i="3"/>
  <c r="J59" i="3"/>
  <c r="K59" i="3"/>
  <c r="K67" i="3"/>
  <c r="L48" i="3"/>
  <c r="J48" i="3"/>
  <c r="K48" i="3"/>
  <c r="L20" i="3"/>
  <c r="K42" i="3"/>
  <c r="J20" i="3"/>
  <c r="J42" i="3"/>
  <c r="K40" i="3"/>
  <c r="J40" i="3"/>
  <c r="K30" i="3"/>
  <c r="J30" i="3"/>
  <c r="K20" i="3"/>
  <c r="K15" i="3"/>
  <c r="J15" i="3"/>
  <c r="I15" i="3"/>
  <c r="I30" i="3"/>
  <c r="I40" i="3"/>
  <c r="I42" i="3"/>
  <c r="I48" i="3"/>
  <c r="I20" i="3"/>
  <c r="H15" i="3"/>
  <c r="H20" i="3"/>
  <c r="H30" i="3"/>
  <c r="H40" i="3"/>
  <c r="H42" i="3"/>
  <c r="H48" i="3"/>
  <c r="N66" i="3"/>
  <c r="D48" i="3"/>
  <c r="E48" i="3"/>
  <c r="F48" i="3"/>
  <c r="C48" i="3"/>
  <c r="D20" i="3"/>
  <c r="G40" i="3"/>
  <c r="F20" i="3"/>
  <c r="G20" i="3"/>
  <c r="C20" i="3"/>
  <c r="C15" i="3"/>
  <c r="D42" i="3"/>
  <c r="D40" i="3"/>
  <c r="D30" i="3"/>
  <c r="D15" i="3"/>
  <c r="N30" i="3" l="1"/>
  <c r="N20" i="3"/>
  <c r="N14" i="3" s="1"/>
  <c r="N13" i="3" s="1"/>
  <c r="N56" i="3" s="1"/>
  <c r="N69" i="3" s="1"/>
  <c r="M14" i="3"/>
  <c r="M13" i="3" s="1"/>
  <c r="M56" i="3" s="1"/>
  <c r="N15" i="3"/>
  <c r="J67" i="3"/>
  <c r="L14" i="3"/>
  <c r="L13" i="3" s="1"/>
  <c r="L69" i="3" s="1"/>
  <c r="J14" i="3"/>
  <c r="J13" i="3" s="1"/>
  <c r="J56" i="3" s="1"/>
  <c r="K14" i="3"/>
  <c r="K13" i="3" s="1"/>
  <c r="I14" i="3"/>
  <c r="I13" i="3" s="1"/>
  <c r="I56" i="3" s="1"/>
  <c r="H14" i="3"/>
  <c r="H13" i="3" s="1"/>
  <c r="D14" i="3"/>
  <c r="D13" i="3" s="1"/>
  <c r="D56" i="3" s="1"/>
  <c r="M69" i="3" l="1"/>
  <c r="K56" i="3"/>
  <c r="K69" i="3" s="1"/>
  <c r="J69" i="3"/>
  <c r="H56" i="3"/>
  <c r="N64" i="3"/>
  <c r="N63" i="3"/>
  <c r="N61" i="3"/>
  <c r="N60" i="3"/>
  <c r="G65" i="3"/>
  <c r="G62" i="3"/>
  <c r="G59" i="3"/>
  <c r="G42" i="3"/>
  <c r="G30" i="3"/>
  <c r="G15" i="3"/>
  <c r="N59" i="3" l="1"/>
  <c r="G14" i="3"/>
  <c r="G13" i="3" s="1"/>
  <c r="G56" i="3" s="1"/>
  <c r="G67" i="3"/>
  <c r="C40" i="3"/>
  <c r="C42" i="3"/>
  <c r="H65" i="3"/>
  <c r="H62" i="3"/>
  <c r="H59" i="3"/>
  <c r="D65" i="3"/>
  <c r="C65" i="3"/>
  <c r="D62" i="3"/>
  <c r="C62" i="3"/>
  <c r="D59" i="3"/>
  <c r="C59" i="3"/>
  <c r="C30" i="3"/>
  <c r="G69" i="3" l="1"/>
  <c r="C14" i="3"/>
  <c r="C13" i="3" s="1"/>
  <c r="C56" i="3" s="1"/>
  <c r="H67" i="3"/>
  <c r="H69" i="3" s="1"/>
  <c r="C67" i="3"/>
  <c r="D67" i="3"/>
  <c r="D69" i="3" s="1"/>
  <c r="C69" i="3" l="1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E30" i="3"/>
  <c r="E20" i="3"/>
  <c r="E15" i="3"/>
  <c r="E65" i="3"/>
  <c r="E40" i="3"/>
  <c r="E14" i="3" l="1"/>
  <c r="E13" i="3" s="1"/>
  <c r="E56" i="3" s="1"/>
  <c r="E67" i="3"/>
  <c r="E69" i="3" l="1"/>
  <c r="I59" i="3"/>
  <c r="I67" i="3" s="1"/>
  <c r="I69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<sst xmlns="http://schemas.openxmlformats.org/spreadsheetml/2006/main" count="82" uniqueCount="76">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</sst>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144480</xdr:colOff>
      <xdr:row>0</xdr:row>
      <xdr:rowOff>3639</xdr:rowOff>
    </xdr:from>
    <xdr:to>
      <xdr:col>5</xdr:col>
      <xdr:colOff>652515</xdr:colOff>
      <xdr:row>6</xdr:row>
      <xdr:rowOff>146514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604" y="3639"/>
          <a:ext cx="1503344" cy="10739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88"/>
  <sheetViews>
    <sheetView showGridLines="0" tabSelected="1" view="pageBreakPreview" topLeftCell="A48" zoomScaleNormal="100" zoomScaleSheetLayoutView="100" workbookViewId="0">
      <selection activeCell="N27" sqref="N27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6" width="15" customWidth="1"/>
    <col min="7" max="8" width="14.140625" bestFit="1" customWidth="1"/>
    <col min="9" max="9" width="14.140625" customWidth="1"/>
    <col min="10" max="10" width="14.140625" bestFit="1" customWidth="1"/>
    <col min="11" max="11" width="14.140625" customWidth="1"/>
    <col min="12" max="12" width="14.28515625" bestFit="1" customWidth="1"/>
    <col min="13" max="13" width="14.28515625" customWidth="1"/>
    <col min="14" max="14" width="15.28515625" bestFit="1" customWidth="1"/>
    <col min="15" max="15" width="5" customWidth="1"/>
    <col min="16" max="16" width="13.42578125" bestFit="1" customWidth="1"/>
    <col min="18" max="18" width="41.42578125" customWidth="1"/>
    <col min="19" max="19" width="22.42578125" customWidth="1"/>
    <col min="20" max="20" width="20" bestFit="1" customWidth="1"/>
    <col min="21" max="21" width="22.140625" bestFit="1" customWidth="1"/>
    <col min="22" max="22" width="19.5703125" bestFit="1" customWidth="1"/>
    <col min="23" max="23" width="20.5703125" bestFit="1" customWidth="1"/>
    <col min="24" max="27" width="13.7109375" customWidth="1"/>
    <col min="28" max="28" width="20" customWidth="1"/>
    <col min="29" max="29" width="22.140625" bestFit="1" customWidth="1"/>
    <col min="30" max="31" width="12.7109375" customWidth="1"/>
    <col min="32" max="32" width="25.28515625" customWidth="1"/>
    <col min="33" max="33" width="21" customWidth="1"/>
    <col min="34" max="34" width="13.7109375" customWidth="1"/>
    <col min="35" max="35" width="15.28515625" customWidth="1"/>
    <col min="36" max="37" width="13.7109375" customWidth="1"/>
    <col min="38" max="38" width="19" bestFit="1" customWidth="1"/>
  </cols>
  <sheetData>
    <row r="1" spans="2:16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6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6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6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6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2:16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P6" s="3"/>
    </row>
    <row r="7" spans="2:16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P7" s="3"/>
    </row>
    <row r="8" spans="2:16" ht="18.75" customHeight="1">
      <c r="B8" s="39" t="s">
        <v>44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2:16" ht="26.25" customHeight="1">
      <c r="B9" s="39">
        <v>2025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2:16">
      <c r="B10" s="38" t="s">
        <v>45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2:16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2:16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7" t="s">
        <v>75</v>
      </c>
      <c r="N12" s="28" t="s">
        <v>64</v>
      </c>
    </row>
    <row r="13" spans="2:16" s="15" customFormat="1" ht="19.5" customHeight="1">
      <c r="B13" s="26" t="s">
        <v>57</v>
      </c>
      <c r="C13" s="29">
        <f>+C14</f>
        <v>746380474</v>
      </c>
      <c r="D13" s="29">
        <f t="shared" ref="D13:I13" si="0">+D14</f>
        <v>811540506.70000005</v>
      </c>
      <c r="E13" s="29">
        <f t="shared" si="0"/>
        <v>34595839.370000005</v>
      </c>
      <c r="F13" s="29">
        <f t="shared" si="0"/>
        <v>38735830.859999999</v>
      </c>
      <c r="G13" s="29">
        <f t="shared" si="0"/>
        <v>37136729.580000006</v>
      </c>
      <c r="H13" s="29">
        <f t="shared" si="0"/>
        <v>65905859.600000001</v>
      </c>
      <c r="I13" s="29">
        <f t="shared" si="0"/>
        <v>45559100.909999996</v>
      </c>
      <c r="J13" s="29">
        <f>+J14</f>
        <v>37997018.909999996</v>
      </c>
      <c r="K13" s="29">
        <f>+K14</f>
        <v>37364230.469999991</v>
      </c>
      <c r="L13" s="29">
        <f>+L14</f>
        <v>44905778.290000007</v>
      </c>
      <c r="M13" s="29">
        <f>+M14</f>
        <v>44451894.109999999</v>
      </c>
      <c r="N13" s="29">
        <f>+N14</f>
        <v>386652282.10000002</v>
      </c>
    </row>
    <row r="14" spans="2:16" ht="15.75">
      <c r="B14" s="30" t="s">
        <v>56</v>
      </c>
      <c r="C14" s="31">
        <f>+C15+C20+C30+C40+C42+C48</f>
        <v>746380474</v>
      </c>
      <c r="D14" s="31">
        <f t="shared" ref="D14:G14" si="1">+D15+D20+D30+D40+D42+D48</f>
        <v>811540506.70000005</v>
      </c>
      <c r="E14" s="31">
        <f t="shared" si="1"/>
        <v>34595839.370000005</v>
      </c>
      <c r="F14" s="31">
        <f t="shared" si="1"/>
        <v>38735830.859999999</v>
      </c>
      <c r="G14" s="31">
        <f t="shared" si="1"/>
        <v>37136729.580000006</v>
      </c>
      <c r="H14" s="31">
        <f t="shared" ref="H14:L14" si="2">+H15+H20+H30+H40+H42+H48</f>
        <v>65905859.600000001</v>
      </c>
      <c r="I14" s="31">
        <f t="shared" si="2"/>
        <v>45559100.909999996</v>
      </c>
      <c r="J14" s="31">
        <f t="shared" si="2"/>
        <v>37997018.909999996</v>
      </c>
      <c r="K14" s="31">
        <f t="shared" si="2"/>
        <v>37364230.469999991</v>
      </c>
      <c r="L14" s="31">
        <f t="shared" si="2"/>
        <v>44905778.290000007</v>
      </c>
      <c r="M14" s="31">
        <f>+M15+M20+M30+M40+M42+M48</f>
        <v>44451894.109999999</v>
      </c>
      <c r="N14" s="31">
        <f>+N15+N20+N30+N40+N42+N48</f>
        <v>386652282.10000002</v>
      </c>
    </row>
    <row r="15" spans="2:16" ht="15.75">
      <c r="B15" s="32" t="s">
        <v>0</v>
      </c>
      <c r="C15" s="33">
        <f t="shared" ref="C15:H15" si="3">SUM(C16:C19)</f>
        <v>595000000</v>
      </c>
      <c r="D15" s="33">
        <f t="shared" si="3"/>
        <v>595000000</v>
      </c>
      <c r="E15" s="33">
        <f t="shared" si="3"/>
        <v>33977931.030000001</v>
      </c>
      <c r="F15" s="33">
        <f t="shared" si="3"/>
        <v>34341984.969999999</v>
      </c>
      <c r="G15" s="33">
        <f t="shared" si="3"/>
        <v>33929947.010000005</v>
      </c>
      <c r="H15" s="33">
        <f t="shared" si="3"/>
        <v>61391107.210000001</v>
      </c>
      <c r="I15" s="33">
        <f t="shared" ref="I15:N15" si="4">SUM(I16:I19)</f>
        <v>35171734.629999995</v>
      </c>
      <c r="J15" s="33">
        <f t="shared" si="4"/>
        <v>32578517.75</v>
      </c>
      <c r="K15" s="33">
        <f t="shared" si="4"/>
        <v>33303258.02</v>
      </c>
      <c r="L15" s="33">
        <f t="shared" si="4"/>
        <v>40623710.530000001</v>
      </c>
      <c r="M15" s="33">
        <f>SUM(M16:M19)</f>
        <v>34093999.950000003</v>
      </c>
      <c r="N15" s="33">
        <f t="shared" si="4"/>
        <v>339412191.10000002</v>
      </c>
    </row>
    <row r="16" spans="2:16" ht="15" customHeight="1">
      <c r="B16" s="34" t="s">
        <v>1</v>
      </c>
      <c r="C16" s="35">
        <v>375678646</v>
      </c>
      <c r="D16" s="35">
        <v>375678646</v>
      </c>
      <c r="E16" s="35">
        <v>28219489.949999999</v>
      </c>
      <c r="F16" s="35">
        <v>28583416.109999999</v>
      </c>
      <c r="G16" s="35">
        <v>28170744.670000002</v>
      </c>
      <c r="H16" s="35">
        <v>27631512.899999999</v>
      </c>
      <c r="I16" s="35">
        <v>29509593.469999999</v>
      </c>
      <c r="J16" s="35">
        <v>26965608.34</v>
      </c>
      <c r="K16" s="35">
        <v>27562657</v>
      </c>
      <c r="L16" s="35">
        <v>29633015.09</v>
      </c>
      <c r="M16" s="35">
        <v>28197657</v>
      </c>
      <c r="N16" s="35">
        <f>SUM(E16:M16)</f>
        <v>254473694.53</v>
      </c>
      <c r="O16" s="35"/>
    </row>
    <row r="17" spans="2:35" ht="15" customHeight="1">
      <c r="B17" s="34" t="s">
        <v>2</v>
      </c>
      <c r="C17" s="35">
        <v>162486844</v>
      </c>
      <c r="D17" s="35">
        <v>162486844</v>
      </c>
      <c r="E17" s="35">
        <v>1537000</v>
      </c>
      <c r="F17" s="35">
        <v>1574000</v>
      </c>
      <c r="G17" s="35">
        <v>1597000</v>
      </c>
      <c r="H17" s="35">
        <v>29569078.140000001</v>
      </c>
      <c r="I17" s="35">
        <v>1535000</v>
      </c>
      <c r="J17" s="35">
        <v>1515000</v>
      </c>
      <c r="K17" s="35">
        <v>1586000</v>
      </c>
      <c r="L17" s="35">
        <v>1596000</v>
      </c>
      <c r="M17" s="35">
        <v>1746000</v>
      </c>
      <c r="N17" s="35">
        <f>SUM(E17:M17)</f>
        <v>42255078.140000001</v>
      </c>
      <c r="R17" s="3"/>
      <c r="S17" s="3"/>
    </row>
    <row r="18" spans="2:35" ht="15" customHeight="1">
      <c r="B18" s="34" t="s">
        <v>3</v>
      </c>
      <c r="C18" s="35">
        <v>8300000</v>
      </c>
      <c r="D18" s="35">
        <v>8300000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5249000</v>
      </c>
      <c r="M18" s="35"/>
      <c r="N18" s="35">
        <f>SUM(E18:M18)</f>
        <v>5249000</v>
      </c>
      <c r="S18" s="3"/>
      <c r="T18" s="16"/>
    </row>
    <row r="19" spans="2:35" ht="15" customHeight="1">
      <c r="B19" s="34" t="s">
        <v>4</v>
      </c>
      <c r="C19" s="35">
        <v>48534510</v>
      </c>
      <c r="D19" s="35">
        <v>48534510</v>
      </c>
      <c r="E19" s="35">
        <v>4221441.08</v>
      </c>
      <c r="F19" s="35">
        <v>4184568.86</v>
      </c>
      <c r="G19" s="35">
        <v>4162202.34</v>
      </c>
      <c r="H19" s="35">
        <v>4190516.17</v>
      </c>
      <c r="I19" s="35">
        <v>4127141.16</v>
      </c>
      <c r="J19" s="35">
        <v>4097909.41</v>
      </c>
      <c r="K19" s="35">
        <v>4154601.02</v>
      </c>
      <c r="L19" s="35">
        <v>4145695.44</v>
      </c>
      <c r="M19" s="35">
        <v>4150342.95</v>
      </c>
      <c r="N19" s="35">
        <f>SUM(E19:M19)</f>
        <v>37434418.43</v>
      </c>
    </row>
    <row r="20" spans="2:35" ht="15.75">
      <c r="B20" s="32" t="s">
        <v>5</v>
      </c>
      <c r="C20" s="33">
        <f>SUM(C21:C29)</f>
        <v>95465000</v>
      </c>
      <c r="D20" s="33">
        <f>SUM(D21:D29)</f>
        <v>95465000</v>
      </c>
      <c r="E20" s="33">
        <f t="shared" ref="E20:I20" si="5">SUM(E21:E29)</f>
        <v>604078.34</v>
      </c>
      <c r="F20" s="33">
        <f>SUM(F21:F29)</f>
        <v>3946415.74</v>
      </c>
      <c r="G20" s="33">
        <f t="shared" si="5"/>
        <v>2396820.64</v>
      </c>
      <c r="H20" s="33">
        <f t="shared" si="5"/>
        <v>4270916.5299999993</v>
      </c>
      <c r="I20" s="33">
        <f t="shared" si="5"/>
        <v>5851539.0700000003</v>
      </c>
      <c r="J20" s="33">
        <f>SUM(J21:J29)</f>
        <v>4620934.51</v>
      </c>
      <c r="K20" s="33">
        <f>SUM(K21:K29)</f>
        <v>3224542.4800000004</v>
      </c>
      <c r="L20" s="33">
        <f>SUM(L21:L29)</f>
        <v>3680752.2300000004</v>
      </c>
      <c r="M20" s="33">
        <f>SUM(M21:M29)</f>
        <v>9483148.4900000002</v>
      </c>
      <c r="N20" s="33">
        <f>SUM(N21:N29)</f>
        <v>38079148.030000001</v>
      </c>
      <c r="O20" s="33"/>
    </row>
    <row r="21" spans="2:35" ht="15.75">
      <c r="B21" s="34" t="s">
        <v>6</v>
      </c>
      <c r="C21" s="35">
        <v>12750000</v>
      </c>
      <c r="D21" s="35">
        <v>12750000</v>
      </c>
      <c r="E21" s="35">
        <v>604078.34</v>
      </c>
      <c r="F21" s="35">
        <v>1104265.02</v>
      </c>
      <c r="G21" s="35">
        <v>903977.7</v>
      </c>
      <c r="H21" s="35">
        <v>917345.83</v>
      </c>
      <c r="I21" s="35">
        <v>915921.99</v>
      </c>
      <c r="J21" s="35">
        <v>934990.13</v>
      </c>
      <c r="K21" s="35">
        <v>947116.61</v>
      </c>
      <c r="L21" s="35">
        <v>1123703.1200000001</v>
      </c>
      <c r="M21" s="35">
        <v>883037.93</v>
      </c>
      <c r="N21" s="35">
        <f>SUM(E21:M21)</f>
        <v>8334436.6699999999</v>
      </c>
    </row>
    <row r="22" spans="2:35" ht="18" customHeight="1">
      <c r="B22" s="34" t="s">
        <v>7</v>
      </c>
      <c r="C22" s="35">
        <v>600000</v>
      </c>
      <c r="D22" s="35">
        <v>600000</v>
      </c>
      <c r="E22" s="35">
        <v>0</v>
      </c>
      <c r="F22" s="35">
        <v>0</v>
      </c>
      <c r="G22" s="35">
        <v>0</v>
      </c>
      <c r="H22" s="35">
        <v>75732.399999999994</v>
      </c>
      <c r="I22" s="35">
        <v>68815.81</v>
      </c>
      <c r="J22" s="35">
        <v>53100</v>
      </c>
      <c r="K22" s="35">
        <v>52344.800000000003</v>
      </c>
      <c r="L22" s="35">
        <v>8260</v>
      </c>
      <c r="M22" s="35">
        <v>4499.88</v>
      </c>
      <c r="N22" s="35">
        <f>SUM(E22:M22)</f>
        <v>262752.89</v>
      </c>
    </row>
    <row r="23" spans="2:35" ht="15.75">
      <c r="B23" s="34" t="s">
        <v>8</v>
      </c>
      <c r="C23" s="35">
        <v>350000</v>
      </c>
      <c r="D23" s="35">
        <v>350000</v>
      </c>
      <c r="E23" s="35">
        <v>0</v>
      </c>
      <c r="F23" s="35">
        <v>0</v>
      </c>
      <c r="G23" s="35">
        <v>118346</v>
      </c>
      <c r="H23" s="35">
        <v>0</v>
      </c>
      <c r="I23" s="35">
        <v>58322</v>
      </c>
      <c r="J23" s="35"/>
      <c r="K23" s="35">
        <v>48315</v>
      </c>
      <c r="L23" s="35">
        <v>91026.18</v>
      </c>
      <c r="M23" s="35">
        <v>203257.8</v>
      </c>
      <c r="N23" s="35">
        <f>SUM(E23:M23)</f>
        <v>519266.98</v>
      </c>
    </row>
    <row r="24" spans="2:35" ht="18" customHeight="1">
      <c r="B24" s="34" t="s">
        <v>9</v>
      </c>
      <c r="C24" s="35">
        <v>50000</v>
      </c>
      <c r="D24" s="35">
        <v>400000</v>
      </c>
      <c r="E24" s="35">
        <v>0</v>
      </c>
      <c r="F24" s="35">
        <v>15840</v>
      </c>
      <c r="G24" s="35">
        <v>36500</v>
      </c>
      <c r="H24" s="35">
        <v>73333.36</v>
      </c>
      <c r="I24" s="35">
        <v>46140</v>
      </c>
      <c r="J24" s="35">
        <v>117439.08</v>
      </c>
      <c r="K24" s="35">
        <v>10200</v>
      </c>
      <c r="L24" s="35">
        <v>49220</v>
      </c>
      <c r="M24" s="35">
        <v>7000</v>
      </c>
      <c r="N24" s="35">
        <f>SUM(E24:M24)</f>
        <v>355672.44</v>
      </c>
    </row>
    <row r="25" spans="2:35" ht="15.75">
      <c r="B25" s="34" t="s">
        <v>10</v>
      </c>
      <c r="C25" s="35">
        <v>7071000</v>
      </c>
      <c r="D25" s="35">
        <v>7071000</v>
      </c>
      <c r="E25" s="35">
        <v>0</v>
      </c>
      <c r="F25" s="35">
        <v>70564</v>
      </c>
      <c r="G25" s="35">
        <v>98564</v>
      </c>
      <c r="H25" s="35">
        <v>79409.2</v>
      </c>
      <c r="I25" s="35">
        <v>70564</v>
      </c>
      <c r="J25" s="35">
        <v>1251924.1200000001</v>
      </c>
      <c r="K25" s="35">
        <v>485685.54</v>
      </c>
      <c r="L25" s="35">
        <v>930482.85</v>
      </c>
      <c r="M25" s="35">
        <v>70564</v>
      </c>
      <c r="N25" s="35">
        <f>SUM(E25:M25)</f>
        <v>3057757.71</v>
      </c>
      <c r="R25" s="8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2:35" ht="15.75">
      <c r="B26" s="34" t="s">
        <v>11</v>
      </c>
      <c r="C26" s="35">
        <v>19000000</v>
      </c>
      <c r="D26" s="35">
        <v>19000000</v>
      </c>
      <c r="E26" s="35">
        <v>0</v>
      </c>
      <c r="F26" s="35">
        <v>1094349.18</v>
      </c>
      <c r="G26" s="35">
        <v>1090824</v>
      </c>
      <c r="H26" s="35">
        <v>1075391.8999999999</v>
      </c>
      <c r="I26" s="35">
        <v>1074327.8400000001</v>
      </c>
      <c r="J26" s="35">
        <v>1071752.44</v>
      </c>
      <c r="K26" s="35">
        <v>1082975.69</v>
      </c>
      <c r="L26" s="35">
        <v>1098383.8400000001</v>
      </c>
      <c r="M26" s="35">
        <v>1095637.06</v>
      </c>
      <c r="N26" s="35">
        <f>SUM(E26:M26)</f>
        <v>8683641.9499999993</v>
      </c>
      <c r="R26" s="8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2:35" ht="31.5">
      <c r="B27" s="34" t="s">
        <v>12</v>
      </c>
      <c r="C27" s="35">
        <v>2920000</v>
      </c>
      <c r="D27" s="35">
        <v>2920000</v>
      </c>
      <c r="E27" s="35">
        <v>0</v>
      </c>
      <c r="F27" s="35">
        <v>176543.15</v>
      </c>
      <c r="G27" s="35">
        <v>108808.94</v>
      </c>
      <c r="H27" s="35">
        <v>310328.07</v>
      </c>
      <c r="I27" s="35">
        <v>471582.23</v>
      </c>
      <c r="J27" s="35">
        <v>268451.75</v>
      </c>
      <c r="K27" s="35">
        <v>493937.33</v>
      </c>
      <c r="L27" s="35">
        <v>20923.240000000002</v>
      </c>
      <c r="M27" s="35">
        <v>356899.8</v>
      </c>
      <c r="N27" s="35">
        <f>SUM(E27:M27)</f>
        <v>2207474.5099999998</v>
      </c>
    </row>
    <row r="28" spans="2:35" ht="31.5">
      <c r="B28" s="34" t="s">
        <v>13</v>
      </c>
      <c r="C28" s="35">
        <v>28474000</v>
      </c>
      <c r="D28" s="35">
        <v>28124000</v>
      </c>
      <c r="E28" s="35">
        <v>0</v>
      </c>
      <c r="F28" s="35">
        <v>27799.83</v>
      </c>
      <c r="G28" s="35">
        <v>39800</v>
      </c>
      <c r="H28" s="35">
        <v>373332.25</v>
      </c>
      <c r="I28" s="35">
        <v>100946</v>
      </c>
      <c r="J28" s="35">
        <v>887277</v>
      </c>
      <c r="K28" s="35">
        <v>93552.47</v>
      </c>
      <c r="L28" s="35">
        <v>89300</v>
      </c>
      <c r="M28" s="35">
        <v>813529.54</v>
      </c>
      <c r="N28" s="35">
        <f>SUM(E28:M28)</f>
        <v>2425537.09</v>
      </c>
    </row>
    <row r="29" spans="2:35" ht="15.75">
      <c r="B29" s="34" t="s">
        <v>31</v>
      </c>
      <c r="C29" s="35">
        <v>24250000</v>
      </c>
      <c r="D29" s="35">
        <v>24250000</v>
      </c>
      <c r="E29" s="35">
        <v>0</v>
      </c>
      <c r="F29" s="35">
        <v>1457054.56</v>
      </c>
      <c r="G29" s="35">
        <v>0</v>
      </c>
      <c r="H29" s="35">
        <v>1366043.52</v>
      </c>
      <c r="I29" s="35">
        <v>3044919.2</v>
      </c>
      <c r="J29" s="35">
        <v>35999.99</v>
      </c>
      <c r="K29" s="35">
        <v>10415.040000000001</v>
      </c>
      <c r="L29" s="35">
        <v>269453</v>
      </c>
      <c r="M29" s="35">
        <v>6048722.4800000004</v>
      </c>
      <c r="N29" s="35">
        <f>SUM(E29:M29)</f>
        <v>12232607.790000001</v>
      </c>
    </row>
    <row r="30" spans="2:35" ht="15.75">
      <c r="B30" s="32" t="s">
        <v>14</v>
      </c>
      <c r="C30" s="33">
        <f>SUM(C31:C39)</f>
        <v>23638474</v>
      </c>
      <c r="D30" s="33">
        <f>SUM(D31:D39)</f>
        <v>23638474</v>
      </c>
      <c r="E30" s="33">
        <f t="shared" ref="E30:G30" si="6">SUM(E31:E39)</f>
        <v>0</v>
      </c>
      <c r="F30" s="33">
        <f t="shared" si="6"/>
        <v>239478.75</v>
      </c>
      <c r="G30" s="33">
        <f t="shared" si="6"/>
        <v>745735.26</v>
      </c>
      <c r="H30" s="33">
        <f t="shared" ref="H30:L30" si="7">SUM(H31:H39)</f>
        <v>106720.85999999999</v>
      </c>
      <c r="I30" s="33">
        <f t="shared" si="7"/>
        <v>4431502.2</v>
      </c>
      <c r="J30" s="33">
        <f t="shared" si="7"/>
        <v>634840.98</v>
      </c>
      <c r="K30" s="33">
        <f t="shared" si="7"/>
        <v>672345.65999999992</v>
      </c>
      <c r="L30" s="33">
        <f t="shared" si="7"/>
        <v>455131.28</v>
      </c>
      <c r="M30" s="33">
        <f>SUM(M31:M39)</f>
        <v>738205.98</v>
      </c>
      <c r="N30" s="33">
        <f>SUM(N31:N39)</f>
        <v>8023960.9699999997</v>
      </c>
    </row>
    <row r="31" spans="2:35" ht="15.75">
      <c r="B31" s="34" t="s">
        <v>15</v>
      </c>
      <c r="C31" s="35">
        <v>1116780</v>
      </c>
      <c r="D31" s="35">
        <v>824780</v>
      </c>
      <c r="E31" s="35">
        <v>0</v>
      </c>
      <c r="F31" s="35">
        <v>38280</v>
      </c>
      <c r="G31" s="35">
        <v>188527.79</v>
      </c>
      <c r="H31" s="35">
        <v>12240</v>
      </c>
      <c r="I31" s="35">
        <v>20565</v>
      </c>
      <c r="J31" s="35">
        <v>167196</v>
      </c>
      <c r="K31" s="35">
        <v>40450.379999999997</v>
      </c>
      <c r="L31" s="35">
        <v>153302</v>
      </c>
      <c r="M31" s="35">
        <v>40248.910000000003</v>
      </c>
      <c r="N31" s="35">
        <f>SUM(E31:M31)</f>
        <v>660810.08000000007</v>
      </c>
    </row>
    <row r="32" spans="2:35" ht="15.75">
      <c r="B32" s="34" t="s">
        <v>16</v>
      </c>
      <c r="C32" s="35">
        <v>650000</v>
      </c>
      <c r="D32" s="35">
        <v>1152000</v>
      </c>
      <c r="E32" s="35">
        <v>0</v>
      </c>
      <c r="F32" s="35">
        <v>0</v>
      </c>
      <c r="G32" s="35">
        <v>104430</v>
      </c>
      <c r="H32" s="35">
        <v>0</v>
      </c>
      <c r="I32" s="35">
        <v>224141</v>
      </c>
      <c r="J32" s="35"/>
      <c r="K32" s="35">
        <v>511176</v>
      </c>
      <c r="L32" s="35"/>
      <c r="M32" s="35">
        <v>21476</v>
      </c>
      <c r="N32" s="35">
        <f>SUM(E32:M32)</f>
        <v>861223</v>
      </c>
    </row>
    <row r="33" spans="2:14" ht="15.75">
      <c r="B33" s="34" t="s">
        <v>17</v>
      </c>
      <c r="C33" s="35">
        <v>1232000</v>
      </c>
      <c r="D33" s="35">
        <v>1232000</v>
      </c>
      <c r="E33" s="35">
        <v>0</v>
      </c>
      <c r="F33" s="35">
        <v>8412.31</v>
      </c>
      <c r="G33" s="35">
        <v>239479.12</v>
      </c>
      <c r="H33" s="35">
        <v>0</v>
      </c>
      <c r="I33" s="35">
        <v>51684</v>
      </c>
      <c r="J33" s="35">
        <v>213869.1</v>
      </c>
      <c r="K33" s="35">
        <v>26810.32</v>
      </c>
      <c r="L33" s="35">
        <v>13039.71</v>
      </c>
      <c r="M33" s="35">
        <v>378847.79</v>
      </c>
      <c r="N33" s="35">
        <f>SUM(E33:M33)</f>
        <v>932142.34999999986</v>
      </c>
    </row>
    <row r="34" spans="2:14" ht="15.75">
      <c r="B34" s="34" t="s">
        <v>18</v>
      </c>
      <c r="C34" s="35">
        <v>139868</v>
      </c>
      <c r="D34" s="35">
        <v>139868</v>
      </c>
      <c r="E34" s="35">
        <v>0</v>
      </c>
      <c r="F34" s="35">
        <v>0</v>
      </c>
      <c r="G34" s="35">
        <v>55292.5</v>
      </c>
      <c r="H34" s="35">
        <v>0</v>
      </c>
      <c r="I34" s="35">
        <v>42568</v>
      </c>
      <c r="J34" s="35"/>
      <c r="K34" s="35"/>
      <c r="L34" s="35"/>
      <c r="M34" s="35">
        <v>36429</v>
      </c>
      <c r="N34" s="35">
        <f>SUM(E34:M34)</f>
        <v>134289.5</v>
      </c>
    </row>
    <row r="35" spans="2:14" ht="15.75">
      <c r="B35" s="34" t="s">
        <v>19</v>
      </c>
      <c r="C35" s="35">
        <v>400000</v>
      </c>
      <c r="D35" s="35">
        <v>400000</v>
      </c>
      <c r="E35" s="35">
        <v>0</v>
      </c>
      <c r="F35" s="35">
        <v>44128.13</v>
      </c>
      <c r="G35" s="35">
        <v>0</v>
      </c>
      <c r="H35" s="35">
        <v>18146.78</v>
      </c>
      <c r="I35" s="35">
        <v>130059.23</v>
      </c>
      <c r="J35" s="35"/>
      <c r="K35" s="35"/>
      <c r="L35" s="35"/>
      <c r="M35" s="35"/>
      <c r="N35" s="35">
        <f>SUM(E35:M35)</f>
        <v>192334.13999999998</v>
      </c>
    </row>
    <row r="36" spans="2:14" ht="31.5">
      <c r="B36" s="34" t="s">
        <v>20</v>
      </c>
      <c r="C36" s="35">
        <v>100000</v>
      </c>
      <c r="D36" s="35">
        <v>100600</v>
      </c>
      <c r="E36" s="35">
        <v>0</v>
      </c>
      <c r="F36" s="35">
        <v>0</v>
      </c>
      <c r="G36" s="35">
        <v>5418.08</v>
      </c>
      <c r="H36" s="35">
        <v>2889.57</v>
      </c>
      <c r="I36" s="35">
        <v>13113.58</v>
      </c>
      <c r="J36" s="35">
        <v>1446.99</v>
      </c>
      <c r="K36" s="35">
        <v>600.01</v>
      </c>
      <c r="L36" s="35">
        <v>274.94</v>
      </c>
      <c r="M36" s="35"/>
      <c r="N36" s="35">
        <f>SUM(E36:M36)</f>
        <v>23743.17</v>
      </c>
    </row>
    <row r="37" spans="2:14" ht="31.5">
      <c r="B37" s="34" t="s">
        <v>21</v>
      </c>
      <c r="C37" s="35">
        <v>13110000</v>
      </c>
      <c r="D37" s="35">
        <v>13111000</v>
      </c>
      <c r="E37" s="35">
        <v>0</v>
      </c>
      <c r="F37" s="35">
        <v>0</v>
      </c>
      <c r="G37" s="35">
        <v>40641.760000000002</v>
      </c>
      <c r="H37" s="35">
        <v>64.78</v>
      </c>
      <c r="I37" s="35">
        <v>3518000</v>
      </c>
      <c r="J37" s="35">
        <v>38489.949999999997</v>
      </c>
      <c r="K37" s="35">
        <v>2663.64</v>
      </c>
      <c r="L37" s="35">
        <v>60049.96</v>
      </c>
      <c r="M37" s="35">
        <v>30728.55</v>
      </c>
      <c r="N37" s="35">
        <f>SUM(E37:M37)</f>
        <v>3690638.64</v>
      </c>
    </row>
    <row r="38" spans="2:14" ht="31.5">
      <c r="B38" s="34" t="s">
        <v>32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/>
      <c r="J38" s="35"/>
      <c r="K38" s="35"/>
      <c r="L38" s="35"/>
      <c r="M38" s="35"/>
      <c r="N38" s="35">
        <f>SUM(E38:M38)</f>
        <v>0</v>
      </c>
    </row>
    <row r="39" spans="2:14" ht="15.75">
      <c r="B39" s="34" t="s">
        <v>22</v>
      </c>
      <c r="C39" s="35">
        <v>6889826</v>
      </c>
      <c r="D39" s="35">
        <v>6678226</v>
      </c>
      <c r="E39" s="35">
        <v>0</v>
      </c>
      <c r="F39" s="35">
        <v>148658.31</v>
      </c>
      <c r="G39" s="35">
        <v>111946.01</v>
      </c>
      <c r="H39" s="35">
        <v>73379.73</v>
      </c>
      <c r="I39" s="35">
        <v>431371.39</v>
      </c>
      <c r="J39" s="35">
        <v>213838.94</v>
      </c>
      <c r="K39" s="35">
        <v>90645.31</v>
      </c>
      <c r="L39" s="35">
        <v>228464.67</v>
      </c>
      <c r="M39" s="35">
        <v>230475.73</v>
      </c>
      <c r="N39" s="35">
        <f>SUM(E39:M39)</f>
        <v>1528780.0899999999</v>
      </c>
    </row>
    <row r="40" spans="2:14" ht="15.75">
      <c r="B40" s="32" t="s">
        <v>23</v>
      </c>
      <c r="C40" s="33">
        <f t="shared" ref="C40:H40" si="8">SUM(C41:C41)</f>
        <v>3000000</v>
      </c>
      <c r="D40" s="33">
        <f t="shared" si="8"/>
        <v>3000000</v>
      </c>
      <c r="E40" s="36">
        <f t="shared" si="8"/>
        <v>13830</v>
      </c>
      <c r="F40" s="36">
        <f t="shared" si="8"/>
        <v>113951.42</v>
      </c>
      <c r="G40" s="36">
        <f t="shared" si="8"/>
        <v>64226.67</v>
      </c>
      <c r="H40" s="36">
        <f t="shared" si="8"/>
        <v>0</v>
      </c>
      <c r="I40" s="36">
        <f t="shared" ref="I40:N40" si="9">SUM(I41:I41)</f>
        <v>104325.01</v>
      </c>
      <c r="J40" s="36">
        <f t="shared" si="9"/>
        <v>109153.67</v>
      </c>
      <c r="K40" s="36">
        <f t="shared" si="9"/>
        <v>130008.91</v>
      </c>
      <c r="L40" s="36">
        <f t="shared" si="9"/>
        <v>77697.05</v>
      </c>
      <c r="M40" s="36">
        <f>SUM(M41:M41)</f>
        <v>99500</v>
      </c>
      <c r="N40" s="36">
        <f>SUM(N41:N41)</f>
        <v>712692.73</v>
      </c>
    </row>
    <row r="41" spans="2:14" ht="15.75">
      <c r="B41" s="34" t="s">
        <v>24</v>
      </c>
      <c r="C41" s="35">
        <v>3000000</v>
      </c>
      <c r="D41" s="35">
        <v>3000000</v>
      </c>
      <c r="E41" s="35">
        <v>13830</v>
      </c>
      <c r="F41" s="35">
        <v>113951.42</v>
      </c>
      <c r="G41" s="35">
        <v>64226.67</v>
      </c>
      <c r="H41" s="35">
        <v>0</v>
      </c>
      <c r="I41" s="35">
        <v>104325.01</v>
      </c>
      <c r="J41" s="35">
        <v>109153.67</v>
      </c>
      <c r="K41" s="35">
        <v>130008.91</v>
      </c>
      <c r="L41" s="35">
        <v>77697.05</v>
      </c>
      <c r="M41" s="35">
        <v>99500</v>
      </c>
      <c r="N41" s="35">
        <f>SUM(E41:M41)</f>
        <v>712692.73</v>
      </c>
    </row>
    <row r="42" spans="2:14" ht="15.75">
      <c r="B42" s="32" t="s">
        <v>25</v>
      </c>
      <c r="C42" s="33">
        <f t="shared" ref="C42:G42" si="10">SUM(C43:C47)</f>
        <v>29277000</v>
      </c>
      <c r="D42" s="33">
        <f t="shared" si="10"/>
        <v>29277000</v>
      </c>
      <c r="E42" s="33">
        <f t="shared" si="10"/>
        <v>0</v>
      </c>
      <c r="F42" s="33">
        <f t="shared" si="10"/>
        <v>93999.98</v>
      </c>
      <c r="G42" s="33">
        <f t="shared" si="10"/>
        <v>0</v>
      </c>
      <c r="H42" s="33">
        <f t="shared" ref="H42:M42" si="11">SUM(H43:H47)</f>
        <v>137115</v>
      </c>
      <c r="I42" s="33">
        <f t="shared" si="11"/>
        <v>0</v>
      </c>
      <c r="J42" s="33">
        <f t="shared" si="11"/>
        <v>53572</v>
      </c>
      <c r="K42" s="33">
        <f t="shared" si="11"/>
        <v>34075.4</v>
      </c>
      <c r="L42" s="33">
        <f t="shared" si="11"/>
        <v>68487.199999999997</v>
      </c>
      <c r="M42" s="33">
        <f t="shared" si="11"/>
        <v>37039.69</v>
      </c>
      <c r="N42" s="33">
        <f>SUM(E42:M42)</f>
        <v>424289.27</v>
      </c>
    </row>
    <row r="43" spans="2:14" ht="15.75">
      <c r="B43" s="34" t="s">
        <v>26</v>
      </c>
      <c r="C43" s="35">
        <v>7227000</v>
      </c>
      <c r="D43" s="35">
        <v>7227000</v>
      </c>
      <c r="E43" s="35">
        <v>0</v>
      </c>
      <c r="F43" s="35">
        <v>93999.98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/>
      <c r="M43" s="35">
        <v>32487.25</v>
      </c>
      <c r="N43" s="35">
        <f>SUM(E43:M43)</f>
        <v>126487.23</v>
      </c>
    </row>
    <row r="44" spans="2:14" ht="15.75">
      <c r="B44" s="34" t="s">
        <v>27</v>
      </c>
      <c r="C44" s="35">
        <v>200000</v>
      </c>
      <c r="D44" s="35">
        <v>200000</v>
      </c>
      <c r="E44" s="35">
        <v>0</v>
      </c>
      <c r="F44" s="35">
        <v>0</v>
      </c>
      <c r="G44" s="35">
        <v>0</v>
      </c>
      <c r="H44" s="35">
        <v>137115</v>
      </c>
      <c r="I44" s="35">
        <v>0</v>
      </c>
      <c r="J44" s="35">
        <v>53572</v>
      </c>
      <c r="K44" s="35">
        <v>34075.4</v>
      </c>
      <c r="L44" s="35">
        <v>57206.400000000001</v>
      </c>
      <c r="M44" s="35"/>
      <c r="N44" s="35">
        <f>SUM(E44:M44)</f>
        <v>281968.8</v>
      </c>
    </row>
    <row r="45" spans="2:14" ht="31.5">
      <c r="B45" s="34" t="s">
        <v>28</v>
      </c>
      <c r="C45" s="35">
        <v>8500000</v>
      </c>
      <c r="D45" s="35">
        <v>8500000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/>
      <c r="M45" s="35"/>
      <c r="N45" s="35">
        <f>SUM(E45:M45)</f>
        <v>0</v>
      </c>
    </row>
    <row r="46" spans="2:14" ht="15.75">
      <c r="B46" s="34" t="s">
        <v>29</v>
      </c>
      <c r="C46" s="35">
        <v>12850000</v>
      </c>
      <c r="D46" s="35">
        <v>12850000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11280.8</v>
      </c>
      <c r="M46" s="35">
        <v>4552.4399999999996</v>
      </c>
      <c r="N46" s="35">
        <f>SUM(E46:M46)</f>
        <v>15833.239999999998</v>
      </c>
    </row>
    <row r="47" spans="2:14" ht="15.75">
      <c r="B47" s="34" t="s">
        <v>33</v>
      </c>
      <c r="C47" s="35">
        <v>500000</v>
      </c>
      <c r="D47" s="35">
        <v>500000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/>
      <c r="M47" s="35"/>
      <c r="N47" s="35">
        <f>SUM(E47:M47)</f>
        <v>0</v>
      </c>
    </row>
    <row r="48" spans="2:14" ht="15.75">
      <c r="B48" s="37" t="s">
        <v>55</v>
      </c>
      <c r="C48" s="33">
        <f>SUM(C49:C54)</f>
        <v>0</v>
      </c>
      <c r="D48" s="33">
        <f>SUM(D49:D54)</f>
        <v>65160032.700000003</v>
      </c>
      <c r="E48" s="33">
        <f t="shared" ref="E48:L48" si="12">SUM(E49:E54)</f>
        <v>0</v>
      </c>
      <c r="F48" s="33">
        <f t="shared" si="12"/>
        <v>0</v>
      </c>
      <c r="G48" s="33">
        <f>SUM(G49:G54)</f>
        <v>0</v>
      </c>
      <c r="H48" s="33">
        <f t="shared" si="12"/>
        <v>0</v>
      </c>
      <c r="I48" s="33">
        <f t="shared" si="12"/>
        <v>0</v>
      </c>
      <c r="J48" s="33">
        <f t="shared" si="12"/>
        <v>0</v>
      </c>
      <c r="K48" s="33">
        <f t="shared" si="12"/>
        <v>0</v>
      </c>
      <c r="L48" s="33">
        <f t="shared" si="12"/>
        <v>0</v>
      </c>
      <c r="M48" s="33">
        <f>SUM(M49:M54)</f>
        <v>0</v>
      </c>
      <c r="N48" s="33">
        <f>SUM(E48:M48)</f>
        <v>0</v>
      </c>
    </row>
    <row r="49" spans="2:14" ht="15.75">
      <c r="B49" s="34" t="s">
        <v>7</v>
      </c>
      <c r="C49" s="35">
        <v>0</v>
      </c>
      <c r="D49" s="35">
        <v>1000000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/>
      <c r="M49" s="35"/>
      <c r="N49" s="35">
        <f t="shared" ref="N41:N54" si="13">SUM(E49:M49)</f>
        <v>0</v>
      </c>
    </row>
    <row r="50" spans="2:14" ht="15.75">
      <c r="B50" s="34" t="s">
        <v>10</v>
      </c>
      <c r="C50" s="35">
        <v>0</v>
      </c>
      <c r="D50" s="35">
        <v>5000000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/>
      <c r="M50" s="35"/>
      <c r="N50" s="35">
        <f t="shared" si="13"/>
        <v>0</v>
      </c>
    </row>
    <row r="51" spans="2:14" ht="31.5">
      <c r="B51" s="34" t="s">
        <v>13</v>
      </c>
      <c r="C51" s="35">
        <v>0</v>
      </c>
      <c r="D51" s="35">
        <v>19000000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/>
      <c r="M51" s="35"/>
      <c r="N51" s="35">
        <f t="shared" si="13"/>
        <v>0</v>
      </c>
    </row>
    <row r="52" spans="2:14" ht="15.75">
      <c r="B52" s="34" t="s">
        <v>31</v>
      </c>
      <c r="C52" s="35">
        <v>0</v>
      </c>
      <c r="D52" s="35">
        <v>5000000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/>
      <c r="M52" s="35"/>
      <c r="N52" s="35">
        <f t="shared" si="13"/>
        <v>0</v>
      </c>
    </row>
    <row r="53" spans="2:14" ht="15.75">
      <c r="B53" s="34" t="s">
        <v>22</v>
      </c>
      <c r="C53" s="35">
        <v>0</v>
      </c>
      <c r="D53" s="35">
        <v>5160032.7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/>
      <c r="M53" s="35"/>
      <c r="N53" s="35">
        <f t="shared" si="13"/>
        <v>0</v>
      </c>
    </row>
    <row r="54" spans="2:14" ht="15.75">
      <c r="B54" s="34" t="s">
        <v>26</v>
      </c>
      <c r="C54" s="35">
        <v>0</v>
      </c>
      <c r="D54" s="35">
        <v>30000000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/>
      <c r="M54" s="35"/>
      <c r="N54" s="35">
        <f t="shared" si="13"/>
        <v>0</v>
      </c>
    </row>
    <row r="55" spans="2:14">
      <c r="B55" s="1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4">
      <c r="B56" s="2" t="s">
        <v>30</v>
      </c>
      <c r="C56" s="4">
        <f>+C13</f>
        <v>746380474</v>
      </c>
      <c r="D56" s="4">
        <f t="shared" ref="D56:G56" si="14">+D13</f>
        <v>811540506.70000005</v>
      </c>
      <c r="E56" s="4">
        <f t="shared" si="14"/>
        <v>34595839.370000005</v>
      </c>
      <c r="F56" s="4">
        <f t="shared" si="14"/>
        <v>38735830.859999999</v>
      </c>
      <c r="G56" s="4">
        <f t="shared" si="14"/>
        <v>37136729.580000006</v>
      </c>
      <c r="H56" s="4">
        <f t="shared" ref="H56:K56" si="15">+H13</f>
        <v>65905859.600000001</v>
      </c>
      <c r="I56" s="4">
        <f t="shared" si="15"/>
        <v>45559100.909999996</v>
      </c>
      <c r="J56" s="4">
        <f t="shared" si="15"/>
        <v>37997018.909999996</v>
      </c>
      <c r="K56" s="4">
        <f t="shared" si="15"/>
        <v>37364230.469999991</v>
      </c>
      <c r="L56" s="4">
        <f>+L13</f>
        <v>44905778.290000007</v>
      </c>
      <c r="M56" s="4">
        <f>+M13</f>
        <v>44451894.109999999</v>
      </c>
      <c r="N56" s="4">
        <f>+N13</f>
        <v>386652282.10000002</v>
      </c>
    </row>
    <row r="57" spans="2:14" ht="9.75" customHeight="1"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2:14">
      <c r="B58" s="20" t="s">
        <v>58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2:14">
      <c r="B59" s="22" t="s">
        <v>34</v>
      </c>
      <c r="C59" s="3">
        <f t="shared" ref="C59:D59" si="16">SUM(C60:C61)</f>
        <v>0</v>
      </c>
      <c r="D59" s="3">
        <f t="shared" si="16"/>
        <v>0</v>
      </c>
      <c r="E59" s="3">
        <f t="shared" ref="E59:G59" si="17">SUM(E60:E61)</f>
        <v>0</v>
      </c>
      <c r="F59" s="3">
        <f t="shared" si="17"/>
        <v>0</v>
      </c>
      <c r="G59" s="3">
        <f t="shared" si="17"/>
        <v>0</v>
      </c>
      <c r="H59" s="3">
        <f t="shared" ref="H59:K59" si="18">SUM(H60:H61)</f>
        <v>0</v>
      </c>
      <c r="I59" s="3">
        <f>SUM(I60:I61)</f>
        <v>0</v>
      </c>
      <c r="J59" s="3">
        <f t="shared" si="18"/>
        <v>0</v>
      </c>
      <c r="K59" s="3">
        <f t="shared" si="18"/>
        <v>0</v>
      </c>
      <c r="L59" s="3">
        <f>SUM(L60:L61)</f>
        <v>0</v>
      </c>
      <c r="M59" s="3"/>
      <c r="N59" s="3">
        <f>SUM(N60:N61)</f>
        <v>0</v>
      </c>
    </row>
    <row r="60" spans="2:14" hidden="1">
      <c r="B60" s="1" t="s">
        <v>35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/>
      <c r="J60" s="3"/>
      <c r="K60" s="3"/>
      <c r="L60" s="3"/>
      <c r="M60" s="3"/>
      <c r="N60" s="23">
        <f>SUM(E60:H60)</f>
        <v>0</v>
      </c>
    </row>
    <row r="61" spans="2:14" hidden="1">
      <c r="B61" s="1" t="s">
        <v>36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3"/>
      <c r="N61" s="23">
        <f>SUM(E61:H61)</f>
        <v>0</v>
      </c>
    </row>
    <row r="62" spans="2:14">
      <c r="B62" s="22" t="s">
        <v>37</v>
      </c>
      <c r="C62" s="3">
        <f t="shared" ref="C62:D62" si="19">SUM(C63:C64)</f>
        <v>0</v>
      </c>
      <c r="D62" s="3">
        <f t="shared" si="19"/>
        <v>0</v>
      </c>
      <c r="E62" s="3">
        <f t="shared" ref="E62:G62" si="20">SUM(E63:E64)</f>
        <v>0</v>
      </c>
      <c r="F62" s="3">
        <f t="shared" si="20"/>
        <v>0</v>
      </c>
      <c r="G62" s="3">
        <f t="shared" si="20"/>
        <v>0</v>
      </c>
      <c r="H62" s="3">
        <f t="shared" ref="H62:L62" si="21">SUM(H63:H64)</f>
        <v>0</v>
      </c>
      <c r="I62" s="3">
        <f t="shared" si="21"/>
        <v>0</v>
      </c>
      <c r="J62" s="3">
        <f t="shared" si="21"/>
        <v>0</v>
      </c>
      <c r="K62" s="3">
        <f t="shared" si="21"/>
        <v>0</v>
      </c>
      <c r="L62" s="3">
        <f t="shared" si="21"/>
        <v>0</v>
      </c>
      <c r="M62" s="3"/>
      <c r="N62" s="3">
        <f>SUM(N63:N64)</f>
        <v>0</v>
      </c>
    </row>
    <row r="63" spans="2:14" hidden="1">
      <c r="B63" s="1" t="s">
        <v>38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/>
      <c r="J63" s="3"/>
      <c r="K63" s="3"/>
      <c r="L63" s="3"/>
      <c r="M63" s="3"/>
      <c r="N63" s="23">
        <f>SUM(E63:H63)</f>
        <v>0</v>
      </c>
    </row>
    <row r="64" spans="2:14" hidden="1">
      <c r="B64" s="1" t="s">
        <v>39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3"/>
      <c r="N64" s="23">
        <f>SUM(E64:H64)</f>
        <v>0</v>
      </c>
    </row>
    <row r="65" spans="2:14">
      <c r="B65" s="22" t="s">
        <v>40</v>
      </c>
      <c r="C65" s="3">
        <f t="shared" ref="C65:L65" si="22">SUM(C66:C66)</f>
        <v>0</v>
      </c>
      <c r="D65" s="3">
        <f t="shared" si="22"/>
        <v>0</v>
      </c>
      <c r="E65" s="3">
        <f t="shared" si="22"/>
        <v>0</v>
      </c>
      <c r="F65" s="3">
        <f t="shared" si="22"/>
        <v>0</v>
      </c>
      <c r="G65" s="3">
        <f t="shared" si="22"/>
        <v>0</v>
      </c>
      <c r="H65" s="3">
        <f t="shared" si="22"/>
        <v>0</v>
      </c>
      <c r="I65" s="3">
        <f t="shared" si="22"/>
        <v>0</v>
      </c>
      <c r="J65" s="3">
        <f t="shared" si="22"/>
        <v>0</v>
      </c>
      <c r="K65" s="3">
        <f t="shared" si="22"/>
        <v>0</v>
      </c>
      <c r="L65" s="3">
        <f t="shared" si="22"/>
        <v>0</v>
      </c>
      <c r="M65" s="3"/>
      <c r="N65" s="3">
        <f>SUM(N66:N66)</f>
        <v>0</v>
      </c>
    </row>
    <row r="66" spans="2:14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/>
      <c r="J66" s="3"/>
      <c r="K66" s="3"/>
      <c r="L66" s="3"/>
      <c r="M66" s="3"/>
      <c r="N66" s="5">
        <f>SUM(E66:H66)</f>
        <v>0</v>
      </c>
    </row>
    <row r="67" spans="2:14">
      <c r="B67" s="2" t="s">
        <v>42</v>
      </c>
      <c r="C67" s="4">
        <f t="shared" ref="C67:H67" si="23">+C59+C62+C65</f>
        <v>0</v>
      </c>
      <c r="D67" s="4">
        <f t="shared" si="23"/>
        <v>0</v>
      </c>
      <c r="E67" s="4">
        <f t="shared" si="23"/>
        <v>0</v>
      </c>
      <c r="F67" s="4">
        <f t="shared" si="23"/>
        <v>0</v>
      </c>
      <c r="G67" s="4">
        <f t="shared" si="23"/>
        <v>0</v>
      </c>
      <c r="H67" s="4">
        <f t="shared" si="23"/>
        <v>0</v>
      </c>
      <c r="I67" s="4">
        <f t="shared" ref="I67:N67" si="24">+I59+I62+I65</f>
        <v>0</v>
      </c>
      <c r="J67" s="4">
        <f t="shared" si="24"/>
        <v>0</v>
      </c>
      <c r="K67" s="4">
        <f t="shared" si="24"/>
        <v>0</v>
      </c>
      <c r="L67" s="4">
        <f t="shared" si="24"/>
        <v>0</v>
      </c>
      <c r="M67" s="4">
        <f t="shared" si="24"/>
        <v>0</v>
      </c>
      <c r="N67" s="4">
        <f t="shared" si="24"/>
        <v>0</v>
      </c>
    </row>
    <row r="68" spans="2:1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ht="16.5" thickBot="1">
      <c r="B69" s="10" t="s">
        <v>43</v>
      </c>
      <c r="C69" s="11">
        <f>+C56+C67</f>
        <v>746380474</v>
      </c>
      <c r="D69" s="11">
        <f t="shared" ref="D69:H69" si="25">+D56+D67</f>
        <v>811540506.70000005</v>
      </c>
      <c r="E69" s="11">
        <f t="shared" si="25"/>
        <v>34595839.370000005</v>
      </c>
      <c r="F69" s="11">
        <f t="shared" si="25"/>
        <v>38735830.859999999</v>
      </c>
      <c r="G69" s="11">
        <f t="shared" si="25"/>
        <v>37136729.580000006</v>
      </c>
      <c r="H69" s="11">
        <f t="shared" si="25"/>
        <v>65905859.600000001</v>
      </c>
      <c r="I69" s="11">
        <f>+I56+I67</f>
        <v>45559100.909999996</v>
      </c>
      <c r="J69" s="11">
        <f t="shared" ref="J69:K69" si="26">+J56+J67</f>
        <v>37997018.909999996</v>
      </c>
      <c r="K69" s="11">
        <f t="shared" si="26"/>
        <v>37364230.469999991</v>
      </c>
      <c r="L69" s="11">
        <f>+L56+L67</f>
        <v>44905778.290000007</v>
      </c>
      <c r="M69" s="11">
        <f>+M56+M67</f>
        <v>44451894.109999999</v>
      </c>
      <c r="N69" s="11">
        <f>+N56+N67</f>
        <v>386652282.10000002</v>
      </c>
    </row>
    <row r="70" spans="2:14" ht="13.5" customHeight="1" thickTop="1">
      <c r="B70" s="13" t="s">
        <v>46</v>
      </c>
    </row>
    <row r="71" spans="2:14">
      <c r="B71" s="14" t="s">
        <v>65</v>
      </c>
    </row>
    <row r="72" spans="2:14">
      <c r="B72" s="14" t="s">
        <v>47</v>
      </c>
    </row>
    <row r="73" spans="2:14">
      <c r="B73" s="14" t="s">
        <v>48</v>
      </c>
    </row>
    <row r="74" spans="2:14">
      <c r="B74" s="14" t="s">
        <v>49</v>
      </c>
    </row>
    <row r="75" spans="2:14">
      <c r="B75" s="14" t="s">
        <v>50</v>
      </c>
    </row>
    <row r="76" spans="2:14">
      <c r="B76" s="17" t="s">
        <v>51</v>
      </c>
    </row>
    <row r="77" spans="2:14">
      <c r="B77" s="18" t="s">
        <v>67</v>
      </c>
    </row>
    <row r="78" spans="2:14">
      <c r="B78" s="18" t="s">
        <v>68</v>
      </c>
    </row>
    <row r="79" spans="2:14">
      <c r="B79" s="18" t="s">
        <v>69</v>
      </c>
    </row>
    <row r="80" spans="2:14">
      <c r="B80" s="18" t="s">
        <v>52</v>
      </c>
    </row>
    <row r="81" spans="2:13">
      <c r="B81" s="18"/>
    </row>
    <row r="82" spans="2:13">
      <c r="B82" s="18"/>
    </row>
    <row r="83" spans="2:13">
      <c r="B83" s="18"/>
    </row>
    <row r="84" spans="2:13">
      <c r="B84" s="18"/>
    </row>
    <row r="85" spans="2:13">
      <c r="B85" s="18"/>
    </row>
    <row r="86" spans="2:13">
      <c r="C86" s="40" t="s">
        <v>53</v>
      </c>
      <c r="D86" s="40"/>
      <c r="E86" s="40"/>
      <c r="F86" s="40"/>
      <c r="G86" s="40"/>
      <c r="H86" s="40"/>
      <c r="I86" s="12"/>
      <c r="J86" s="12"/>
      <c r="K86" s="12"/>
      <c r="L86" s="12"/>
      <c r="M86" s="12"/>
    </row>
    <row r="87" spans="2:13">
      <c r="C87" s="41" t="s">
        <v>54</v>
      </c>
      <c r="D87" s="42"/>
      <c r="E87" s="42"/>
      <c r="F87" s="42"/>
      <c r="G87" s="42"/>
      <c r="H87" s="42"/>
      <c r="I87" s="6"/>
      <c r="J87" s="6"/>
      <c r="K87" s="6"/>
      <c r="L87" s="6"/>
      <c r="M87" s="6"/>
    </row>
    <row r="88" spans="2:13">
      <c r="B88" s="6"/>
    </row>
  </sheetData>
  <dataConsolidate/>
  <mergeCells count="5">
    <mergeCell ref="B10:N10"/>
    <mergeCell ref="B9:N9"/>
    <mergeCell ref="B8:N8"/>
    <mergeCell ref="C86:H86"/>
    <mergeCell ref="C87:H87"/>
  </mergeCells>
  <phoneticPr fontId="13" type="noConversion"/>
  <printOptions horizontalCentered="1"/>
  <pageMargins left="0.7" right="0.7" top="0.75" bottom="0.75" header="0.3" footer="0.3"/>
  <pageSetup scale="47" fitToHeight="0" orientation="landscape" r:id="rId1"/>
  <rowBreaks count="1" manualBreakCount="1">
    <brk id="47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2025-10-06T12:32:02Z</cp:lastPrinted>
  <dcterms:created xsi:type="dcterms:W3CDTF">2018-04-17T18:57:16Z</dcterms:created>
  <dcterms:modified xsi:type="dcterms:W3CDTF">2025-10-07T16:19:13Z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