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4.158\Div. Financiera\Secc. Activo Fijo y Contab\Estados Financieros\2025\2025_12\Formato Datos Abiertos\"/>
    </mc:Choice>
  </mc:AlternateContent>
  <xr:revisionPtr revIDLastSave="0" documentId="13_ncr:1_{880F656C-0804-4200-B661-BEAC498F2653}" xr6:coauthVersionLast="47" xr6:coauthVersionMax="47" xr10:uidLastSave="{00000000-0000-0000-0000-000000000000}"/>
  <bookViews>
    <workbookView xWindow="-120" yWindow="-120" windowWidth="29040" windowHeight="15720" xr2:uid="{00000000-000D-0000-FFFF-FFFF00000000}"/>
  </bookViews>
  <sheets>
    <sheet name="Ejecucion Gastos 2018 - 2025"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59" i="3" l="1"/>
  <c r="O537" i="3"/>
  <c r="O521" i="3"/>
  <c r="O511" i="3"/>
  <c r="O494" i="3" s="1"/>
  <c r="O495" i="3"/>
  <c r="O501" i="3"/>
  <c r="N577" i="3"/>
  <c r="N494" i="3"/>
  <c r="N495" i="3"/>
  <c r="N566" i="3"/>
  <c r="N559" i="3"/>
  <c r="N537" i="3"/>
  <c r="N521" i="3"/>
  <c r="N511" i="3"/>
  <c r="N501" i="3"/>
  <c r="M494" i="3"/>
  <c r="M521" i="3"/>
  <c r="M511" i="3"/>
  <c r="L511" i="3"/>
  <c r="L566" i="3" s="1"/>
  <c r="L577" i="3" s="1"/>
  <c r="M501" i="3"/>
  <c r="M495" i="3"/>
  <c r="M537" i="3"/>
  <c r="M559" i="3"/>
  <c r="L494" i="3"/>
  <c r="L495" i="3"/>
  <c r="L559" i="3"/>
  <c r="L537" i="3"/>
  <c r="L521" i="3"/>
  <c r="L501" i="3"/>
  <c r="K577" i="3"/>
  <c r="K566" i="3"/>
  <c r="K559" i="3"/>
  <c r="K537" i="3"/>
  <c r="K521" i="3"/>
  <c r="K511" i="3"/>
  <c r="K501" i="3"/>
  <c r="K495" i="3"/>
  <c r="J493" i="3"/>
  <c r="I493" i="3"/>
  <c r="H493" i="3"/>
  <c r="G493" i="3"/>
  <c r="F493" i="3"/>
  <c r="E493" i="3"/>
  <c r="D493" i="3"/>
  <c r="C493" i="3"/>
  <c r="J577" i="3"/>
  <c r="J494" i="3"/>
  <c r="J559" i="3"/>
  <c r="J566" i="3" s="1"/>
  <c r="I559" i="3"/>
  <c r="J537" i="3"/>
  <c r="J521" i="3"/>
  <c r="J511" i="3"/>
  <c r="I495" i="3"/>
  <c r="J495" i="3"/>
  <c r="J501" i="3"/>
  <c r="I501" i="3"/>
  <c r="I537" i="3"/>
  <c r="I521" i="3"/>
  <c r="I511" i="3"/>
  <c r="H495" i="3"/>
  <c r="H501" i="3"/>
  <c r="H511" i="3"/>
  <c r="G494" i="3"/>
  <c r="G566" i="3"/>
  <c r="H521" i="3"/>
  <c r="G511" i="3"/>
  <c r="G501" i="3"/>
  <c r="G495" i="3"/>
  <c r="H559" i="3"/>
  <c r="G559" i="3"/>
  <c r="H537" i="3"/>
  <c r="F494" i="3"/>
  <c r="G537" i="3"/>
  <c r="D566" i="3"/>
  <c r="E566" i="3"/>
  <c r="F566" i="3"/>
  <c r="G521" i="3"/>
  <c r="F521" i="3"/>
  <c r="F511" i="3"/>
  <c r="F537" i="3"/>
  <c r="F501" i="3"/>
  <c r="F495" i="3"/>
  <c r="E537" i="3"/>
  <c r="E529" i="3"/>
  <c r="E521" i="3"/>
  <c r="E511" i="3"/>
  <c r="E501" i="3"/>
  <c r="E495" i="3"/>
  <c r="D495" i="3"/>
  <c r="D501" i="3"/>
  <c r="D511" i="3"/>
  <c r="D537" i="3"/>
  <c r="D521" i="3"/>
  <c r="D576" i="3"/>
  <c r="C574" i="3" s="1"/>
  <c r="C573" i="3" s="1"/>
  <c r="F573" i="3"/>
  <c r="D573" i="3"/>
  <c r="C572" i="3"/>
  <c r="F570" i="3"/>
  <c r="D570" i="3"/>
  <c r="C569" i="3"/>
  <c r="F567" i="3"/>
  <c r="D567" i="3"/>
  <c r="C558" i="3"/>
  <c r="C557" i="3"/>
  <c r="C556" i="3"/>
  <c r="D555" i="3"/>
  <c r="C554" i="3"/>
  <c r="C553" i="3"/>
  <c r="D552" i="3"/>
  <c r="C551" i="3"/>
  <c r="C550" i="3"/>
  <c r="C549" i="3"/>
  <c r="C548" i="3"/>
  <c r="D547" i="3"/>
  <c r="C546" i="3"/>
  <c r="C545" i="3"/>
  <c r="C544" i="3"/>
  <c r="C543" i="3"/>
  <c r="C542" i="3"/>
  <c r="C541" i="3"/>
  <c r="C540" i="3"/>
  <c r="C539" i="3"/>
  <c r="C538" i="3"/>
  <c r="C536" i="3"/>
  <c r="C535" i="3"/>
  <c r="C534" i="3"/>
  <c r="C533" i="3"/>
  <c r="C532" i="3"/>
  <c r="C531" i="3"/>
  <c r="C530" i="3"/>
  <c r="D529" i="3"/>
  <c r="C528" i="3"/>
  <c r="C527" i="3"/>
  <c r="C526" i="3"/>
  <c r="C525" i="3"/>
  <c r="C524" i="3"/>
  <c r="C523" i="3"/>
  <c r="C522" i="3"/>
  <c r="C520" i="3"/>
  <c r="C519" i="3"/>
  <c r="C518" i="3"/>
  <c r="C517" i="3"/>
  <c r="C516" i="3"/>
  <c r="C515" i="3"/>
  <c r="C514" i="3"/>
  <c r="C513" i="3"/>
  <c r="C512" i="3"/>
  <c r="C510" i="3"/>
  <c r="C509" i="3"/>
  <c r="C508" i="3"/>
  <c r="C507" i="3"/>
  <c r="C506" i="3"/>
  <c r="C505" i="3"/>
  <c r="C504" i="3"/>
  <c r="C503" i="3"/>
  <c r="C502" i="3"/>
  <c r="C500" i="3"/>
  <c r="C499" i="3"/>
  <c r="C498" i="3"/>
  <c r="C497" i="3"/>
  <c r="C496" i="3"/>
  <c r="L418" i="3"/>
  <c r="K478" i="3"/>
  <c r="K475" i="3"/>
  <c r="K470" i="3"/>
  <c r="K460" i="3"/>
  <c r="K452" i="3"/>
  <c r="K444" i="3"/>
  <c r="K434" i="3"/>
  <c r="K424" i="3"/>
  <c r="K418" i="3"/>
  <c r="H418" i="3"/>
  <c r="H424" i="3"/>
  <c r="H434" i="3"/>
  <c r="H444" i="3"/>
  <c r="H452" i="3"/>
  <c r="H460" i="3"/>
  <c r="H470" i="3"/>
  <c r="H475" i="3"/>
  <c r="H478" i="3"/>
  <c r="H483" i="3"/>
  <c r="H486" i="3"/>
  <c r="H489" i="3"/>
  <c r="H492" i="3"/>
  <c r="G417" i="3"/>
  <c r="G483" i="3"/>
  <c r="G486" i="3"/>
  <c r="G489" i="3"/>
  <c r="G492" i="3"/>
  <c r="E478" i="3"/>
  <c r="E475" i="3"/>
  <c r="E470" i="3"/>
  <c r="E460" i="3"/>
  <c r="E452" i="3"/>
  <c r="E444" i="3"/>
  <c r="E434" i="3"/>
  <c r="E424" i="3"/>
  <c r="E418" i="3"/>
  <c r="D460" i="3"/>
  <c r="M460" i="3"/>
  <c r="N460" i="3"/>
  <c r="O460" i="3"/>
  <c r="O492" i="3"/>
  <c r="M492" i="3"/>
  <c r="L492" i="3"/>
  <c r="K492" i="3"/>
  <c r="J492" i="3"/>
  <c r="I492" i="3"/>
  <c r="F492" i="3"/>
  <c r="E492" i="3"/>
  <c r="D492" i="3"/>
  <c r="O489" i="3"/>
  <c r="N489" i="3"/>
  <c r="M489" i="3"/>
  <c r="L489" i="3"/>
  <c r="K489" i="3"/>
  <c r="J489" i="3"/>
  <c r="I489" i="3"/>
  <c r="F489" i="3"/>
  <c r="E489" i="3"/>
  <c r="D489" i="3"/>
  <c r="C488" i="3"/>
  <c r="O486" i="3"/>
  <c r="N486" i="3"/>
  <c r="M486" i="3"/>
  <c r="L486" i="3"/>
  <c r="K486" i="3"/>
  <c r="J486" i="3"/>
  <c r="I486" i="3"/>
  <c r="F486" i="3"/>
  <c r="E486" i="3"/>
  <c r="D486" i="3"/>
  <c r="C485" i="3"/>
  <c r="O483" i="3"/>
  <c r="N483" i="3"/>
  <c r="M483" i="3"/>
  <c r="L483" i="3"/>
  <c r="K483" i="3"/>
  <c r="J483" i="3"/>
  <c r="I483" i="3"/>
  <c r="F483" i="3"/>
  <c r="E483" i="3"/>
  <c r="D483" i="3"/>
  <c r="C481" i="3"/>
  <c r="C480" i="3"/>
  <c r="C479" i="3"/>
  <c r="O478" i="3"/>
  <c r="N478" i="3"/>
  <c r="M478" i="3"/>
  <c r="L478" i="3"/>
  <c r="D478" i="3"/>
  <c r="C477" i="3"/>
  <c r="C476" i="3"/>
  <c r="O475" i="3"/>
  <c r="N475" i="3"/>
  <c r="M475" i="3"/>
  <c r="L475" i="3"/>
  <c r="D475" i="3"/>
  <c r="C474" i="3"/>
  <c r="C473" i="3"/>
  <c r="C472" i="3"/>
  <c r="C471" i="3"/>
  <c r="O470" i="3"/>
  <c r="N470" i="3"/>
  <c r="M470" i="3"/>
  <c r="L470" i="3"/>
  <c r="D470" i="3"/>
  <c r="C469" i="3"/>
  <c r="C468" i="3"/>
  <c r="C467" i="3"/>
  <c r="C466" i="3"/>
  <c r="C465" i="3"/>
  <c r="C464" i="3"/>
  <c r="C463" i="3"/>
  <c r="C462" i="3"/>
  <c r="C461" i="3"/>
  <c r="C459" i="3"/>
  <c r="C458" i="3"/>
  <c r="C457" i="3"/>
  <c r="C456" i="3"/>
  <c r="C455" i="3"/>
  <c r="C454" i="3"/>
  <c r="C453" i="3"/>
  <c r="O452" i="3"/>
  <c r="N452" i="3"/>
  <c r="M452" i="3"/>
  <c r="L452" i="3"/>
  <c r="D452" i="3"/>
  <c r="C451" i="3"/>
  <c r="C450" i="3"/>
  <c r="C449" i="3"/>
  <c r="C448" i="3"/>
  <c r="C447" i="3"/>
  <c r="C446" i="3"/>
  <c r="C445" i="3"/>
  <c r="O444" i="3"/>
  <c r="N444" i="3"/>
  <c r="M444" i="3"/>
  <c r="D444" i="3"/>
  <c r="C443" i="3"/>
  <c r="C442" i="3"/>
  <c r="C441" i="3"/>
  <c r="C440" i="3"/>
  <c r="C439" i="3"/>
  <c r="C438" i="3"/>
  <c r="C437" i="3"/>
  <c r="C436" i="3"/>
  <c r="C435" i="3"/>
  <c r="O434" i="3"/>
  <c r="N434" i="3"/>
  <c r="M434" i="3"/>
  <c r="D434" i="3"/>
  <c r="C433" i="3"/>
  <c r="C432" i="3"/>
  <c r="C431" i="3"/>
  <c r="C430" i="3"/>
  <c r="C429" i="3"/>
  <c r="C428" i="3"/>
  <c r="C427" i="3"/>
  <c r="C426" i="3"/>
  <c r="C425" i="3"/>
  <c r="O424" i="3"/>
  <c r="N424" i="3"/>
  <c r="M424" i="3"/>
  <c r="D424" i="3"/>
  <c r="C423" i="3"/>
  <c r="C422" i="3"/>
  <c r="C421" i="3"/>
  <c r="C420" i="3"/>
  <c r="C419" i="3"/>
  <c r="O418" i="3"/>
  <c r="N418" i="3"/>
  <c r="M418" i="3"/>
  <c r="D418" i="3"/>
  <c r="O341" i="3"/>
  <c r="J341" i="3"/>
  <c r="F341" i="3"/>
  <c r="F347" i="3"/>
  <c r="F357" i="3"/>
  <c r="F367" i="3"/>
  <c r="F375" i="3"/>
  <c r="F383" i="3"/>
  <c r="F393" i="3"/>
  <c r="F398" i="3"/>
  <c r="O566" i="3" l="1"/>
  <c r="O577" i="3" s="1"/>
  <c r="M566" i="3"/>
  <c r="M577" i="3" s="1"/>
  <c r="K494" i="3"/>
  <c r="I494" i="3"/>
  <c r="I566" i="3"/>
  <c r="I577" i="3" s="1"/>
  <c r="H566" i="3"/>
  <c r="H577" i="3" s="1"/>
  <c r="H494" i="3"/>
  <c r="G577" i="3"/>
  <c r="L491" i="3"/>
  <c r="C568" i="3"/>
  <c r="C567" i="3" s="1"/>
  <c r="G491" i="3"/>
  <c r="O491" i="3"/>
  <c r="D494" i="3"/>
  <c r="E577" i="3"/>
  <c r="J491" i="3"/>
  <c r="K491" i="3"/>
  <c r="D575" i="3"/>
  <c r="H491" i="3"/>
  <c r="M491" i="3"/>
  <c r="E417" i="3"/>
  <c r="F575" i="3"/>
  <c r="D491" i="3"/>
  <c r="N491" i="3"/>
  <c r="E491" i="3"/>
  <c r="K417" i="3"/>
  <c r="E494" i="3"/>
  <c r="I491" i="3"/>
  <c r="C571" i="3"/>
  <c r="C521" i="3"/>
  <c r="C537" i="3"/>
  <c r="C501" i="3"/>
  <c r="C495" i="3"/>
  <c r="C552" i="3"/>
  <c r="C555" i="3"/>
  <c r="C529" i="3"/>
  <c r="C547" i="3"/>
  <c r="C511" i="3"/>
  <c r="M417" i="3"/>
  <c r="H417" i="3"/>
  <c r="H482" i="3"/>
  <c r="G482" i="3"/>
  <c r="C487" i="3"/>
  <c r="C486" i="3" s="1"/>
  <c r="C490" i="3"/>
  <c r="C489" i="3" s="1"/>
  <c r="F491" i="3"/>
  <c r="C484" i="3"/>
  <c r="C483" i="3" s="1"/>
  <c r="C470" i="3"/>
  <c r="C475" i="3"/>
  <c r="C452" i="3"/>
  <c r="C478" i="3"/>
  <c r="C444" i="3"/>
  <c r="C460" i="3"/>
  <c r="M482" i="3"/>
  <c r="E482" i="3"/>
  <c r="K482" i="3"/>
  <c r="C434" i="3"/>
  <c r="C424" i="3"/>
  <c r="F482" i="3"/>
  <c r="N482" i="3"/>
  <c r="O482" i="3"/>
  <c r="I482" i="3"/>
  <c r="D482" i="3"/>
  <c r="L482" i="3"/>
  <c r="O417" i="3"/>
  <c r="C418" i="3"/>
  <c r="D417" i="3"/>
  <c r="L417" i="3"/>
  <c r="N417" i="3"/>
  <c r="D357" i="3"/>
  <c r="E357" i="3"/>
  <c r="G357" i="3"/>
  <c r="H357" i="3"/>
  <c r="I357" i="3"/>
  <c r="J357" i="3"/>
  <c r="K357" i="3"/>
  <c r="L357" i="3"/>
  <c r="M357" i="3"/>
  <c r="N357" i="3"/>
  <c r="O357" i="3"/>
  <c r="O415" i="3"/>
  <c r="N415" i="3"/>
  <c r="M415" i="3"/>
  <c r="L415" i="3"/>
  <c r="K415" i="3"/>
  <c r="J415" i="3"/>
  <c r="I415" i="3"/>
  <c r="H415" i="3"/>
  <c r="G415" i="3"/>
  <c r="F415" i="3"/>
  <c r="E415" i="3"/>
  <c r="D415" i="3"/>
  <c r="O412" i="3"/>
  <c r="N412" i="3"/>
  <c r="M412" i="3"/>
  <c r="L412" i="3"/>
  <c r="K412" i="3"/>
  <c r="J412" i="3"/>
  <c r="I412" i="3"/>
  <c r="H412" i="3"/>
  <c r="G412" i="3"/>
  <c r="F412" i="3"/>
  <c r="E412" i="3"/>
  <c r="D412" i="3"/>
  <c r="C411" i="3"/>
  <c r="O409" i="3"/>
  <c r="N409" i="3"/>
  <c r="M409" i="3"/>
  <c r="L409" i="3"/>
  <c r="K409" i="3"/>
  <c r="J409" i="3"/>
  <c r="I409" i="3"/>
  <c r="H409" i="3"/>
  <c r="G409" i="3"/>
  <c r="F409" i="3"/>
  <c r="E409" i="3"/>
  <c r="D409" i="3"/>
  <c r="C408" i="3"/>
  <c r="O406" i="3"/>
  <c r="N406" i="3"/>
  <c r="M406" i="3"/>
  <c r="L406" i="3"/>
  <c r="K406" i="3"/>
  <c r="J406" i="3"/>
  <c r="I406" i="3"/>
  <c r="H406" i="3"/>
  <c r="G406" i="3"/>
  <c r="F406" i="3"/>
  <c r="E406" i="3"/>
  <c r="D406" i="3"/>
  <c r="C404" i="3"/>
  <c r="C403" i="3"/>
  <c r="C402" i="3"/>
  <c r="O401" i="3"/>
  <c r="N401" i="3"/>
  <c r="M401" i="3"/>
  <c r="L401" i="3"/>
  <c r="K401" i="3"/>
  <c r="J401" i="3"/>
  <c r="I401" i="3"/>
  <c r="H401" i="3"/>
  <c r="G401" i="3"/>
  <c r="F401" i="3"/>
  <c r="F340" i="3" s="1"/>
  <c r="E401" i="3"/>
  <c r="D401" i="3"/>
  <c r="C400" i="3"/>
  <c r="C399" i="3"/>
  <c r="O398" i="3"/>
  <c r="N398" i="3"/>
  <c r="M398" i="3"/>
  <c r="L398" i="3"/>
  <c r="K398" i="3"/>
  <c r="J398" i="3"/>
  <c r="I398" i="3"/>
  <c r="H398" i="3"/>
  <c r="G398" i="3"/>
  <c r="E398" i="3"/>
  <c r="D398" i="3"/>
  <c r="C397" i="3"/>
  <c r="C396" i="3"/>
  <c r="C395" i="3"/>
  <c r="C394" i="3"/>
  <c r="O393" i="3"/>
  <c r="N393" i="3"/>
  <c r="M393" i="3"/>
  <c r="L393" i="3"/>
  <c r="K393" i="3"/>
  <c r="J393" i="3"/>
  <c r="I393" i="3"/>
  <c r="H393" i="3"/>
  <c r="G393" i="3"/>
  <c r="E393" i="3"/>
  <c r="D393" i="3"/>
  <c r="C392" i="3"/>
  <c r="C391" i="3"/>
  <c r="C390" i="3"/>
  <c r="C389" i="3"/>
  <c r="C388" i="3"/>
  <c r="C387" i="3"/>
  <c r="C386" i="3"/>
  <c r="C385" i="3"/>
  <c r="C384" i="3"/>
  <c r="O383" i="3"/>
  <c r="N383" i="3"/>
  <c r="M383" i="3"/>
  <c r="L383" i="3"/>
  <c r="K383" i="3"/>
  <c r="J383" i="3"/>
  <c r="I383" i="3"/>
  <c r="H383" i="3"/>
  <c r="G383" i="3"/>
  <c r="E383" i="3"/>
  <c r="D383" i="3"/>
  <c r="C382" i="3"/>
  <c r="C381" i="3"/>
  <c r="C380" i="3"/>
  <c r="C379" i="3"/>
  <c r="C378" i="3"/>
  <c r="C377" i="3"/>
  <c r="C376" i="3"/>
  <c r="O375" i="3"/>
  <c r="N375" i="3"/>
  <c r="M375" i="3"/>
  <c r="L375" i="3"/>
  <c r="K375" i="3"/>
  <c r="J375" i="3"/>
  <c r="I375" i="3"/>
  <c r="H375" i="3"/>
  <c r="G375" i="3"/>
  <c r="E375" i="3"/>
  <c r="D375" i="3"/>
  <c r="C374" i="3"/>
  <c r="C373" i="3"/>
  <c r="C372" i="3"/>
  <c r="C371" i="3"/>
  <c r="C370" i="3"/>
  <c r="C369" i="3"/>
  <c r="C368" i="3"/>
  <c r="O367" i="3"/>
  <c r="N367" i="3"/>
  <c r="M367" i="3"/>
  <c r="L367" i="3"/>
  <c r="K367" i="3"/>
  <c r="J367" i="3"/>
  <c r="I367" i="3"/>
  <c r="H367" i="3"/>
  <c r="G367" i="3"/>
  <c r="E367" i="3"/>
  <c r="D367" i="3"/>
  <c r="C366" i="3"/>
  <c r="C365" i="3"/>
  <c r="C364" i="3"/>
  <c r="C363" i="3"/>
  <c r="C362" i="3"/>
  <c r="C361" i="3"/>
  <c r="C360" i="3"/>
  <c r="C359" i="3"/>
  <c r="C358" i="3"/>
  <c r="C356" i="3"/>
  <c r="C355" i="3"/>
  <c r="C354" i="3"/>
  <c r="C353" i="3"/>
  <c r="C352" i="3"/>
  <c r="C351" i="3"/>
  <c r="C350" i="3"/>
  <c r="C349" i="3"/>
  <c r="C348" i="3"/>
  <c r="O347" i="3"/>
  <c r="N347" i="3"/>
  <c r="M347" i="3"/>
  <c r="L347" i="3"/>
  <c r="K347" i="3"/>
  <c r="J347" i="3"/>
  <c r="I347" i="3"/>
  <c r="H347" i="3"/>
  <c r="G347" i="3"/>
  <c r="E347" i="3"/>
  <c r="D347" i="3"/>
  <c r="C346" i="3"/>
  <c r="C345" i="3"/>
  <c r="C344" i="3"/>
  <c r="C343" i="3"/>
  <c r="C342" i="3"/>
  <c r="N341" i="3"/>
  <c r="M341" i="3"/>
  <c r="L341" i="3"/>
  <c r="K341" i="3"/>
  <c r="I341" i="3"/>
  <c r="H341" i="3"/>
  <c r="G341" i="3"/>
  <c r="E341" i="3"/>
  <c r="D341" i="3"/>
  <c r="O338" i="3"/>
  <c r="O335" i="3"/>
  <c r="O332" i="3"/>
  <c r="O329" i="3"/>
  <c r="O324" i="3"/>
  <c r="O321" i="3"/>
  <c r="O316" i="3"/>
  <c r="O306" i="3"/>
  <c r="O298" i="3"/>
  <c r="O290" i="3"/>
  <c r="O280" i="3"/>
  <c r="O270" i="3"/>
  <c r="O264" i="3"/>
  <c r="C566" i="3" l="1"/>
  <c r="C576" i="3"/>
  <c r="C570" i="3"/>
  <c r="C575" i="3" s="1"/>
  <c r="H414" i="3"/>
  <c r="F577" i="3"/>
  <c r="O340" i="3"/>
  <c r="O328" i="3"/>
  <c r="I414" i="3"/>
  <c r="D577" i="3"/>
  <c r="O337" i="3"/>
  <c r="J414" i="3"/>
  <c r="L414" i="3"/>
  <c r="D414" i="3"/>
  <c r="M414" i="3"/>
  <c r="L340" i="3"/>
  <c r="E414" i="3"/>
  <c r="G414" i="3"/>
  <c r="C494" i="3"/>
  <c r="C491" i="3"/>
  <c r="C492" i="3"/>
  <c r="C482" i="3"/>
  <c r="C417" i="3"/>
  <c r="C413" i="3"/>
  <c r="C412" i="3" s="1"/>
  <c r="F414" i="3"/>
  <c r="N414" i="3"/>
  <c r="O414" i="3"/>
  <c r="K414" i="3"/>
  <c r="C410" i="3"/>
  <c r="C409" i="3" s="1"/>
  <c r="C407" i="3"/>
  <c r="C406" i="3" s="1"/>
  <c r="C393" i="3"/>
  <c r="C375" i="3"/>
  <c r="C401" i="3"/>
  <c r="C398" i="3"/>
  <c r="C367" i="3"/>
  <c r="C383" i="3"/>
  <c r="C357" i="3"/>
  <c r="E340" i="3"/>
  <c r="M340" i="3"/>
  <c r="N405" i="3"/>
  <c r="F405" i="3"/>
  <c r="F416" i="3" s="1"/>
  <c r="G405" i="3"/>
  <c r="O405" i="3"/>
  <c r="H405" i="3"/>
  <c r="K340" i="3"/>
  <c r="J340" i="3"/>
  <c r="C347" i="3"/>
  <c r="K405" i="3"/>
  <c r="C341" i="3"/>
  <c r="E405" i="3"/>
  <c r="M405" i="3"/>
  <c r="D405" i="3"/>
  <c r="D416" i="3" s="1"/>
  <c r="L405" i="3"/>
  <c r="I340" i="3"/>
  <c r="J405" i="3"/>
  <c r="D340" i="3"/>
  <c r="N340" i="3"/>
  <c r="G340" i="3"/>
  <c r="H340" i="3"/>
  <c r="I405" i="3"/>
  <c r="O263" i="3"/>
  <c r="H416" i="3" l="1"/>
  <c r="M416" i="3"/>
  <c r="O416" i="3"/>
  <c r="O339" i="3"/>
  <c r="I416" i="3"/>
  <c r="E416" i="3"/>
  <c r="N416" i="3"/>
  <c r="C577" i="3"/>
  <c r="L416" i="3"/>
  <c r="J416" i="3"/>
  <c r="C415" i="3"/>
  <c r="G416" i="3"/>
  <c r="K416" i="3"/>
  <c r="C414" i="3"/>
  <c r="C340" i="3"/>
  <c r="C405" i="3"/>
  <c r="K281" i="3"/>
  <c r="C281" i="3" s="1"/>
  <c r="K270" i="3"/>
  <c r="I264" i="3"/>
  <c r="G280" i="3"/>
  <c r="E335" i="3"/>
  <c r="E264" i="3"/>
  <c r="F264" i="3"/>
  <c r="G264" i="3"/>
  <c r="H264" i="3"/>
  <c r="J264" i="3"/>
  <c r="K264" i="3"/>
  <c r="L264" i="3"/>
  <c r="M264" i="3"/>
  <c r="N264" i="3"/>
  <c r="E270" i="3"/>
  <c r="F270" i="3"/>
  <c r="G270" i="3"/>
  <c r="H270" i="3"/>
  <c r="I270" i="3"/>
  <c r="J270" i="3"/>
  <c r="L270" i="3"/>
  <c r="M270" i="3"/>
  <c r="N270" i="3"/>
  <c r="E280" i="3"/>
  <c r="F280" i="3"/>
  <c r="H280" i="3"/>
  <c r="I280" i="3"/>
  <c r="J280" i="3"/>
  <c r="L280" i="3"/>
  <c r="M280" i="3"/>
  <c r="N280" i="3"/>
  <c r="E290" i="3"/>
  <c r="F290" i="3"/>
  <c r="G290" i="3"/>
  <c r="H290" i="3"/>
  <c r="I290" i="3"/>
  <c r="J290" i="3"/>
  <c r="K290" i="3"/>
  <c r="L290" i="3"/>
  <c r="M290" i="3"/>
  <c r="N290" i="3"/>
  <c r="E298" i="3"/>
  <c r="F298" i="3"/>
  <c r="G298" i="3"/>
  <c r="H298" i="3"/>
  <c r="I298" i="3"/>
  <c r="J298" i="3"/>
  <c r="K298" i="3"/>
  <c r="L298" i="3"/>
  <c r="M298" i="3"/>
  <c r="N298" i="3"/>
  <c r="E306" i="3"/>
  <c r="F306" i="3"/>
  <c r="G306" i="3"/>
  <c r="H306" i="3"/>
  <c r="I306" i="3"/>
  <c r="J306" i="3"/>
  <c r="K306" i="3"/>
  <c r="L306" i="3"/>
  <c r="M306" i="3"/>
  <c r="N306" i="3"/>
  <c r="E316" i="3"/>
  <c r="F316" i="3"/>
  <c r="G316" i="3"/>
  <c r="H316" i="3"/>
  <c r="I316" i="3"/>
  <c r="J316" i="3"/>
  <c r="K316" i="3"/>
  <c r="L316" i="3"/>
  <c r="M316" i="3"/>
  <c r="N316" i="3"/>
  <c r="E321" i="3"/>
  <c r="F321" i="3"/>
  <c r="G321" i="3"/>
  <c r="H321" i="3"/>
  <c r="I321" i="3"/>
  <c r="J321" i="3"/>
  <c r="K321" i="3"/>
  <c r="L321" i="3"/>
  <c r="M321" i="3"/>
  <c r="N321" i="3"/>
  <c r="E324" i="3"/>
  <c r="F324" i="3"/>
  <c r="G324" i="3"/>
  <c r="H324" i="3"/>
  <c r="I324" i="3"/>
  <c r="J324" i="3"/>
  <c r="K324" i="3"/>
  <c r="L324" i="3"/>
  <c r="M324" i="3"/>
  <c r="N324" i="3"/>
  <c r="E329" i="3"/>
  <c r="F329" i="3"/>
  <c r="G329" i="3"/>
  <c r="H329" i="3"/>
  <c r="I329" i="3"/>
  <c r="J329" i="3"/>
  <c r="K329" i="3"/>
  <c r="L329" i="3"/>
  <c r="M329" i="3"/>
  <c r="N329" i="3"/>
  <c r="E332" i="3"/>
  <c r="F332" i="3"/>
  <c r="G332" i="3"/>
  <c r="H332" i="3"/>
  <c r="I332" i="3"/>
  <c r="J332" i="3"/>
  <c r="K332" i="3"/>
  <c r="L332" i="3"/>
  <c r="M332" i="3"/>
  <c r="N332" i="3"/>
  <c r="F335" i="3"/>
  <c r="G335" i="3"/>
  <c r="H335" i="3"/>
  <c r="I335" i="3"/>
  <c r="J335" i="3"/>
  <c r="K335" i="3"/>
  <c r="L335" i="3"/>
  <c r="M335" i="3"/>
  <c r="N335" i="3"/>
  <c r="E338" i="3"/>
  <c r="F338" i="3"/>
  <c r="G338" i="3"/>
  <c r="H338" i="3"/>
  <c r="I338" i="3"/>
  <c r="J338" i="3"/>
  <c r="K338" i="3"/>
  <c r="L338" i="3"/>
  <c r="M338" i="3"/>
  <c r="N338" i="3"/>
  <c r="C334" i="3"/>
  <c r="C331" i="3"/>
  <c r="C327" i="3"/>
  <c r="C326" i="3"/>
  <c r="C325" i="3"/>
  <c r="C323" i="3"/>
  <c r="C322" i="3"/>
  <c r="C320" i="3"/>
  <c r="C319" i="3"/>
  <c r="C318" i="3"/>
  <c r="C317" i="3"/>
  <c r="C315" i="3"/>
  <c r="C314" i="3"/>
  <c r="C313" i="3"/>
  <c r="C312" i="3"/>
  <c r="C311" i="3"/>
  <c r="C310" i="3"/>
  <c r="C309" i="3"/>
  <c r="C308" i="3"/>
  <c r="C307" i="3"/>
  <c r="C305" i="3"/>
  <c r="C304" i="3"/>
  <c r="C303" i="3"/>
  <c r="C302" i="3"/>
  <c r="C301" i="3"/>
  <c r="C300" i="3"/>
  <c r="C299" i="3"/>
  <c r="C297" i="3"/>
  <c r="C296" i="3"/>
  <c r="C295" i="3"/>
  <c r="C294" i="3"/>
  <c r="C293" i="3"/>
  <c r="C292" i="3"/>
  <c r="C291" i="3"/>
  <c r="C289" i="3"/>
  <c r="C288" i="3"/>
  <c r="C287" i="3"/>
  <c r="C286" i="3"/>
  <c r="C285" i="3"/>
  <c r="C284" i="3"/>
  <c r="C283" i="3"/>
  <c r="C282" i="3"/>
  <c r="C279" i="3"/>
  <c r="C278" i="3"/>
  <c r="C277" i="3"/>
  <c r="C276" i="3"/>
  <c r="C275" i="3"/>
  <c r="C274" i="3"/>
  <c r="C273" i="3"/>
  <c r="C272" i="3"/>
  <c r="C271" i="3"/>
  <c r="C269" i="3"/>
  <c r="C268" i="3"/>
  <c r="C267" i="3"/>
  <c r="C266" i="3"/>
  <c r="C265" i="3"/>
  <c r="D338" i="3"/>
  <c r="D335" i="3"/>
  <c r="D332" i="3"/>
  <c r="D329" i="3"/>
  <c r="D324" i="3"/>
  <c r="D321" i="3"/>
  <c r="D316" i="3"/>
  <c r="D306" i="3"/>
  <c r="D298" i="3"/>
  <c r="D290" i="3"/>
  <c r="D280" i="3"/>
  <c r="D270" i="3"/>
  <c r="D264" i="3"/>
  <c r="O229" i="3"/>
  <c r="O187" i="3"/>
  <c r="O193" i="3"/>
  <c r="O203" i="3"/>
  <c r="O221" i="3"/>
  <c r="O239" i="3"/>
  <c r="O244" i="3"/>
  <c r="O247" i="3"/>
  <c r="O252" i="3"/>
  <c r="O255" i="3"/>
  <c r="N187" i="3"/>
  <c r="N193" i="3"/>
  <c r="N203" i="3"/>
  <c r="N213" i="3"/>
  <c r="N221" i="3"/>
  <c r="N239" i="3"/>
  <c r="N244" i="3"/>
  <c r="N247" i="3"/>
  <c r="N252" i="3"/>
  <c r="N255" i="3"/>
  <c r="M187" i="3"/>
  <c r="M193" i="3"/>
  <c r="L203" i="3"/>
  <c r="M203" i="3"/>
  <c r="M213" i="3"/>
  <c r="K203" i="3"/>
  <c r="L193" i="3"/>
  <c r="K193" i="3"/>
  <c r="L187" i="3"/>
  <c r="K187" i="3"/>
  <c r="M229" i="3"/>
  <c r="L229" i="3"/>
  <c r="M221" i="3"/>
  <c r="M239" i="3"/>
  <c r="M244" i="3"/>
  <c r="M247" i="3"/>
  <c r="M252" i="3"/>
  <c r="M255" i="3"/>
  <c r="L252" i="3"/>
  <c r="L244" i="3"/>
  <c r="L221" i="3"/>
  <c r="L261" i="3"/>
  <c r="L258" i="3"/>
  <c r="L255" i="3"/>
  <c r="L247" i="3"/>
  <c r="L239" i="3"/>
  <c r="L213" i="3"/>
  <c r="J187" i="3"/>
  <c r="K261" i="3"/>
  <c r="K258" i="3"/>
  <c r="K255" i="3"/>
  <c r="K252" i="3"/>
  <c r="K247" i="3"/>
  <c r="K244" i="3"/>
  <c r="K239" i="3"/>
  <c r="K229" i="3"/>
  <c r="K221" i="3"/>
  <c r="H187" i="3"/>
  <c r="J261" i="3"/>
  <c r="J258" i="3"/>
  <c r="J255" i="3"/>
  <c r="J252" i="3"/>
  <c r="J247" i="3"/>
  <c r="J244" i="3"/>
  <c r="J239" i="3"/>
  <c r="J229" i="3"/>
  <c r="J221" i="3"/>
  <c r="J213" i="3"/>
  <c r="J203" i="3"/>
  <c r="J193" i="3"/>
  <c r="I261" i="3"/>
  <c r="I258" i="3"/>
  <c r="I255" i="3"/>
  <c r="I252" i="3"/>
  <c r="I247" i="3"/>
  <c r="I244" i="3"/>
  <c r="I239" i="3"/>
  <c r="I229" i="3"/>
  <c r="I221" i="3"/>
  <c r="I213" i="3"/>
  <c r="I203" i="3"/>
  <c r="I193" i="3"/>
  <c r="I187" i="3"/>
  <c r="H261" i="3"/>
  <c r="H258" i="3"/>
  <c r="H255" i="3"/>
  <c r="H252" i="3"/>
  <c r="H247" i="3"/>
  <c r="H244" i="3"/>
  <c r="H239" i="3"/>
  <c r="H229" i="3"/>
  <c r="H221" i="3"/>
  <c r="H213" i="3"/>
  <c r="H203" i="3"/>
  <c r="H193" i="3"/>
  <c r="G261" i="3"/>
  <c r="G258" i="3"/>
  <c r="G255" i="3"/>
  <c r="G252" i="3"/>
  <c r="G247" i="3"/>
  <c r="G244" i="3"/>
  <c r="G239" i="3"/>
  <c r="G229" i="3"/>
  <c r="G221" i="3"/>
  <c r="G213" i="3"/>
  <c r="G203" i="3"/>
  <c r="G193" i="3"/>
  <c r="G187" i="3"/>
  <c r="F261" i="3"/>
  <c r="F258" i="3"/>
  <c r="F255" i="3"/>
  <c r="F252" i="3"/>
  <c r="F247" i="3"/>
  <c r="F244" i="3"/>
  <c r="F239" i="3"/>
  <c r="F229" i="3"/>
  <c r="F221" i="3"/>
  <c r="F213" i="3"/>
  <c r="F203" i="3"/>
  <c r="F193" i="3"/>
  <c r="F187" i="3"/>
  <c r="C257" i="3"/>
  <c r="C254" i="3"/>
  <c r="C250" i="3"/>
  <c r="C249" i="3"/>
  <c r="C248" i="3"/>
  <c r="C246" i="3"/>
  <c r="C245" i="3"/>
  <c r="C243" i="3"/>
  <c r="C242" i="3"/>
  <c r="C241" i="3"/>
  <c r="C240" i="3"/>
  <c r="C238" i="3"/>
  <c r="C237" i="3"/>
  <c r="C236" i="3"/>
  <c r="C235" i="3"/>
  <c r="C234" i="3"/>
  <c r="C233" i="3"/>
  <c r="C232" i="3"/>
  <c r="C231" i="3"/>
  <c r="C230" i="3"/>
  <c r="C228" i="3"/>
  <c r="C227" i="3"/>
  <c r="C226" i="3"/>
  <c r="C225" i="3"/>
  <c r="C224" i="3"/>
  <c r="C223" i="3"/>
  <c r="C222" i="3"/>
  <c r="C220" i="3"/>
  <c r="C219" i="3"/>
  <c r="C218" i="3"/>
  <c r="C217" i="3"/>
  <c r="C216" i="3"/>
  <c r="C215" i="3"/>
  <c r="C214" i="3"/>
  <c r="C212" i="3"/>
  <c r="C211" i="3"/>
  <c r="C210" i="3"/>
  <c r="C209" i="3"/>
  <c r="C208" i="3"/>
  <c r="C207" i="3"/>
  <c r="C206" i="3"/>
  <c r="C205" i="3"/>
  <c r="C204" i="3"/>
  <c r="C202" i="3"/>
  <c r="C201" i="3"/>
  <c r="C200" i="3"/>
  <c r="C199" i="3"/>
  <c r="C198" i="3"/>
  <c r="C197" i="3"/>
  <c r="C196" i="3"/>
  <c r="C195" i="3"/>
  <c r="C194" i="3"/>
  <c r="C192" i="3"/>
  <c r="C191" i="3"/>
  <c r="C190" i="3"/>
  <c r="C189" i="3"/>
  <c r="C188" i="3"/>
  <c r="I260" i="3" l="1"/>
  <c r="K280" i="3"/>
  <c r="K263" i="3" s="1"/>
  <c r="C416" i="3"/>
  <c r="J186" i="3"/>
  <c r="H260" i="3"/>
  <c r="J260" i="3"/>
  <c r="I337" i="3"/>
  <c r="J337" i="3"/>
  <c r="K260" i="3"/>
  <c r="G260" i="3"/>
  <c r="N337" i="3"/>
  <c r="F337" i="3"/>
  <c r="D337" i="3"/>
  <c r="M337" i="3"/>
  <c r="F328" i="3"/>
  <c r="C316" i="3"/>
  <c r="C298" i="3"/>
  <c r="N263" i="3"/>
  <c r="N328" i="3"/>
  <c r="M263" i="3"/>
  <c r="L328" i="3"/>
  <c r="L263" i="3"/>
  <c r="J263" i="3"/>
  <c r="J328" i="3"/>
  <c r="I263" i="3"/>
  <c r="H328" i="3"/>
  <c r="H263" i="3"/>
  <c r="G328" i="3"/>
  <c r="F263" i="3"/>
  <c r="C280" i="3"/>
  <c r="E263" i="3"/>
  <c r="D328" i="3"/>
  <c r="L337" i="3"/>
  <c r="K337" i="3"/>
  <c r="H337" i="3"/>
  <c r="G337" i="3"/>
  <c r="C333" i="3"/>
  <c r="C332" i="3" s="1"/>
  <c r="C336" i="3"/>
  <c r="C335" i="3" s="1"/>
  <c r="E337" i="3"/>
  <c r="C290" i="3"/>
  <c r="C321" i="3"/>
  <c r="C330" i="3"/>
  <c r="C329" i="3" s="1"/>
  <c r="M328" i="3"/>
  <c r="E328" i="3"/>
  <c r="G263" i="3"/>
  <c r="C324" i="3"/>
  <c r="I328" i="3"/>
  <c r="C270" i="3"/>
  <c r="C306" i="3"/>
  <c r="C264" i="3"/>
  <c r="D263" i="3"/>
  <c r="O186" i="3"/>
  <c r="O251" i="3"/>
  <c r="O262" i="3" s="1"/>
  <c r="N186" i="3"/>
  <c r="N251" i="3"/>
  <c r="N262" i="3" s="1"/>
  <c r="M186" i="3"/>
  <c r="K186" i="3"/>
  <c r="M251" i="3"/>
  <c r="M262" i="3" s="1"/>
  <c r="L260" i="3"/>
  <c r="L251" i="3"/>
  <c r="K251" i="3"/>
  <c r="L186" i="3"/>
  <c r="I251" i="3"/>
  <c r="I186" i="3"/>
  <c r="H186" i="3"/>
  <c r="J251" i="3"/>
  <c r="H251" i="3"/>
  <c r="G186" i="3"/>
  <c r="G251" i="3"/>
  <c r="F251" i="3"/>
  <c r="C244" i="3"/>
  <c r="F260" i="3"/>
  <c r="F186" i="3"/>
  <c r="C247" i="3"/>
  <c r="C193" i="3"/>
  <c r="C213" i="3"/>
  <c r="C187" i="3"/>
  <c r="C229" i="3"/>
  <c r="C203" i="3"/>
  <c r="C221" i="3"/>
  <c r="C239" i="3"/>
  <c r="N339" i="3" l="1"/>
  <c r="F339" i="3"/>
  <c r="H262" i="3"/>
  <c r="I262" i="3"/>
  <c r="K328" i="3"/>
  <c r="K339" i="3" s="1"/>
  <c r="J339" i="3"/>
  <c r="J262" i="3"/>
  <c r="K262" i="3"/>
  <c r="E339" i="3"/>
  <c r="G262" i="3"/>
  <c r="L262" i="3"/>
  <c r="M339" i="3"/>
  <c r="D339" i="3"/>
  <c r="F262" i="3"/>
  <c r="I339" i="3"/>
  <c r="L339" i="3"/>
  <c r="H339" i="3"/>
  <c r="G339" i="3"/>
  <c r="C263" i="3"/>
  <c r="C337" i="3"/>
  <c r="C338" i="3"/>
  <c r="C328" i="3"/>
  <c r="C251" i="3"/>
  <c r="C186" i="3"/>
  <c r="C339" i="3" l="1"/>
  <c r="E261" i="3"/>
  <c r="E258" i="3" l="1"/>
  <c r="E255" i="3"/>
  <c r="E252" i="3"/>
  <c r="E247" i="3"/>
  <c r="E244" i="3"/>
  <c r="E239" i="3"/>
  <c r="E229" i="3"/>
  <c r="E221" i="3"/>
  <c r="E213" i="3"/>
  <c r="E203" i="3"/>
  <c r="E193" i="3"/>
  <c r="E187" i="3"/>
  <c r="D261" i="3"/>
  <c r="C259" i="3" s="1"/>
  <c r="C258" i="3" s="1"/>
  <c r="D258" i="3"/>
  <c r="D255" i="3"/>
  <c r="D252" i="3"/>
  <c r="D247" i="3"/>
  <c r="D244" i="3"/>
  <c r="D239" i="3"/>
  <c r="D229" i="3"/>
  <c r="D221" i="3"/>
  <c r="D213" i="3"/>
  <c r="D203" i="3"/>
  <c r="D193" i="3"/>
  <c r="D187" i="3"/>
  <c r="O184" i="3"/>
  <c r="O181" i="3"/>
  <c r="O178" i="3"/>
  <c r="O175" i="3"/>
  <c r="O170" i="3"/>
  <c r="O167" i="3"/>
  <c r="O162" i="3"/>
  <c r="O152" i="3"/>
  <c r="O144" i="3"/>
  <c r="O136" i="3"/>
  <c r="O126" i="3"/>
  <c r="O116" i="3"/>
  <c r="O110" i="3"/>
  <c r="C256" i="3" l="1"/>
  <c r="C255" i="3" s="1"/>
  <c r="C253" i="3"/>
  <c r="C252" i="3" s="1"/>
  <c r="E251" i="3"/>
  <c r="E260" i="3"/>
  <c r="E186" i="3"/>
  <c r="D186" i="3"/>
  <c r="D251" i="3"/>
  <c r="D260" i="3"/>
  <c r="O174" i="3"/>
  <c r="O183" i="3"/>
  <c r="O109" i="3"/>
  <c r="D262" i="3" l="1"/>
  <c r="C261" i="3"/>
  <c r="C260" i="3"/>
  <c r="C262" i="3" s="1"/>
  <c r="E262" i="3"/>
  <c r="O185" i="3"/>
  <c r="N184" i="3" l="1"/>
  <c r="N181" i="3"/>
  <c r="N178" i="3"/>
  <c r="N175" i="3"/>
  <c r="N170" i="3"/>
  <c r="N167" i="3"/>
  <c r="N162" i="3"/>
  <c r="N152" i="3"/>
  <c r="N144" i="3"/>
  <c r="N136" i="3"/>
  <c r="N126" i="3"/>
  <c r="N116" i="3"/>
  <c r="N110" i="3"/>
  <c r="N174" i="3" l="1"/>
  <c r="N183" i="3"/>
  <c r="N109" i="3"/>
  <c r="N185" i="3" l="1"/>
  <c r="M184" i="3"/>
  <c r="M181" i="3"/>
  <c r="M178" i="3"/>
  <c r="M175" i="3"/>
  <c r="M170" i="3"/>
  <c r="M167" i="3"/>
  <c r="M162" i="3"/>
  <c r="M152" i="3"/>
  <c r="M144" i="3"/>
  <c r="M136" i="3"/>
  <c r="M126" i="3"/>
  <c r="M116" i="3"/>
  <c r="M110" i="3"/>
  <c r="M174" i="3" l="1"/>
  <c r="M183" i="3"/>
  <c r="M109" i="3"/>
  <c r="L184" i="3"/>
  <c r="L181" i="3"/>
  <c r="L178" i="3"/>
  <c r="L175" i="3"/>
  <c r="L170" i="3"/>
  <c r="L167" i="3"/>
  <c r="L162" i="3"/>
  <c r="L152" i="3"/>
  <c r="L144" i="3"/>
  <c r="L136" i="3"/>
  <c r="L126" i="3"/>
  <c r="L116" i="3"/>
  <c r="L110" i="3"/>
  <c r="M185" i="3" l="1"/>
  <c r="L174" i="3"/>
  <c r="L183" i="3"/>
  <c r="L109" i="3"/>
  <c r="L185" i="3" l="1"/>
  <c r="C179" i="3"/>
  <c r="C176" i="3"/>
  <c r="C173" i="3"/>
  <c r="C172" i="3"/>
  <c r="C171" i="3"/>
  <c r="C169" i="3"/>
  <c r="C168" i="3"/>
  <c r="C166" i="3"/>
  <c r="C165" i="3"/>
  <c r="C164" i="3"/>
  <c r="C163" i="3"/>
  <c r="C161" i="3"/>
  <c r="C160" i="3"/>
  <c r="C159" i="3"/>
  <c r="C158" i="3"/>
  <c r="C157" i="3"/>
  <c r="C156" i="3"/>
  <c r="C155" i="3"/>
  <c r="C154" i="3"/>
  <c r="C153" i="3"/>
  <c r="C151" i="3"/>
  <c r="C150" i="3"/>
  <c r="C149" i="3"/>
  <c r="C148" i="3"/>
  <c r="C147" i="3"/>
  <c r="C146" i="3"/>
  <c r="C145" i="3"/>
  <c r="C143" i="3"/>
  <c r="C142" i="3"/>
  <c r="C141" i="3"/>
  <c r="C140" i="3"/>
  <c r="C139" i="3"/>
  <c r="C138" i="3"/>
  <c r="C137" i="3"/>
  <c r="C135" i="3"/>
  <c r="C134" i="3"/>
  <c r="C133" i="3"/>
  <c r="C132" i="3"/>
  <c r="C131" i="3"/>
  <c r="C130" i="3"/>
  <c r="C129" i="3"/>
  <c r="C128" i="3"/>
  <c r="C127" i="3"/>
  <c r="C125" i="3"/>
  <c r="C124" i="3"/>
  <c r="C123" i="3"/>
  <c r="C122" i="3"/>
  <c r="C121" i="3"/>
  <c r="C120" i="3"/>
  <c r="C119" i="3"/>
  <c r="C118" i="3"/>
  <c r="C117" i="3"/>
  <c r="C115" i="3"/>
  <c r="C114" i="3"/>
  <c r="C113" i="3"/>
  <c r="C112" i="3"/>
  <c r="C111" i="3"/>
  <c r="K184" i="3"/>
  <c r="K181" i="3"/>
  <c r="K178" i="3"/>
  <c r="K175" i="3"/>
  <c r="K170" i="3"/>
  <c r="K167" i="3"/>
  <c r="K162" i="3"/>
  <c r="K152" i="3"/>
  <c r="K144" i="3"/>
  <c r="K136" i="3"/>
  <c r="K126" i="3"/>
  <c r="K116" i="3"/>
  <c r="K110" i="3"/>
  <c r="K174" i="3" l="1"/>
  <c r="C167" i="3"/>
  <c r="C116" i="3"/>
  <c r="C152" i="3"/>
  <c r="C126" i="3"/>
  <c r="C144" i="3"/>
  <c r="C162" i="3"/>
  <c r="C136" i="3"/>
  <c r="K183" i="3"/>
  <c r="C110" i="3"/>
  <c r="C170" i="3"/>
  <c r="K109" i="3"/>
  <c r="K185" i="3" l="1"/>
  <c r="C109" i="3"/>
  <c r="C174" i="3"/>
  <c r="J184" i="3" l="1"/>
  <c r="J181" i="3"/>
  <c r="J178" i="3"/>
  <c r="J175" i="3"/>
  <c r="J170" i="3"/>
  <c r="J167" i="3"/>
  <c r="J162" i="3"/>
  <c r="J152" i="3"/>
  <c r="J144" i="3"/>
  <c r="J136" i="3"/>
  <c r="J126" i="3"/>
  <c r="J116" i="3"/>
  <c r="J110" i="3"/>
  <c r="J174" i="3" l="1"/>
  <c r="J183" i="3"/>
  <c r="J109" i="3"/>
  <c r="J185" i="3" l="1"/>
  <c r="C103" i="3"/>
  <c r="C102" i="3"/>
  <c r="C96" i="3"/>
  <c r="C95" i="3"/>
  <c r="C94" i="3"/>
  <c r="C92" i="3"/>
  <c r="C91" i="3"/>
  <c r="C89" i="3"/>
  <c r="C88" i="3"/>
  <c r="C87" i="3"/>
  <c r="C86" i="3"/>
  <c r="C84" i="3"/>
  <c r="C83" i="3"/>
  <c r="C82" i="3"/>
  <c r="C81" i="3"/>
  <c r="C80" i="3"/>
  <c r="C79" i="3"/>
  <c r="C78" i="3"/>
  <c r="C77" i="3"/>
  <c r="C76" i="3"/>
  <c r="C74" i="3"/>
  <c r="C73" i="3"/>
  <c r="C72" i="3"/>
  <c r="C71" i="3"/>
  <c r="C70" i="3"/>
  <c r="C69" i="3"/>
  <c r="C68" i="3"/>
  <c r="C66" i="3"/>
  <c r="C65" i="3"/>
  <c r="C64" i="3"/>
  <c r="C63" i="3"/>
  <c r="C62" i="3"/>
  <c r="C61" i="3"/>
  <c r="C60" i="3"/>
  <c r="C58" i="3"/>
  <c r="C57" i="3"/>
  <c r="C56" i="3"/>
  <c r="C55" i="3"/>
  <c r="C54" i="3"/>
  <c r="C53" i="3"/>
  <c r="C52" i="3"/>
  <c r="C51" i="3"/>
  <c r="C50" i="3"/>
  <c r="C48" i="3"/>
  <c r="C47" i="3"/>
  <c r="C46" i="3"/>
  <c r="C45" i="3"/>
  <c r="C44" i="3"/>
  <c r="C43" i="3"/>
  <c r="C42" i="3"/>
  <c r="C41" i="3"/>
  <c r="C40" i="3"/>
  <c r="C38" i="3"/>
  <c r="C37" i="3"/>
  <c r="C36" i="3"/>
  <c r="C35" i="3"/>
  <c r="C34" i="3"/>
  <c r="C101" i="3" l="1"/>
  <c r="C59" i="3"/>
  <c r="C75" i="3"/>
  <c r="C39" i="3"/>
  <c r="C49" i="3"/>
  <c r="C67" i="3"/>
  <c r="C85" i="3"/>
  <c r="C90" i="3"/>
  <c r="C33" i="3"/>
  <c r="C93" i="3"/>
  <c r="C32" i="3" l="1"/>
  <c r="C97" i="3"/>
  <c r="I184" i="3"/>
  <c r="I181" i="3"/>
  <c r="I178" i="3"/>
  <c r="I175" i="3"/>
  <c r="I170" i="3"/>
  <c r="I167" i="3"/>
  <c r="I162" i="3"/>
  <c r="I152" i="3"/>
  <c r="I144" i="3"/>
  <c r="I136" i="3"/>
  <c r="I126" i="3"/>
  <c r="I116" i="3"/>
  <c r="I110" i="3"/>
  <c r="I174" i="3" l="1"/>
  <c r="I183" i="3"/>
  <c r="I109" i="3"/>
  <c r="H184" i="3"/>
  <c r="H181" i="3"/>
  <c r="H178" i="3"/>
  <c r="H175" i="3"/>
  <c r="H170" i="3"/>
  <c r="H167" i="3"/>
  <c r="H162" i="3"/>
  <c r="H152" i="3"/>
  <c r="H144" i="3"/>
  <c r="H136" i="3"/>
  <c r="H126" i="3"/>
  <c r="H116" i="3"/>
  <c r="H110" i="3"/>
  <c r="H174" i="3" l="1"/>
  <c r="I185" i="3"/>
  <c r="H183" i="3"/>
  <c r="H109" i="3"/>
  <c r="H185" i="3" l="1"/>
  <c r="G184" i="3"/>
  <c r="G181" i="3"/>
  <c r="G178" i="3"/>
  <c r="G175" i="3"/>
  <c r="G170" i="3"/>
  <c r="G167" i="3"/>
  <c r="G162" i="3"/>
  <c r="G152" i="3"/>
  <c r="G144" i="3"/>
  <c r="G136" i="3"/>
  <c r="G126" i="3"/>
  <c r="G116" i="3"/>
  <c r="G110" i="3"/>
  <c r="G109" i="3" l="1"/>
  <c r="G183" i="3"/>
  <c r="G174" i="3"/>
  <c r="F184" i="3"/>
  <c r="F181" i="3"/>
  <c r="F178" i="3"/>
  <c r="F175" i="3"/>
  <c r="F170" i="3"/>
  <c r="F167" i="3"/>
  <c r="F162" i="3"/>
  <c r="F152" i="3"/>
  <c r="F144" i="3"/>
  <c r="F136" i="3"/>
  <c r="F126" i="3"/>
  <c r="F116" i="3"/>
  <c r="F110" i="3"/>
  <c r="G185" i="3" l="1"/>
  <c r="F174" i="3"/>
  <c r="F183" i="3"/>
  <c r="F109" i="3"/>
  <c r="E182" i="3"/>
  <c r="E179" i="3"/>
  <c r="E176" i="3"/>
  <c r="E170" i="3"/>
  <c r="E167" i="3"/>
  <c r="E162" i="3"/>
  <c r="E152" i="3"/>
  <c r="E144" i="3"/>
  <c r="E136" i="3"/>
  <c r="E126" i="3"/>
  <c r="E116" i="3"/>
  <c r="E110" i="3"/>
  <c r="F185" i="3" l="1"/>
  <c r="E184" i="3"/>
  <c r="E109" i="3"/>
  <c r="E174" i="3"/>
  <c r="E185" i="3" l="1"/>
  <c r="D181" i="3" l="1"/>
  <c r="C180" i="3" s="1"/>
  <c r="C178" i="3" s="1"/>
  <c r="D178" i="3"/>
  <c r="C177" i="3" s="1"/>
  <c r="C175" i="3" s="1"/>
  <c r="D175" i="3"/>
  <c r="D170" i="3"/>
  <c r="D167" i="3"/>
  <c r="D162" i="3"/>
  <c r="D152" i="3"/>
  <c r="D144" i="3"/>
  <c r="D136" i="3"/>
  <c r="D126" i="3"/>
  <c r="D116" i="3"/>
  <c r="D110" i="3"/>
  <c r="D174" i="3" l="1"/>
  <c r="D183" i="3"/>
  <c r="C182" i="3" s="1"/>
  <c r="D109" i="3"/>
  <c r="C181" i="3" l="1"/>
  <c r="C183" i="3" s="1"/>
  <c r="C185" i="3" s="1"/>
  <c r="C184" i="3"/>
  <c r="D185" i="3"/>
  <c r="O103" i="3"/>
  <c r="O100" i="3"/>
  <c r="O93" i="3"/>
  <c r="O90" i="3"/>
  <c r="O85" i="3"/>
  <c r="O75" i="3"/>
  <c r="O67" i="3"/>
  <c r="O59" i="3"/>
  <c r="O49" i="3"/>
  <c r="O39" i="3"/>
  <c r="O33" i="3"/>
  <c r="O97" i="3" l="1"/>
  <c r="O32" i="3"/>
  <c r="N101" i="3" l="1"/>
  <c r="N98" i="3"/>
  <c r="N93" i="3"/>
  <c r="N90" i="3"/>
  <c r="N85" i="3"/>
  <c r="N75" i="3"/>
  <c r="N67" i="3"/>
  <c r="N59" i="3"/>
  <c r="N49" i="3"/>
  <c r="N39" i="3"/>
  <c r="N33" i="3"/>
  <c r="N32" i="3" l="1"/>
  <c r="N106" i="3"/>
  <c r="N97" i="3"/>
  <c r="N108" i="3" l="1"/>
  <c r="M101" i="3"/>
  <c r="C99" i="3" s="1"/>
  <c r="M98" i="3"/>
  <c r="M93" i="3"/>
  <c r="M90" i="3"/>
  <c r="M85" i="3"/>
  <c r="M75" i="3"/>
  <c r="M67" i="3"/>
  <c r="M59" i="3"/>
  <c r="M49" i="3"/>
  <c r="M39" i="3"/>
  <c r="M33" i="3"/>
  <c r="M106" i="3" l="1"/>
  <c r="M97" i="3"/>
  <c r="M32" i="3"/>
  <c r="M108" i="3" l="1"/>
  <c r="L103" i="3"/>
  <c r="L100" i="3"/>
  <c r="L93" i="3"/>
  <c r="L90" i="3"/>
  <c r="L85" i="3"/>
  <c r="L75" i="3"/>
  <c r="L67" i="3"/>
  <c r="L59" i="3"/>
  <c r="L49" i="3"/>
  <c r="L39" i="3"/>
  <c r="L33" i="3"/>
  <c r="L32" i="3" l="1"/>
  <c r="K102" i="3" l="1"/>
  <c r="C100" i="3" s="1"/>
  <c r="C98" i="3" s="1"/>
  <c r="K99" i="3"/>
  <c r="K93" i="3"/>
  <c r="K90" i="3"/>
  <c r="K85" i="3"/>
  <c r="K75" i="3"/>
  <c r="K67" i="3"/>
  <c r="K59" i="3"/>
  <c r="K49" i="3"/>
  <c r="K39" i="3"/>
  <c r="K33" i="3"/>
  <c r="K32" i="3" l="1"/>
  <c r="K107" i="3"/>
  <c r="C105" i="3" s="1"/>
  <c r="K97" i="3"/>
  <c r="C104" i="3" l="1"/>
  <c r="C106" i="3" s="1"/>
  <c r="C108" i="3" s="1"/>
  <c r="C107" i="3"/>
  <c r="K108" i="3"/>
  <c r="J93" i="3" l="1"/>
  <c r="J90" i="3"/>
  <c r="J85" i="3"/>
  <c r="J75" i="3"/>
  <c r="J67" i="3"/>
  <c r="J59" i="3"/>
  <c r="J49" i="3"/>
  <c r="J39" i="3"/>
  <c r="J33" i="3"/>
  <c r="J97" i="3" l="1"/>
  <c r="J32" i="3"/>
</calcChain>
</file>

<file path=xl/sharedStrings.xml><?xml version="1.0" encoding="utf-8"?>
<sst xmlns="http://schemas.openxmlformats.org/spreadsheetml/2006/main" count="592" uniqueCount="124">
  <si>
    <t>Detalle</t>
  </si>
  <si>
    <t>Total</t>
  </si>
  <si>
    <t>Enero</t>
  </si>
  <si>
    <t>Febrero</t>
  </si>
  <si>
    <t>Marzo</t>
  </si>
  <si>
    <t>Abril</t>
  </si>
  <si>
    <t>Mayo</t>
  </si>
  <si>
    <t>Junio</t>
  </si>
  <si>
    <t>Julio</t>
  </si>
  <si>
    <t>Agosto</t>
  </si>
  <si>
    <t>Septiembre</t>
  </si>
  <si>
    <t>Octubre</t>
  </si>
  <si>
    <t>Noviembre</t>
  </si>
  <si>
    <t>2-GASTOS</t>
  </si>
  <si>
    <t>2.1-REMUNERACIONES Y CONTRIBUCIONES</t>
  </si>
  <si>
    <t>2.1.1-REMUNERACIONES</t>
  </si>
  <si>
    <t>2.1.2-SOBRESUELDOS</t>
  </si>
  <si>
    <t>2.1.4-GRATIFICACIONES Y BONIFICACIONES</t>
  </si>
  <si>
    <t>2.1.5-CONTRIBUCIONES A LA SEGURIDAD SOCIAL</t>
  </si>
  <si>
    <t>2.2-CONTRATACIÓN DE SERVICIOS</t>
  </si>
  <si>
    <t>2.2.1-SERVICIOS BÁSICOS</t>
  </si>
  <si>
    <t>2.2.2-PUBLICIDAD, IMPRESIÓN Y ENCUADERNACIÓN</t>
  </si>
  <si>
    <t>2.2.4-TRANSPORTE Y ALMACENAJE</t>
  </si>
  <si>
    <t>2.2.5-ALQUILERES Y RENTAS</t>
  </si>
  <si>
    <t>2.2.6-SEGUROS</t>
  </si>
  <si>
    <t>2.2.7-SERVICIOS DE CONSERVACIÓN, REPARACIONES MENORES E INSTALACIONES TEMPORALES</t>
  </si>
  <si>
    <t>2.2.8-OTROS SERVICIOS NO INCLUIDOS EN CONCEPTOS ANTERIORES</t>
  </si>
  <si>
    <t>2.3-MATERIALES Y SUMINISTROS</t>
  </si>
  <si>
    <t>2.3.1-ALIMENTOS Y PRODUCTOS AGROFORESTALES</t>
  </si>
  <si>
    <t>2.3.2-TEXTILES Y VESTUARIOS</t>
  </si>
  <si>
    <t>2.3.3-PRODUCTOS DE PAPEL, CARTÓN E IMPRESOS</t>
  </si>
  <si>
    <t>2.3.4-PRODUCTOS FARMACÉUTICOS</t>
  </si>
  <si>
    <t>2.3.5-PRODUCTOS DE CUERO, CAUCHO Y PLÁSTICO</t>
  </si>
  <si>
    <t>2.3.6-PRODUCTOS DE MINERALES, METALICOS Y NO METALICO</t>
  </si>
  <si>
    <t>2.3.7-COMBUSTIBLES, LUBRICANTES, PRODUCTOS QUÍMICOS Y CONEXOS</t>
  </si>
  <si>
    <t>2.3.9-PRODUCTOS Y ÚTILES VARIOS</t>
  </si>
  <si>
    <t>2.4-TRANSFERENCIAS CORRIENTES</t>
  </si>
  <si>
    <t>2.4.1-TRANSFERENCIAS CORRIENTES AL SECTOR PRIVADO</t>
  </si>
  <si>
    <t>2.6-BIENES MUEBLES, INMUEBLES E INTANGIBLES</t>
  </si>
  <si>
    <t>2.6.1-MOBILIARIO Y EQUIPO</t>
  </si>
  <si>
    <t>2.6.2-MOBILIARIO Y EQUIPO EDUCACIONAL</t>
  </si>
  <si>
    <t>2.6.3-EQUIPO INSTRUMENTAL</t>
  </si>
  <si>
    <t>2.6.5-MAQUINARIA, OTROS EQUIPOS Y HERRAMIENTAS</t>
  </si>
  <si>
    <t>Diciembre</t>
  </si>
  <si>
    <t>Año</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</si>
  <si>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</si>
  <si>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</si>
  <si>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</si>
  <si>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</si>
  <si>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</si>
  <si>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</si>
  <si>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</si>
  <si>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</si>
  <si>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</si>
  <si>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</si>
  <si>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</si>
  <si>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</si>
  <si>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</si>
  <si>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</si>
  <si>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</si>
  <si>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</si>
  <si>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</si>
  <si>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</si>
  <si>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</si>
  <si>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</si>
  <si>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</si>
  <si>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</si>
  <si>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</si>
  <si>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</si>
  <si>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</si>
  <si>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</si>
  <si>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</si>
  <si>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</si>
  <si>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</si>
  <si>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</si>
  <si>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</si>
  <si>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</si>
  <si>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</si>
  <si>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</si>
  <si>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</si>
  <si>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</si>
  <si>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</si>
  <si>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</si>
  <si>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</si>
  <si>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</si>
  <si>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</si>
  <si>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</si>
  <si>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</si>
  <si>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</si>
  <si>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</si>
  <si>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</si>
  <si>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</si>
  <si>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</si>
  <si>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</si>
  <si>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</si>
  <si>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</si>
  <si>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</si>
  <si>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</si>
  <si>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</si>
  <si>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</si>
  <si>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</si>
  <si>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</si>
  <si>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</si>
  <si>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</si>
  <si>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</si>
  <si>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</si>
  <si>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</si>
  <si>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</si>
  <si>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</si>
  <si>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</si>
  <si>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Gastos</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</si>
  <si>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</si>
  <si>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</si>
  <si>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</si>
  <si>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</si>
  <si>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</si>
  <si>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</si>
  <si>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</si>
  <si>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</si>
  <si>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</si>
  <si>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</si>
  <si>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TOTAL GASTOS Y APLICACIONES FINANCIERAS</t>
  </si>
  <si>
    <t>.</t>
  </si>
  <si>
    <t>70-DONACION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</si>
</sst>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1"/>
      <color theme="1"/>
      <name val="Calibri"/>
      <family val="2"/>
      <scheme val="minor"/>
    </font>
    <font>
      <sz val="9"/>
      <color indexed="8"/>
      <name val="Arial"/>
      <family val="2"/>
    </font>
    <font>
      <sz val="10"/>
      <name val="Arial"/>
      <family val="2"/>
    </font>
    <font>
      <sz val="12"/>
      <color theme="1"/>
      <name val="Calibri"/>
      <family val="2"/>
      <scheme val="minor"/>
    </font>
    <font>
      <sz val="11"/>
      <color theme="1"/>
      <name val="Palatino Linotype"/>
      <family val="1"/>
    </font>
    <font>
      <u/>
      <sz val="11"/>
      <color theme="1"/>
      <name val="Calibri"/>
      <family val="2"/>
      <scheme val="minor"/>
    </font>
    <font>
      <sz val="9"/>
      <name val="Arial"/>
      <family val="2"/>
    </font>
    <font>
      <sz val="11"/>
      <name val="Palatino Linotype"/>
      <family val="1"/>
    </font>
    <font>
      <sz val="12"/>
      <color theme="1"/>
      <name val="Arial"/>
      <family val="2"/>
    </font>
    <font>
      <sz val="11"/>
      <color theme="1"/>
      <name val="Arial"/>
      <family val="2"/>
    </font>
    <font>
      <sz val="9"/>
      <color theme="1"/>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3" fillId="0" borderId="0"/>
    <xf numFmtId="0" fontId="1" fillId="0" borderId="0"/>
    <xf numFmtId="43" fontId="1" fillId="0" borderId="0" applyFont="0" applyFill="0" applyBorder="0" applyAlignment="0" applyProtection="0"/>
  </cellStyleXfs>
  <cellXfs count="52">
    <xf numFmtId="0" fontId="0" fillId="0" borderId="0" xfId="0"/>
    <xf numFmtId="0" fontId="4" fillId="0" borderId="0" xfId="2" applyFont="1"/>
    <xf numFmtId="43" fontId="2" fillId="0" borderId="0" xfId="0" applyNumberFormat="1" applyFont="1" applyAlignment="1">
      <alignment horizontal="right"/>
    </xf>
    <xf numFmtId="43" fontId="5" fillId="0" borderId="0" xfId="2" applyNumberFormat="1" applyFont="1"/>
    <xf numFmtId="0" fontId="5" fillId="0" borderId="0" xfId="2" applyFont="1"/>
    <xf numFmtId="4" fontId="5" fillId="0" borderId="0" xfId="2" applyNumberFormat="1" applyFont="1" applyAlignment="1" applyProtection="1">
      <alignment horizontal="center"/>
      <protection locked="0"/>
    </xf>
    <xf numFmtId="4" fontId="5" fillId="0" borderId="0" xfId="2" applyNumberFormat="1" applyFont="1" applyAlignment="1">
      <alignment horizontal="center"/>
    </xf>
    <xf numFmtId="0" fontId="6" fillId="0" borderId="0" xfId="0" applyFont="1"/>
    <xf numFmtId="0" fontId="8" fillId="0" borderId="0" xfId="1" applyFont="1" applyAlignment="1" applyProtection="1">
      <alignment vertical="center"/>
      <protection locked="0"/>
    </xf>
    <xf numFmtId="0" fontId="8" fillId="0" borderId="0" xfId="1" applyFont="1" applyAlignment="1" applyProtection="1">
      <alignment horizontal="center" vertical="center"/>
      <protection locked="0"/>
    </xf>
    <xf numFmtId="0" fontId="7" fillId="0" borderId="0" xfId="0" applyFont="1"/>
    <xf numFmtId="0" fontId="7" fillId="0" borderId="0" xfId="0" applyFont="1" applyAlignment="1">
      <alignment horizontal="right"/>
    </xf>
    <xf numFmtId="0" fontId="7" fillId="0" borderId="0" xfId="0" applyFont="1" applyAlignment="1">
      <alignment horizontal="left" indent="5"/>
    </xf>
    <xf numFmtId="0" fontId="7" fillId="0" borderId="0" xfId="0" applyFont="1" applyAlignment="1">
      <alignment horizontal="left" wrapText="1" indent="5"/>
    </xf>
    <xf numFmtId="43" fontId="9" fillId="0" borderId="0" xfId="2" applyNumberFormat="1" applyFont="1"/>
    <xf numFmtId="4" fontId="10" fillId="0" borderId="0" xfId="2" applyNumberFormat="1" applyFont="1" applyAlignment="1" applyProtection="1">
      <alignment horizontal="center"/>
      <protection locked="0"/>
    </xf>
    <xf numFmtId="0" fontId="10" fillId="0" borderId="0" xfId="0" applyFont="1"/>
    <xf numFmtId="0" fontId="7" fillId="0" borderId="0" xfId="3" applyNumberFormat="1" applyFont="1" applyFill="1" applyBorder="1" applyAlignment="1">
      <alignment horizontal="right" wrapText="1"/>
    </xf>
    <xf numFmtId="0" fontId="11" fillId="0" borderId="0" xfId="0" applyFont="1" applyAlignment="1">
      <alignment horizontal="right"/>
    </xf>
    <xf numFmtId="0" fontId="11" fillId="0" borderId="0" xfId="3" applyNumberFormat="1" applyFont="1" applyFill="1" applyBorder="1" applyAlignment="1">
      <alignment horizontal="right" wrapText="1"/>
    </xf>
    <xf numFmtId="0" fontId="11" fillId="0" borderId="0" xfId="3" applyNumberFormat="1" applyFont="1" applyFill="1" applyBorder="1" applyAlignment="1">
      <alignment horizontal="right" vertical="center" wrapText="1"/>
    </xf>
    <xf numFmtId="0" fontId="11" fillId="0" borderId="0" xfId="3" applyNumberFormat="1" applyFont="1" applyFill="1" applyBorder="1" applyAlignment="1">
      <alignment vertical="center" wrapText="1"/>
    </xf>
    <xf numFmtId="4" fontId="10" fillId="0" borderId="0" xfId="0" applyNumberFormat="1" applyFont="1"/>
    <xf numFmtId="0" fontId="7" fillId="0" borderId="0" xfId="3" applyNumberFormat="1" applyFont="1" applyFill="1" applyBorder="1" applyAlignment="1">
      <alignment horizontal="right"/>
    </xf>
    <xf numFmtId="0" fontId="11" fillId="0" borderId="0" xfId="3" applyNumberFormat="1" applyFont="1" applyFill="1" applyBorder="1" applyAlignment="1">
      <alignment horizontal="right"/>
    </xf>
    <xf numFmtId="0" fontId="11" fillId="0" borderId="0" xfId="3" applyNumberFormat="1" applyFont="1" applyFill="1" applyBorder="1"/>
    <xf numFmtId="0" fontId="11" fillId="0" borderId="0" xfId="0" applyFont="1"/>
    <xf numFmtId="0" fontId="7" fillId="0" borderId="0" xfId="0" applyFont="1" applyAlignment="1">
      <alignment horizontal="right" wrapText="1"/>
    </xf>
    <xf numFmtId="0" fontId="11" fillId="0" borderId="0" xfId="0" applyFont="1" applyAlignment="1">
      <alignment horizontal="right" wrapText="1"/>
    </xf>
    <xf numFmtId="0" fontId="11" fillId="0" borderId="0" xfId="0" applyFont="1" applyAlignment="1">
      <alignment horizontal="right" vertical="center" wrapText="1"/>
    </xf>
    <xf numFmtId="0" fontId="11"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wrapText="1" indent="2"/>
    </xf>
    <xf numFmtId="0" fontId="9" fillId="0" borderId="0" xfId="2" applyFont="1" applyAlignment="1">
      <alignment horizontal="left"/>
    </xf>
    <xf numFmtId="0" fontId="11" fillId="0" borderId="0" xfId="3" applyNumberFormat="1" applyFont="1" applyFill="1" applyBorder="1" applyAlignment="1">
      <alignment horizontal="right" vertical="center"/>
    </xf>
    <xf numFmtId="0" fontId="11" fillId="0" borderId="0" xfId="0" applyFont="1" applyAlignment="1">
      <alignment horizontal="right" vertical="center"/>
    </xf>
    <xf numFmtId="4" fontId="11" fillId="0" borderId="0" xfId="3" applyNumberFormat="1" applyFont="1" applyFill="1" applyBorder="1" applyAlignment="1">
      <alignment horizontal="right"/>
    </xf>
    <xf numFmtId="2" fontId="11" fillId="0" borderId="0" xfId="3" applyNumberFormat="1" applyFont="1" applyFill="1" applyBorder="1" applyAlignment="1">
      <alignment horizontal="right"/>
    </xf>
    <xf numFmtId="43" fontId="11" fillId="0" borderId="0" xfId="3" applyFont="1" applyFill="1" applyBorder="1" applyAlignment="1">
      <alignment horizontal="right"/>
    </xf>
    <xf numFmtId="43" fontId="8" fillId="0" borderId="0" xfId="3" applyFont="1" applyAlignment="1" applyProtection="1">
      <alignment horizontal="center" vertical="center"/>
      <protection locked="0"/>
    </xf>
    <xf numFmtId="43" fontId="7" fillId="0" borderId="0" xfId="3" applyFont="1" applyAlignment="1">
      <alignment horizontal="right"/>
    </xf>
    <xf numFmtId="43" fontId="11" fillId="0" borderId="0" xfId="3" applyFont="1" applyFill="1" applyBorder="1" applyAlignment="1">
      <alignment vertical="center" wrapText="1"/>
    </xf>
    <xf numFmtId="43" fontId="11" fillId="0" borderId="0" xfId="3" applyFont="1" applyFill="1" applyBorder="1"/>
    <xf numFmtId="43" fontId="11" fillId="0" borderId="0" xfId="3" applyFont="1"/>
    <xf numFmtId="43" fontId="11" fillId="0" borderId="0" xfId="3" applyFont="1" applyAlignment="1">
      <alignment vertical="center" wrapText="1"/>
    </xf>
    <xf numFmtId="43" fontId="11" fillId="0" borderId="0" xfId="3" applyFont="1" applyAlignment="1">
      <alignment horizontal="right"/>
    </xf>
    <xf numFmtId="43" fontId="11" fillId="0" borderId="0" xfId="3" applyFont="1" applyAlignment="1">
      <alignment horizontal="right" wrapText="1"/>
    </xf>
    <xf numFmtId="43" fontId="11" fillId="0" borderId="0" xfId="3" applyFont="1" applyFill="1" applyBorder="1" applyAlignment="1">
      <alignment horizontal="right" vertical="center" wrapText="1"/>
    </xf>
    <xf numFmtId="43" fontId="11" fillId="0" borderId="0" xfId="3" applyFont="1" applyAlignment="1">
      <alignment horizontal="right" vertical="center" wrapText="1"/>
    </xf>
    <xf numFmtId="43" fontId="11" fillId="0" borderId="0" xfId="3" applyFont="1" applyFill="1" applyBorder="1" applyAlignment="1">
      <alignment horizontal="right" wrapText="1"/>
    </xf>
    <xf numFmtId="43" fontId="0" fillId="0" borderId="0" xfId="3" applyFont="1"/>
    <xf numFmtId="43" fontId="11" fillId="0" borderId="0" xfId="3" applyFont="1" applyFill="1" applyBorder="1" applyAlignment="1">
      <alignment horizontal="center"/>
    </xf>
  </cellXfs>
  <cellStyles count="4">
    <cellStyle name="Millares" xfId="3" builtinId="3"/>
    <cellStyle name="Normal" xfId="0" builtinId="0"/>
    <cellStyle name="Normal 2" xfId="2"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14"/>
  <sheetViews>
    <sheetView tabSelected="1" topLeftCell="A489" zoomScale="95" zoomScaleNormal="95" workbookViewId="0">
      <selection activeCell="O518" sqref="O518"/>
    </sheetView>
  </sheetViews>
  <sheetFormatPr baseColWidth="10" defaultColWidth="11.42578125" defaultRowHeight="15" x14ac:dyDescent="0.25"/>
  <cols>
    <col min="2" max="2" width="71.28515625" customWidth="1"/>
    <col min="3" max="3" width="20.7109375" customWidth="1"/>
    <col min="4" max="4" width="16.42578125" customWidth="1"/>
    <col min="5" max="5" width="14" customWidth="1"/>
    <col min="6" max="6" width="15" customWidth="1"/>
    <col min="7" max="7" width="14.85546875" customWidth="1"/>
    <col min="8" max="8" width="14" customWidth="1"/>
    <col min="9" max="9" width="14.5703125" customWidth="1"/>
    <col min="10" max="10" width="14" customWidth="1"/>
    <col min="11" max="11" width="13.42578125" customWidth="1"/>
    <col min="12" max="13" width="15" customWidth="1"/>
    <col min="14" max="14" width="14.42578125" style="50" customWidth="1"/>
    <col min="15" max="15" width="14.42578125" customWidth="1"/>
    <col min="16" max="16" width="14.85546875" bestFit="1" customWidth="1"/>
    <col min="17" max="17" width="15.28515625" bestFit="1" customWidth="1"/>
    <col min="18" max="18" width="14.85546875" bestFit="1" customWidth="1"/>
    <col min="19" max="19" width="13" bestFit="1" customWidth="1"/>
    <col min="20" max="20" width="14.85546875" bestFit="1" customWidth="1"/>
    <col min="21" max="21" width="13" bestFit="1" customWidth="1"/>
    <col min="22" max="23" width="15.28515625" bestFit="1" customWidth="1"/>
  </cols>
  <sheetData>
    <row r="1" spans="1:23" s="1" customFormat="1" ht="16.5" x14ac:dyDescent="0.25">
      <c r="A1" s="1" t="s">
        <v>44</v>
      </c>
      <c r="B1" s="8" t="s">
        <v>0</v>
      </c>
      <c r="C1" s="9" t="s">
        <v>1</v>
      </c>
      <c r="D1" s="9" t="s">
        <v>2</v>
      </c>
      <c r="E1" s="9" t="s">
        <v>3</v>
      </c>
      <c r="F1" s="9" t="s">
        <v>4</v>
      </c>
      <c r="G1" s="9" t="s">
        <v>5</v>
      </c>
      <c r="H1" s="9" t="s">
        <v>6</v>
      </c>
      <c r="I1" s="9" t="s">
        <v>7</v>
      </c>
      <c r="J1" s="9" t="s">
        <v>8</v>
      </c>
      <c r="K1" s="9" t="s">
        <v>9</v>
      </c>
      <c r="L1" s="9" t="s">
        <v>10</v>
      </c>
      <c r="M1" s="9" t="s">
        <v>11</v>
      </c>
      <c r="N1" s="39" t="s">
        <v>12</v>
      </c>
      <c r="O1" s="9" t="s">
        <v>43</v>
      </c>
    </row>
    <row r="2" spans="1:23" s="1" customFormat="1" ht="15.75" x14ac:dyDescent="0.25">
      <c r="A2" s="33">
        <v>2018</v>
      </c>
      <c r="B2" s="10" t="s">
        <v>13</v>
      </c>
      <c r="C2" s="11">
        <v>539180207.27999997</v>
      </c>
      <c r="D2" s="11">
        <v>23822870.559999999</v>
      </c>
      <c r="E2" s="11">
        <v>26015610.140000001</v>
      </c>
      <c r="F2" s="11">
        <v>44341450.689999998</v>
      </c>
      <c r="G2" s="11">
        <v>27291224.48</v>
      </c>
      <c r="H2" s="11">
        <v>46983748.460000001</v>
      </c>
      <c r="I2" s="11">
        <v>29790544.990000002</v>
      </c>
      <c r="J2" s="11">
        <v>76868718.939999998</v>
      </c>
      <c r="K2" s="11">
        <v>40895038.469999999</v>
      </c>
      <c r="L2" s="11">
        <v>28000705.370000001</v>
      </c>
      <c r="M2" s="11">
        <v>54628218.439999998</v>
      </c>
      <c r="N2" s="40">
        <v>49401889.690000005</v>
      </c>
      <c r="O2" s="11">
        <v>91140187.050000012</v>
      </c>
      <c r="P2" s="14"/>
    </row>
    <row r="3" spans="1:23" s="4" customFormat="1" ht="16.5" x14ac:dyDescent="0.3">
      <c r="A3" s="33">
        <v>2018</v>
      </c>
      <c r="B3" s="10" t="s">
        <v>14</v>
      </c>
      <c r="C3" s="11">
        <v>417751435.95999998</v>
      </c>
      <c r="D3" s="11">
        <v>23822870.559999999</v>
      </c>
      <c r="E3" s="11">
        <v>24258233.550000001</v>
      </c>
      <c r="F3" s="11">
        <v>38662721.200000003</v>
      </c>
      <c r="G3" s="11">
        <v>23707594.780000001</v>
      </c>
      <c r="H3" s="11">
        <v>28650586.059999999</v>
      </c>
      <c r="I3" s="11">
        <v>25227864.140000001</v>
      </c>
      <c r="J3" s="11">
        <v>46540660.450000003</v>
      </c>
      <c r="K3" s="11">
        <v>30877120.23</v>
      </c>
      <c r="L3" s="11">
        <v>25881293.990000002</v>
      </c>
      <c r="M3" s="11">
        <v>25963696.460000001</v>
      </c>
      <c r="N3" s="40">
        <v>46235492.280000001</v>
      </c>
      <c r="O3" s="11">
        <v>77923302.260000005</v>
      </c>
      <c r="P3" s="2"/>
      <c r="Q3" s="3"/>
    </row>
    <row r="4" spans="1:23" s="4" customFormat="1" ht="16.5" x14ac:dyDescent="0.3">
      <c r="A4" s="33">
        <v>2018</v>
      </c>
      <c r="B4" s="12" t="s">
        <v>15</v>
      </c>
      <c r="C4" s="11">
        <v>277068945.02999997</v>
      </c>
      <c r="D4" s="11">
        <v>20368583</v>
      </c>
      <c r="E4" s="11">
        <v>20747833</v>
      </c>
      <c r="F4" s="11">
        <v>20505583</v>
      </c>
      <c r="G4" s="11">
        <v>20267799.670000002</v>
      </c>
      <c r="H4" s="11">
        <v>20720466.329999998</v>
      </c>
      <c r="I4" s="11">
        <v>21621669.550000001</v>
      </c>
      <c r="J4" s="11">
        <v>21090613</v>
      </c>
      <c r="K4" s="11">
        <v>23381963</v>
      </c>
      <c r="L4" s="11">
        <v>22304522.32</v>
      </c>
      <c r="M4" s="11">
        <v>22278055.350000001</v>
      </c>
      <c r="N4" s="40">
        <v>42686043.810000002</v>
      </c>
      <c r="O4" s="11">
        <v>21095813</v>
      </c>
      <c r="P4" s="2"/>
      <c r="Q4" s="5"/>
      <c r="R4" s="5"/>
      <c r="S4" s="5"/>
      <c r="T4" s="5"/>
      <c r="U4" s="5"/>
      <c r="V4" s="6"/>
      <c r="W4" s="6"/>
    </row>
    <row r="5" spans="1:23" s="4" customFormat="1" ht="16.5" x14ac:dyDescent="0.3">
      <c r="A5" s="33">
        <v>2018</v>
      </c>
      <c r="B5" s="12" t="s">
        <v>16</v>
      </c>
      <c r="C5" s="11">
        <v>78485049.810000002</v>
      </c>
      <c r="D5" s="11">
        <v>508400</v>
      </c>
      <c r="E5" s="11">
        <v>508400</v>
      </c>
      <c r="F5" s="11">
        <v>15190520</v>
      </c>
      <c r="G5" s="11">
        <v>508400</v>
      </c>
      <c r="H5" s="11">
        <v>4935150</v>
      </c>
      <c r="I5" s="11">
        <v>508400</v>
      </c>
      <c r="J5" s="11">
        <v>508400</v>
      </c>
      <c r="K5" s="11">
        <v>508400</v>
      </c>
      <c r="L5" s="11">
        <v>508400</v>
      </c>
      <c r="M5" s="11">
        <v>508400</v>
      </c>
      <c r="N5" s="40">
        <v>508400</v>
      </c>
      <c r="O5" s="11">
        <v>53783779.810000002</v>
      </c>
      <c r="P5" s="2"/>
      <c r="Q5" s="5"/>
      <c r="R5" s="5"/>
      <c r="S5" s="5"/>
      <c r="T5" s="5"/>
      <c r="U5" s="5"/>
      <c r="V5" s="6"/>
      <c r="W5" s="6"/>
    </row>
    <row r="6" spans="1:23" s="4" customFormat="1" ht="16.5" x14ac:dyDescent="0.3">
      <c r="A6" s="33">
        <v>2018</v>
      </c>
      <c r="B6" s="12" t="s">
        <v>17</v>
      </c>
      <c r="C6" s="11">
        <v>25621413</v>
      </c>
      <c r="D6" s="11">
        <v>0</v>
      </c>
      <c r="E6" s="11">
        <v>0</v>
      </c>
      <c r="F6" s="11">
        <v>0</v>
      </c>
      <c r="G6" s="11">
        <v>0</v>
      </c>
      <c r="H6" s="11">
        <v>0</v>
      </c>
      <c r="I6" s="11">
        <v>0</v>
      </c>
      <c r="J6" s="11">
        <v>21834913</v>
      </c>
      <c r="K6" s="11">
        <v>3660500</v>
      </c>
      <c r="L6" s="11">
        <v>0</v>
      </c>
      <c r="M6" s="11">
        <v>126000</v>
      </c>
      <c r="N6" s="40">
        <v>0</v>
      </c>
      <c r="O6" s="11">
        <v>0</v>
      </c>
      <c r="P6" s="15"/>
      <c r="Q6" s="5"/>
      <c r="R6" s="5"/>
      <c r="S6" s="5"/>
      <c r="T6" s="5"/>
      <c r="U6" s="5"/>
      <c r="V6" s="6"/>
      <c r="W6" s="6"/>
    </row>
    <row r="7" spans="1:23" s="4" customFormat="1" ht="16.5" x14ac:dyDescent="0.3">
      <c r="A7" s="33">
        <v>2018</v>
      </c>
      <c r="B7" s="12" t="s">
        <v>18</v>
      </c>
      <c r="C7" s="11">
        <v>36576028.119999997</v>
      </c>
      <c r="D7" s="11">
        <v>2945887.56</v>
      </c>
      <c r="E7" s="11">
        <v>3002000.55</v>
      </c>
      <c r="F7" s="11">
        <v>2966618.2</v>
      </c>
      <c r="G7" s="11">
        <v>2931395.11</v>
      </c>
      <c r="H7" s="11">
        <v>2994969.73</v>
      </c>
      <c r="I7" s="11">
        <v>3097794.59</v>
      </c>
      <c r="J7" s="11">
        <v>3106734.45</v>
      </c>
      <c r="K7" s="11">
        <v>3326257.23</v>
      </c>
      <c r="L7" s="11">
        <v>3068371.67</v>
      </c>
      <c r="M7" s="11">
        <v>3051241.11</v>
      </c>
      <c r="N7" s="40">
        <v>3041048.47</v>
      </c>
      <c r="O7" s="11">
        <v>3043709.45</v>
      </c>
      <c r="P7" s="15"/>
      <c r="Q7" s="5"/>
      <c r="R7" s="5"/>
      <c r="S7" s="5"/>
      <c r="T7" s="5"/>
      <c r="U7" s="5"/>
      <c r="V7" s="6"/>
      <c r="W7" s="6"/>
    </row>
    <row r="8" spans="1:23" s="4" customFormat="1" ht="16.5" x14ac:dyDescent="0.3">
      <c r="A8" s="33">
        <v>2018</v>
      </c>
      <c r="B8" s="10" t="s">
        <v>19</v>
      </c>
      <c r="C8" s="11">
        <v>80768697.88000001</v>
      </c>
      <c r="D8" s="11">
        <v>0</v>
      </c>
      <c r="E8" s="11">
        <v>1255378.69</v>
      </c>
      <c r="F8" s="11">
        <v>1142984.23</v>
      </c>
      <c r="G8" s="11">
        <v>1199807.6199999999</v>
      </c>
      <c r="H8" s="11">
        <v>13682480.66</v>
      </c>
      <c r="I8" s="11">
        <v>1586601.87</v>
      </c>
      <c r="J8" s="11">
        <v>25240288.390000001</v>
      </c>
      <c r="K8" s="11">
        <v>5240013.9700000007</v>
      </c>
      <c r="L8" s="11">
        <v>1601415.57</v>
      </c>
      <c r="M8" s="11">
        <v>23461859.59</v>
      </c>
      <c r="N8" s="40">
        <v>1279349.52</v>
      </c>
      <c r="O8" s="11">
        <v>5078517.7699999996</v>
      </c>
      <c r="P8" s="15"/>
      <c r="Q8" s="5"/>
      <c r="R8" s="5"/>
      <c r="S8" s="5"/>
      <c r="T8" s="5"/>
      <c r="U8" s="5"/>
      <c r="V8" s="6"/>
      <c r="W8" s="6"/>
    </row>
    <row r="9" spans="1:23" s="4" customFormat="1" ht="16.5" x14ac:dyDescent="0.3">
      <c r="A9" s="33">
        <v>2018</v>
      </c>
      <c r="B9" s="12" t="s">
        <v>20</v>
      </c>
      <c r="C9" s="11">
        <v>8543813.620000001</v>
      </c>
      <c r="D9" s="11">
        <v>0</v>
      </c>
      <c r="E9" s="11">
        <v>1225867.69</v>
      </c>
      <c r="F9" s="11">
        <v>585807.47</v>
      </c>
      <c r="G9" s="11">
        <v>588291.5</v>
      </c>
      <c r="H9" s="11">
        <v>1073385.25</v>
      </c>
      <c r="I9" s="11">
        <v>598811.43000000005</v>
      </c>
      <c r="J9" s="11">
        <v>712148.07</v>
      </c>
      <c r="K9" s="11">
        <v>290509.65000000002</v>
      </c>
      <c r="L9" s="11">
        <v>1203077.3</v>
      </c>
      <c r="M9" s="11">
        <v>868059.15</v>
      </c>
      <c r="N9" s="40">
        <v>643491.6</v>
      </c>
      <c r="O9" s="11">
        <v>754364.51</v>
      </c>
      <c r="P9" s="15"/>
      <c r="Q9" s="5"/>
      <c r="R9" s="5"/>
      <c r="S9" s="5"/>
      <c r="T9" s="5"/>
      <c r="U9" s="5"/>
      <c r="V9" s="6"/>
      <c r="W9" s="6"/>
    </row>
    <row r="10" spans="1:23" s="4" customFormat="1" ht="16.5" x14ac:dyDescent="0.3">
      <c r="A10" s="33">
        <v>2018</v>
      </c>
      <c r="B10" s="12" t="s">
        <v>21</v>
      </c>
      <c r="C10" s="11">
        <v>395237.82</v>
      </c>
      <c r="D10" s="11">
        <v>0</v>
      </c>
      <c r="E10" s="11">
        <v>13511</v>
      </c>
      <c r="F10" s="11">
        <v>132919.92000000001</v>
      </c>
      <c r="G10" s="11">
        <v>39695.199999999997</v>
      </c>
      <c r="H10" s="11">
        <v>8388.76</v>
      </c>
      <c r="I10" s="11">
        <v>61296</v>
      </c>
      <c r="J10" s="11">
        <v>100939.74</v>
      </c>
      <c r="K10" s="11">
        <v>8400</v>
      </c>
      <c r="L10" s="11">
        <v>28400</v>
      </c>
      <c r="M10" s="11">
        <v>0</v>
      </c>
      <c r="N10" s="40">
        <v>0</v>
      </c>
      <c r="O10" s="11">
        <v>1687.2</v>
      </c>
      <c r="P10" s="15"/>
      <c r="Q10" s="5"/>
      <c r="R10" s="5"/>
      <c r="S10" s="5"/>
      <c r="T10" s="5"/>
      <c r="U10" s="5"/>
      <c r="V10" s="6"/>
      <c r="W10" s="6"/>
    </row>
    <row r="11" spans="1:23" s="4" customFormat="1" ht="16.5" x14ac:dyDescent="0.3">
      <c r="A11" s="33">
        <v>2018</v>
      </c>
      <c r="B11" s="12" t="s">
        <v>22</v>
      </c>
      <c r="C11" s="11">
        <v>69325.55</v>
      </c>
      <c r="D11" s="11">
        <v>0</v>
      </c>
      <c r="E11" s="11">
        <v>0</v>
      </c>
      <c r="F11" s="11">
        <v>3775</v>
      </c>
      <c r="G11" s="11">
        <v>6600</v>
      </c>
      <c r="H11" s="11">
        <v>0</v>
      </c>
      <c r="I11" s="11">
        <v>4200</v>
      </c>
      <c r="J11" s="11">
        <v>11260</v>
      </c>
      <c r="K11" s="11">
        <v>0</v>
      </c>
      <c r="L11" s="11">
        <v>9850</v>
      </c>
      <c r="M11" s="11">
        <v>0</v>
      </c>
      <c r="N11" s="40">
        <v>24190.55</v>
      </c>
      <c r="O11" s="11">
        <v>9450</v>
      </c>
      <c r="P11" s="15"/>
      <c r="Q11" s="5"/>
      <c r="R11" s="5"/>
      <c r="S11" s="5"/>
      <c r="T11" s="5"/>
      <c r="U11" s="5"/>
      <c r="V11" s="6"/>
      <c r="W11" s="6"/>
    </row>
    <row r="12" spans="1:23" s="4" customFormat="1" ht="16.5" x14ac:dyDescent="0.3">
      <c r="A12" s="33">
        <v>2018</v>
      </c>
      <c r="B12" s="12" t="s">
        <v>23</v>
      </c>
      <c r="C12" s="11">
        <v>69760</v>
      </c>
      <c r="D12" s="11">
        <v>0</v>
      </c>
      <c r="E12" s="11">
        <v>0</v>
      </c>
      <c r="F12" s="11">
        <v>10800</v>
      </c>
      <c r="G12" s="11">
        <v>0</v>
      </c>
      <c r="H12" s="11">
        <v>0</v>
      </c>
      <c r="I12" s="11">
        <v>0</v>
      </c>
      <c r="J12" s="11">
        <v>0</v>
      </c>
      <c r="K12" s="11">
        <v>58960</v>
      </c>
      <c r="L12" s="11">
        <v>0</v>
      </c>
      <c r="M12" s="11">
        <v>0</v>
      </c>
      <c r="N12" s="40">
        <v>0</v>
      </c>
      <c r="O12" s="11">
        <v>0</v>
      </c>
      <c r="P12" s="15"/>
      <c r="Q12" s="5"/>
      <c r="R12" s="5"/>
      <c r="S12" s="5"/>
      <c r="T12" s="5"/>
      <c r="U12" s="5"/>
      <c r="V12" s="6"/>
      <c r="W12" s="6"/>
    </row>
    <row r="13" spans="1:23" s="4" customFormat="1" ht="16.5" x14ac:dyDescent="0.3">
      <c r="A13" s="33">
        <v>2018</v>
      </c>
      <c r="B13" s="12" t="s">
        <v>24</v>
      </c>
      <c r="C13" s="11">
        <v>2046454.1099999999</v>
      </c>
      <c r="D13" s="11">
        <v>0</v>
      </c>
      <c r="E13" s="11">
        <v>0</v>
      </c>
      <c r="F13" s="11">
        <v>0</v>
      </c>
      <c r="G13" s="11">
        <v>236143.64</v>
      </c>
      <c r="H13" s="11">
        <v>0</v>
      </c>
      <c r="I13" s="11">
        <v>114608</v>
      </c>
      <c r="J13" s="11">
        <v>57241.36</v>
      </c>
      <c r="K13" s="11">
        <v>57860.800000000003</v>
      </c>
      <c r="L13" s="11">
        <v>56715.88</v>
      </c>
      <c r="M13" s="11">
        <v>1409450.43</v>
      </c>
      <c r="N13" s="40">
        <v>57342.28</v>
      </c>
      <c r="O13" s="11">
        <v>57091.72</v>
      </c>
      <c r="P13" s="15"/>
      <c r="Q13" s="5"/>
      <c r="R13" s="5"/>
      <c r="S13" s="5"/>
      <c r="T13" s="5"/>
      <c r="U13" s="5"/>
      <c r="V13" s="6"/>
      <c r="W13" s="6"/>
    </row>
    <row r="14" spans="1:23" ht="24.75" x14ac:dyDescent="0.25">
      <c r="A14" s="33">
        <v>2018</v>
      </c>
      <c r="B14" s="13" t="s">
        <v>25</v>
      </c>
      <c r="C14" s="11">
        <v>4929284.7699999996</v>
      </c>
      <c r="D14" s="11">
        <v>0</v>
      </c>
      <c r="E14" s="11">
        <v>16000</v>
      </c>
      <c r="F14" s="11">
        <v>221454.07999999999</v>
      </c>
      <c r="G14" s="11">
        <v>86894.62</v>
      </c>
      <c r="H14" s="11">
        <v>148827.14000000001</v>
      </c>
      <c r="I14" s="11">
        <v>267438.53999999998</v>
      </c>
      <c r="J14" s="11">
        <v>768171.24</v>
      </c>
      <c r="K14" s="11">
        <v>2014628.9</v>
      </c>
      <c r="L14" s="11">
        <v>73847.820000000007</v>
      </c>
      <c r="M14" s="11">
        <v>332557.81</v>
      </c>
      <c r="N14" s="40">
        <v>481813.45</v>
      </c>
      <c r="O14" s="11">
        <v>517651.17</v>
      </c>
      <c r="P14" s="16"/>
    </row>
    <row r="15" spans="1:23" ht="15.75" x14ac:dyDescent="0.25">
      <c r="A15" s="33">
        <v>2018</v>
      </c>
      <c r="B15" s="12" t="s">
        <v>26</v>
      </c>
      <c r="C15" s="11">
        <v>64714822.010000005</v>
      </c>
      <c r="D15" s="11">
        <v>0</v>
      </c>
      <c r="E15" s="11">
        <v>0</v>
      </c>
      <c r="F15" s="11">
        <v>188227.76</v>
      </c>
      <c r="G15" s="11">
        <v>242182.66</v>
      </c>
      <c r="H15" s="11">
        <v>12451879.51</v>
      </c>
      <c r="I15" s="11">
        <v>540247.9</v>
      </c>
      <c r="J15" s="11">
        <v>23590527.98</v>
      </c>
      <c r="K15" s="11">
        <v>2809654.62</v>
      </c>
      <c r="L15" s="11">
        <v>229524.57</v>
      </c>
      <c r="M15" s="11">
        <v>20851792.199999999</v>
      </c>
      <c r="N15" s="40">
        <v>72511.64</v>
      </c>
      <c r="O15" s="11">
        <v>3738273.17</v>
      </c>
      <c r="P15" s="16"/>
    </row>
    <row r="16" spans="1:23" ht="15.75" x14ac:dyDescent="0.25">
      <c r="A16" s="33">
        <v>2018</v>
      </c>
      <c r="B16" s="10" t="s">
        <v>27</v>
      </c>
      <c r="C16" s="11">
        <v>34301280.639999993</v>
      </c>
      <c r="D16" s="11">
        <v>0</v>
      </c>
      <c r="E16" s="11">
        <v>501997.9</v>
      </c>
      <c r="F16" s="11">
        <v>4311735.76</v>
      </c>
      <c r="G16" s="11">
        <v>1542699.02</v>
      </c>
      <c r="H16" s="11">
        <v>3693113.74</v>
      </c>
      <c r="I16" s="11">
        <v>2640428.7299999995</v>
      </c>
      <c r="J16" s="11">
        <v>4810815.0999999996</v>
      </c>
      <c r="K16" s="11">
        <v>4227904.2699999996</v>
      </c>
      <c r="L16" s="11">
        <v>497510.81</v>
      </c>
      <c r="M16" s="11">
        <v>4506920.3900000006</v>
      </c>
      <c r="N16" s="40">
        <v>1229854.6600000001</v>
      </c>
      <c r="O16" s="11">
        <v>6338300.2599999998</v>
      </c>
      <c r="P16" s="16"/>
    </row>
    <row r="17" spans="1:19" ht="15.75" x14ac:dyDescent="0.25">
      <c r="A17" s="33">
        <v>2018</v>
      </c>
      <c r="B17" s="12" t="s">
        <v>28</v>
      </c>
      <c r="C17" s="11">
        <v>14602506.999999998</v>
      </c>
      <c r="D17" s="11">
        <v>0</v>
      </c>
      <c r="E17" s="11">
        <v>453997.9</v>
      </c>
      <c r="F17" s="11">
        <v>1146144.08</v>
      </c>
      <c r="G17" s="11">
        <v>995724.68</v>
      </c>
      <c r="H17" s="11">
        <v>1673953.59</v>
      </c>
      <c r="I17" s="11">
        <v>1092393.19</v>
      </c>
      <c r="J17" s="11">
        <v>980283.96</v>
      </c>
      <c r="K17" s="11">
        <v>2000190.14</v>
      </c>
      <c r="L17" s="11">
        <v>377417.54</v>
      </c>
      <c r="M17" s="11">
        <v>2742538.68</v>
      </c>
      <c r="N17" s="40">
        <v>192937.58</v>
      </c>
      <c r="O17" s="11">
        <v>2946925.66</v>
      </c>
      <c r="P17" s="16"/>
    </row>
    <row r="18" spans="1:19" ht="15.75" x14ac:dyDescent="0.25">
      <c r="A18" s="33">
        <v>2018</v>
      </c>
      <c r="B18" s="12" t="s">
        <v>29</v>
      </c>
      <c r="C18" s="11">
        <v>3041096.26</v>
      </c>
      <c r="D18" s="11">
        <v>0</v>
      </c>
      <c r="E18" s="11">
        <v>0</v>
      </c>
      <c r="F18" s="11">
        <v>1458935.67</v>
      </c>
      <c r="G18" s="11">
        <v>0</v>
      </c>
      <c r="H18" s="11">
        <v>6844</v>
      </c>
      <c r="I18" s="11">
        <v>841950.25</v>
      </c>
      <c r="J18" s="11">
        <v>0</v>
      </c>
      <c r="K18" s="11">
        <v>189460.8</v>
      </c>
      <c r="L18" s="11">
        <v>9676</v>
      </c>
      <c r="M18" s="11">
        <v>0</v>
      </c>
      <c r="N18" s="40">
        <v>14160</v>
      </c>
      <c r="O18" s="11">
        <v>520069.54</v>
      </c>
      <c r="P18" s="16"/>
      <c r="S18" s="7"/>
    </row>
    <row r="19" spans="1:19" ht="15.75" x14ac:dyDescent="0.25">
      <c r="A19" s="33">
        <v>2018</v>
      </c>
      <c r="B19" s="12" t="s">
        <v>30</v>
      </c>
      <c r="C19" s="11">
        <v>92703.950000000012</v>
      </c>
      <c r="D19" s="11">
        <v>0</v>
      </c>
      <c r="E19" s="11">
        <v>0</v>
      </c>
      <c r="F19" s="11">
        <v>0</v>
      </c>
      <c r="G19" s="11">
        <v>23827.9</v>
      </c>
      <c r="H19" s="11">
        <v>0</v>
      </c>
      <c r="I19" s="11">
        <v>0</v>
      </c>
      <c r="J19" s="11">
        <v>409.9</v>
      </c>
      <c r="K19" s="11">
        <v>0</v>
      </c>
      <c r="L19" s="11">
        <v>0</v>
      </c>
      <c r="M19" s="11">
        <v>0</v>
      </c>
      <c r="N19" s="40">
        <v>2248.9</v>
      </c>
      <c r="O19" s="11">
        <v>66217.25</v>
      </c>
      <c r="P19" s="16"/>
    </row>
    <row r="20" spans="1:19" ht="15.75" x14ac:dyDescent="0.25">
      <c r="A20" s="33">
        <v>2018</v>
      </c>
      <c r="B20" s="12" t="s">
        <v>31</v>
      </c>
      <c r="C20" s="11">
        <v>332622.27</v>
      </c>
      <c r="D20" s="11">
        <v>0</v>
      </c>
      <c r="E20" s="11">
        <v>0</v>
      </c>
      <c r="F20" s="11">
        <v>0</v>
      </c>
      <c r="G20" s="11">
        <v>110378.16</v>
      </c>
      <c r="H20" s="11">
        <v>0</v>
      </c>
      <c r="I20" s="11">
        <v>0</v>
      </c>
      <c r="J20" s="11">
        <v>0</v>
      </c>
      <c r="K20" s="11">
        <v>114255.31</v>
      </c>
      <c r="L20" s="11">
        <v>0</v>
      </c>
      <c r="M20" s="11">
        <v>0</v>
      </c>
      <c r="N20" s="40">
        <v>193.8</v>
      </c>
      <c r="O20" s="11">
        <v>107795</v>
      </c>
      <c r="P20" s="16"/>
    </row>
    <row r="21" spans="1:19" ht="15.75" x14ac:dyDescent="0.25">
      <c r="A21" s="33">
        <v>2018</v>
      </c>
      <c r="B21" s="12" t="s">
        <v>32</v>
      </c>
      <c r="C21" s="11">
        <v>196365.18</v>
      </c>
      <c r="D21" s="11">
        <v>0</v>
      </c>
      <c r="E21" s="11">
        <v>0</v>
      </c>
      <c r="F21" s="11">
        <v>0</v>
      </c>
      <c r="G21" s="11">
        <v>34612</v>
      </c>
      <c r="H21" s="11">
        <v>6018</v>
      </c>
      <c r="I21" s="11">
        <v>0</v>
      </c>
      <c r="J21" s="11">
        <v>0</v>
      </c>
      <c r="K21" s="11">
        <v>0</v>
      </c>
      <c r="L21" s="11">
        <v>16520</v>
      </c>
      <c r="M21" s="11">
        <v>4236.2</v>
      </c>
      <c r="N21" s="40">
        <v>10616</v>
      </c>
      <c r="O21" s="11">
        <v>124362.98</v>
      </c>
      <c r="P21" s="16"/>
    </row>
    <row r="22" spans="1:19" ht="15.75" x14ac:dyDescent="0.25">
      <c r="A22" s="33">
        <v>2018</v>
      </c>
      <c r="B22" s="12" t="s">
        <v>33</v>
      </c>
      <c r="C22" s="11">
        <v>1280</v>
      </c>
      <c r="D22" s="11">
        <v>0</v>
      </c>
      <c r="E22" s="11">
        <v>0</v>
      </c>
      <c r="F22" s="11">
        <v>0</v>
      </c>
      <c r="G22" s="11">
        <v>0</v>
      </c>
      <c r="H22" s="11">
        <v>0</v>
      </c>
      <c r="I22" s="11">
        <v>0</v>
      </c>
      <c r="J22" s="11">
        <v>0</v>
      </c>
      <c r="K22" s="11">
        <v>0</v>
      </c>
      <c r="L22" s="11">
        <v>1280</v>
      </c>
      <c r="M22" s="11">
        <v>0</v>
      </c>
      <c r="N22" s="40">
        <v>0</v>
      </c>
      <c r="O22" s="11">
        <v>0</v>
      </c>
      <c r="P22" s="16"/>
    </row>
    <row r="23" spans="1:19" ht="15.75" x14ac:dyDescent="0.25">
      <c r="A23" s="33">
        <v>2018</v>
      </c>
      <c r="B23" s="12" t="s">
        <v>34</v>
      </c>
      <c r="C23" s="11">
        <v>7144216.8099999996</v>
      </c>
      <c r="D23" s="11">
        <v>0</v>
      </c>
      <c r="E23" s="11">
        <v>48000</v>
      </c>
      <c r="F23" s="11">
        <v>1114575.49</v>
      </c>
      <c r="G23" s="11">
        <v>50000</v>
      </c>
      <c r="H23" s="11">
        <v>715833.95</v>
      </c>
      <c r="I23" s="11">
        <v>567381.49</v>
      </c>
      <c r="J23" s="11">
        <v>939767.88</v>
      </c>
      <c r="K23" s="11">
        <v>740891</v>
      </c>
      <c r="L23" s="11">
        <v>55057</v>
      </c>
      <c r="M23" s="11">
        <v>1483900</v>
      </c>
      <c r="N23" s="40">
        <v>664850</v>
      </c>
      <c r="O23" s="11">
        <v>763960</v>
      </c>
      <c r="P23" s="16"/>
    </row>
    <row r="24" spans="1:19" ht="15.75" x14ac:dyDescent="0.25">
      <c r="A24" s="33">
        <v>2018</v>
      </c>
      <c r="B24" s="12" t="s">
        <v>35</v>
      </c>
      <c r="C24" s="11">
        <v>8890489.1699999981</v>
      </c>
      <c r="D24" s="11">
        <v>0</v>
      </c>
      <c r="E24" s="11">
        <v>0</v>
      </c>
      <c r="F24" s="11">
        <v>592080.52</v>
      </c>
      <c r="G24" s="11">
        <v>328156.28000000003</v>
      </c>
      <c r="H24" s="11">
        <v>1290464.2</v>
      </c>
      <c r="I24" s="11">
        <v>138703.79999999999</v>
      </c>
      <c r="J24" s="11">
        <v>2890353.36</v>
      </c>
      <c r="K24" s="11">
        <v>1183107.02</v>
      </c>
      <c r="L24" s="11">
        <v>37560.269999999997</v>
      </c>
      <c r="M24" s="11">
        <v>276245.51</v>
      </c>
      <c r="N24" s="40">
        <v>344848.38</v>
      </c>
      <c r="O24" s="11">
        <v>1808969.83</v>
      </c>
      <c r="P24" s="16"/>
    </row>
    <row r="25" spans="1:19" ht="15.75" x14ac:dyDescent="0.25">
      <c r="A25" s="33">
        <v>2018</v>
      </c>
      <c r="B25" s="10" t="s">
        <v>36</v>
      </c>
      <c r="C25" s="11">
        <v>4027114.98</v>
      </c>
      <c r="D25" s="11">
        <v>0</v>
      </c>
      <c r="E25" s="11">
        <v>0</v>
      </c>
      <c r="F25" s="11">
        <v>224009.5</v>
      </c>
      <c r="G25" s="11">
        <v>0</v>
      </c>
      <c r="H25" s="11">
        <v>901008</v>
      </c>
      <c r="I25" s="11">
        <v>26490.25</v>
      </c>
      <c r="J25" s="11">
        <v>0</v>
      </c>
      <c r="K25" s="11">
        <v>550000</v>
      </c>
      <c r="L25" s="11">
        <v>0</v>
      </c>
      <c r="M25" s="11">
        <v>526884</v>
      </c>
      <c r="N25" s="40">
        <v>657193.23</v>
      </c>
      <c r="O25" s="11">
        <v>1141530</v>
      </c>
      <c r="P25" s="16"/>
    </row>
    <row r="26" spans="1:19" ht="15.75" x14ac:dyDescent="0.25">
      <c r="A26" s="33">
        <v>2018</v>
      </c>
      <c r="B26" s="12" t="s">
        <v>37</v>
      </c>
      <c r="C26" s="11">
        <v>4027114.98</v>
      </c>
      <c r="D26" s="11">
        <v>0</v>
      </c>
      <c r="E26" s="11">
        <v>0</v>
      </c>
      <c r="F26" s="11">
        <v>224009.5</v>
      </c>
      <c r="G26" s="11">
        <v>0</v>
      </c>
      <c r="H26" s="11">
        <v>901008</v>
      </c>
      <c r="I26" s="11">
        <v>26490.25</v>
      </c>
      <c r="J26" s="11">
        <v>0</v>
      </c>
      <c r="K26" s="11">
        <v>550000</v>
      </c>
      <c r="L26" s="11">
        <v>0</v>
      </c>
      <c r="M26" s="11">
        <v>526884</v>
      </c>
      <c r="N26" s="40">
        <v>657193.23</v>
      </c>
      <c r="O26" s="11">
        <v>1141530</v>
      </c>
      <c r="P26" s="16"/>
    </row>
    <row r="27" spans="1:19" ht="15.75" x14ac:dyDescent="0.25">
      <c r="A27" s="33">
        <v>2018</v>
      </c>
      <c r="B27" s="10" t="s">
        <v>38</v>
      </c>
      <c r="C27" s="11">
        <v>2331677.8200000003</v>
      </c>
      <c r="D27" s="11">
        <v>0</v>
      </c>
      <c r="E27" s="11">
        <v>0</v>
      </c>
      <c r="F27" s="11">
        <v>0</v>
      </c>
      <c r="G27" s="11">
        <v>841123.06</v>
      </c>
      <c r="H27" s="11">
        <v>56560</v>
      </c>
      <c r="I27" s="11">
        <v>309160</v>
      </c>
      <c r="J27" s="11">
        <v>276955</v>
      </c>
      <c r="K27" s="11">
        <v>0</v>
      </c>
      <c r="L27" s="11">
        <v>20485</v>
      </c>
      <c r="M27" s="11">
        <v>168858</v>
      </c>
      <c r="N27" s="40">
        <v>0</v>
      </c>
      <c r="O27" s="11">
        <v>658536.76</v>
      </c>
      <c r="P27" s="16"/>
    </row>
    <row r="28" spans="1:19" ht="15.75" x14ac:dyDescent="0.25">
      <c r="A28" s="33">
        <v>2018</v>
      </c>
      <c r="B28" s="12" t="s">
        <v>39</v>
      </c>
      <c r="C28" s="11">
        <v>2067119.46</v>
      </c>
      <c r="D28" s="11">
        <v>0</v>
      </c>
      <c r="E28" s="11">
        <v>0</v>
      </c>
      <c r="F28" s="11">
        <v>0</v>
      </c>
      <c r="G28" s="11">
        <v>841123.06</v>
      </c>
      <c r="H28" s="11">
        <v>56560</v>
      </c>
      <c r="I28" s="11">
        <v>309160</v>
      </c>
      <c r="J28" s="11">
        <v>14995</v>
      </c>
      <c r="K28" s="11">
        <v>0</v>
      </c>
      <c r="L28" s="11">
        <v>20485</v>
      </c>
      <c r="M28" s="11">
        <v>168858</v>
      </c>
      <c r="N28" s="40">
        <v>0</v>
      </c>
      <c r="O28" s="11">
        <v>655938.4</v>
      </c>
      <c r="P28" s="16"/>
    </row>
    <row r="29" spans="1:19" ht="15.75" x14ac:dyDescent="0.25">
      <c r="A29" s="33">
        <v>2018</v>
      </c>
      <c r="B29" s="12" t="s">
        <v>40</v>
      </c>
      <c r="C29" s="11">
        <v>2598.36</v>
      </c>
      <c r="D29" s="11">
        <v>0</v>
      </c>
      <c r="E29" s="11">
        <v>0</v>
      </c>
      <c r="F29" s="11">
        <v>0</v>
      </c>
      <c r="G29" s="11">
        <v>0</v>
      </c>
      <c r="H29" s="11">
        <v>0</v>
      </c>
      <c r="I29" s="11">
        <v>0</v>
      </c>
      <c r="J29" s="11">
        <v>0</v>
      </c>
      <c r="K29" s="11">
        <v>0</v>
      </c>
      <c r="L29" s="11">
        <v>0</v>
      </c>
      <c r="M29" s="11">
        <v>0</v>
      </c>
      <c r="N29" s="40">
        <v>0</v>
      </c>
      <c r="O29" s="11">
        <v>2598.36</v>
      </c>
      <c r="P29" s="16"/>
    </row>
    <row r="30" spans="1:19" ht="15.75" x14ac:dyDescent="0.25">
      <c r="A30" s="33">
        <v>2018</v>
      </c>
      <c r="B30" s="12" t="s">
        <v>41</v>
      </c>
      <c r="C30" s="11">
        <v>0</v>
      </c>
      <c r="D30" s="11">
        <v>0</v>
      </c>
      <c r="E30" s="11">
        <v>0</v>
      </c>
      <c r="F30" s="11">
        <v>0</v>
      </c>
      <c r="G30" s="11">
        <v>0</v>
      </c>
      <c r="H30" s="11">
        <v>0</v>
      </c>
      <c r="I30" s="11">
        <v>0</v>
      </c>
      <c r="J30" s="11">
        <v>0</v>
      </c>
      <c r="K30" s="11">
        <v>0</v>
      </c>
      <c r="L30" s="11">
        <v>0</v>
      </c>
      <c r="M30" s="11">
        <v>0</v>
      </c>
      <c r="N30" s="40">
        <v>0</v>
      </c>
      <c r="O30" s="11">
        <v>0</v>
      </c>
      <c r="P30" s="16"/>
    </row>
    <row r="31" spans="1:19" ht="15.75" x14ac:dyDescent="0.25">
      <c r="A31" s="33">
        <v>2018</v>
      </c>
      <c r="B31" s="12" t="s">
        <v>42</v>
      </c>
      <c r="C31" s="11">
        <v>261960</v>
      </c>
      <c r="D31" s="11">
        <v>0</v>
      </c>
      <c r="E31" s="11">
        <v>0</v>
      </c>
      <c r="F31" s="11">
        <v>0</v>
      </c>
      <c r="G31" s="11">
        <v>0</v>
      </c>
      <c r="H31" s="11">
        <v>0</v>
      </c>
      <c r="I31" s="11">
        <v>0</v>
      </c>
      <c r="J31" s="11">
        <v>261960</v>
      </c>
      <c r="K31" s="11">
        <v>0</v>
      </c>
      <c r="L31" s="11">
        <v>0</v>
      </c>
      <c r="M31" s="11">
        <v>0</v>
      </c>
      <c r="N31" s="40">
        <v>0</v>
      </c>
      <c r="O31" s="11">
        <v>0</v>
      </c>
      <c r="P31" s="16"/>
    </row>
    <row r="32" spans="1:19" ht="15.75" x14ac:dyDescent="0.25">
      <c r="A32" s="33">
        <v>2019</v>
      </c>
      <c r="B32" s="31" t="s">
        <v>45</v>
      </c>
      <c r="C32" s="20">
        <f t="shared" ref="C32" si="0">+C33+C39+C49+C59+C67+C75+C85+C90+C93</f>
        <v>606500053.21000016</v>
      </c>
      <c r="D32" s="17">
        <v>25648827.48</v>
      </c>
      <c r="E32" s="17">
        <v>25126772.66</v>
      </c>
      <c r="F32" s="17">
        <v>29869905.869999997</v>
      </c>
      <c r="G32" s="17">
        <v>48720672.019999996</v>
      </c>
      <c r="H32" s="17">
        <v>76283384.510000005</v>
      </c>
      <c r="I32" s="18">
        <v>39399872.490000002</v>
      </c>
      <c r="J32" s="19">
        <f t="shared" ref="J32:O32" si="1">+J33+J39+J49+J59+J67+J75+J85+J90+J93</f>
        <v>31118142.390000001</v>
      </c>
      <c r="K32" s="19">
        <f t="shared" si="1"/>
        <v>79602768.579999998</v>
      </c>
      <c r="L32" s="20">
        <f t="shared" si="1"/>
        <v>33369271.25</v>
      </c>
      <c r="M32" s="20">
        <f t="shared" si="1"/>
        <v>56466413.490000002</v>
      </c>
      <c r="N32" s="41">
        <f t="shared" si="1"/>
        <v>55642318.5</v>
      </c>
      <c r="O32" s="21">
        <f t="shared" si="1"/>
        <v>105251703.97</v>
      </c>
      <c r="P32" s="22"/>
    </row>
    <row r="33" spans="1:16" ht="15.75" x14ac:dyDescent="0.25">
      <c r="A33" s="33">
        <v>2019</v>
      </c>
      <c r="B33" s="31" t="s">
        <v>46</v>
      </c>
      <c r="C33" s="24">
        <f t="shared" ref="C33" si="2">SUM(C34:C38)</f>
        <v>426009518.59000003</v>
      </c>
      <c r="D33" s="23">
        <v>24399982.620000001</v>
      </c>
      <c r="E33" s="23">
        <v>24128768.73</v>
      </c>
      <c r="F33" s="23">
        <v>24288130.759999998</v>
      </c>
      <c r="G33" s="23">
        <v>43683581.109999999</v>
      </c>
      <c r="H33" s="23">
        <v>27167618.540000003</v>
      </c>
      <c r="I33" s="18">
        <v>25095726.030000001</v>
      </c>
      <c r="J33" s="24">
        <f t="shared" ref="J33" si="3">SUM(J34:J38)</f>
        <v>25108559.600000001</v>
      </c>
      <c r="K33" s="24">
        <f t="shared" ref="K33:O33" si="4">SUM(K34:K38)</f>
        <v>46237658.219999999</v>
      </c>
      <c r="L33" s="24">
        <f t="shared" si="4"/>
        <v>29636479.809999999</v>
      </c>
      <c r="M33" s="24">
        <f t="shared" si="4"/>
        <v>26303309.350000001</v>
      </c>
      <c r="N33" s="42">
        <f t="shared" si="4"/>
        <v>49167216.210000001</v>
      </c>
      <c r="O33" s="25">
        <f t="shared" si="4"/>
        <v>80792487.609999999</v>
      </c>
      <c r="P33" s="22"/>
    </row>
    <row r="34" spans="1:16" ht="15.75" x14ac:dyDescent="0.25">
      <c r="A34" s="33">
        <v>2019</v>
      </c>
      <c r="B34" s="32" t="s">
        <v>47</v>
      </c>
      <c r="C34" s="24">
        <f>SUM(D34:O34)</f>
        <v>284418451.38999999</v>
      </c>
      <c r="D34" s="17">
        <v>20877813</v>
      </c>
      <c r="E34" s="23">
        <v>20642063</v>
      </c>
      <c r="F34" s="23">
        <v>20783563</v>
      </c>
      <c r="G34" s="23">
        <v>21427683.25</v>
      </c>
      <c r="H34" s="23">
        <v>23566182.010000002</v>
      </c>
      <c r="I34" s="18">
        <v>21496139.25</v>
      </c>
      <c r="J34" s="24">
        <v>21533289.550000001</v>
      </c>
      <c r="K34" s="24">
        <v>21880405.899999999</v>
      </c>
      <c r="L34" s="24">
        <v>22242505.5</v>
      </c>
      <c r="M34" s="24">
        <v>22499680.91</v>
      </c>
      <c r="N34" s="42">
        <v>45344239.390000001</v>
      </c>
      <c r="O34" s="25">
        <v>22124886.629999999</v>
      </c>
      <c r="P34" s="22"/>
    </row>
    <row r="35" spans="1:16" ht="15.75" x14ac:dyDescent="0.25">
      <c r="A35" s="33">
        <v>2019</v>
      </c>
      <c r="B35" s="32" t="s">
        <v>48</v>
      </c>
      <c r="C35" s="24">
        <f t="shared" ref="C35" si="5">SUM(D35:O35)</f>
        <v>100236939.17</v>
      </c>
      <c r="D35" s="23">
        <v>508400</v>
      </c>
      <c r="E35" s="11">
        <v>508400</v>
      </c>
      <c r="F35" s="11">
        <v>508400</v>
      </c>
      <c r="G35" s="11">
        <v>19174920</v>
      </c>
      <c r="H35" s="11">
        <v>508400</v>
      </c>
      <c r="I35" s="18">
        <v>508400</v>
      </c>
      <c r="J35" s="18">
        <v>508400</v>
      </c>
      <c r="K35" s="18">
        <v>21157958.5</v>
      </c>
      <c r="L35" s="18">
        <v>508400</v>
      </c>
      <c r="M35" s="18">
        <v>508400</v>
      </c>
      <c r="N35" s="43">
        <v>508400</v>
      </c>
      <c r="O35" s="26">
        <v>55328460.670000002</v>
      </c>
      <c r="P35" s="22"/>
    </row>
    <row r="36" spans="1:16" ht="15.75" x14ac:dyDescent="0.25">
      <c r="A36" s="33">
        <v>2019</v>
      </c>
      <c r="B36" s="32" t="s">
        <v>49</v>
      </c>
      <c r="C36" s="24">
        <f>SUM(D36:O36)</f>
        <v>0</v>
      </c>
      <c r="D36" s="11">
        <v>0</v>
      </c>
      <c r="E36" s="11">
        <v>0</v>
      </c>
      <c r="F36" s="11">
        <v>0</v>
      </c>
      <c r="G36" s="11">
        <v>0</v>
      </c>
      <c r="H36" s="11">
        <v>0</v>
      </c>
      <c r="I36" s="11">
        <v>0</v>
      </c>
      <c r="J36" s="18">
        <v>0</v>
      </c>
      <c r="K36" s="18">
        <v>0</v>
      </c>
      <c r="L36" s="18">
        <v>0</v>
      </c>
      <c r="M36" s="18">
        <v>0</v>
      </c>
      <c r="N36" s="43">
        <v>0</v>
      </c>
      <c r="O36" s="26">
        <v>0</v>
      </c>
      <c r="P36" s="16"/>
    </row>
    <row r="37" spans="1:16" ht="15.75" x14ac:dyDescent="0.25">
      <c r="A37" s="33">
        <v>2019</v>
      </c>
      <c r="B37" s="32" t="s">
        <v>50</v>
      </c>
      <c r="C37" s="24">
        <f>SUM(D37:O37)</f>
        <v>3673500</v>
      </c>
      <c r="D37" s="11">
        <v>0</v>
      </c>
      <c r="E37" s="11">
        <v>0</v>
      </c>
      <c r="F37" s="11">
        <v>0</v>
      </c>
      <c r="G37" s="11">
        <v>0</v>
      </c>
      <c r="H37" s="11">
        <v>0</v>
      </c>
      <c r="I37" s="11">
        <v>0</v>
      </c>
      <c r="J37" s="18">
        <v>0</v>
      </c>
      <c r="K37" s="18">
        <v>0</v>
      </c>
      <c r="L37" s="18">
        <v>3673500</v>
      </c>
      <c r="M37" s="18">
        <v>0</v>
      </c>
      <c r="N37" s="43">
        <v>0</v>
      </c>
      <c r="O37" s="26">
        <v>0</v>
      </c>
      <c r="P37" s="16"/>
    </row>
    <row r="38" spans="1:16" ht="15.75" x14ac:dyDescent="0.25">
      <c r="A38" s="33">
        <v>2019</v>
      </c>
      <c r="B38" s="32" t="s">
        <v>51</v>
      </c>
      <c r="C38" s="24">
        <f>SUM(D38:O38)</f>
        <v>37680628.030000001</v>
      </c>
      <c r="D38" s="23">
        <v>3013769.62</v>
      </c>
      <c r="E38" s="11">
        <v>2978305.73</v>
      </c>
      <c r="F38" s="11">
        <v>2996167.76</v>
      </c>
      <c r="G38" s="11">
        <v>3080977.86</v>
      </c>
      <c r="H38" s="11">
        <v>3093036.53</v>
      </c>
      <c r="I38" s="18">
        <v>3091186.78</v>
      </c>
      <c r="J38" s="18">
        <v>3066870.05</v>
      </c>
      <c r="K38" s="18">
        <v>3199293.82</v>
      </c>
      <c r="L38" s="18">
        <v>3212074.31</v>
      </c>
      <c r="M38" s="18">
        <v>3295228.44</v>
      </c>
      <c r="N38" s="43">
        <v>3314576.82</v>
      </c>
      <c r="O38" s="26">
        <v>3339140.31</v>
      </c>
      <c r="P38" s="22"/>
    </row>
    <row r="39" spans="1:16" ht="15.75" x14ac:dyDescent="0.25">
      <c r="A39" s="33">
        <v>2019</v>
      </c>
      <c r="B39" s="31" t="s">
        <v>52</v>
      </c>
      <c r="C39" s="18">
        <f>SUM(C40:C48)</f>
        <v>133652137.68000002</v>
      </c>
      <c r="D39" s="23">
        <v>598194.86</v>
      </c>
      <c r="E39" s="23">
        <v>562417.71</v>
      </c>
      <c r="F39" s="23">
        <v>3092350.75</v>
      </c>
      <c r="G39" s="23">
        <v>2732946.6799999997</v>
      </c>
      <c r="H39" s="23">
        <v>48036192.469999999</v>
      </c>
      <c r="I39" s="18">
        <v>2789420.6</v>
      </c>
      <c r="J39" s="24">
        <f t="shared" ref="J39:L39" si="6">SUM(J40:J48)</f>
        <v>3637975.84</v>
      </c>
      <c r="K39" s="24">
        <f t="shared" si="6"/>
        <v>29407152.739999998</v>
      </c>
      <c r="L39" s="24">
        <f t="shared" si="6"/>
        <v>2433354.96</v>
      </c>
      <c r="M39" s="24">
        <f t="shared" ref="M39:O39" si="7">SUM(M40:M48)</f>
        <v>27529621.439999998</v>
      </c>
      <c r="N39" s="42">
        <f t="shared" si="7"/>
        <v>3813898.3499999996</v>
      </c>
      <c r="O39" s="25">
        <f t="shared" si="7"/>
        <v>9018611.2799999993</v>
      </c>
      <c r="P39" s="22"/>
    </row>
    <row r="40" spans="1:16" ht="15.75" x14ac:dyDescent="0.25">
      <c r="A40" s="33">
        <v>2019</v>
      </c>
      <c r="B40" s="32" t="s">
        <v>53</v>
      </c>
      <c r="C40" s="24">
        <f>SUM(D40:O40)</f>
        <v>9212603.9399999995</v>
      </c>
      <c r="D40" s="23">
        <v>484937.1</v>
      </c>
      <c r="E40" s="11">
        <v>562417.71</v>
      </c>
      <c r="F40" s="11">
        <v>712537.45</v>
      </c>
      <c r="G40" s="11">
        <v>452621.75</v>
      </c>
      <c r="H40" s="11">
        <v>1044273.72</v>
      </c>
      <c r="I40" s="18">
        <v>176523.57</v>
      </c>
      <c r="J40" s="18">
        <v>1209875.9099999999</v>
      </c>
      <c r="K40" s="18">
        <v>991696.79</v>
      </c>
      <c r="L40" s="18">
        <v>575417.75</v>
      </c>
      <c r="M40" s="18">
        <v>1370488.7</v>
      </c>
      <c r="N40" s="43">
        <v>792607.53</v>
      </c>
      <c r="O40" s="26">
        <v>839205.96</v>
      </c>
      <c r="P40" s="22"/>
    </row>
    <row r="41" spans="1:16" ht="15.75" x14ac:dyDescent="0.25">
      <c r="A41" s="33">
        <v>2019</v>
      </c>
      <c r="B41" s="32" t="s">
        <v>54</v>
      </c>
      <c r="C41" s="24">
        <f t="shared" ref="C41:C48" si="8">SUM(D41:O41)</f>
        <v>225325.58</v>
      </c>
      <c r="D41" s="11">
        <v>0</v>
      </c>
      <c r="E41" s="11">
        <v>0</v>
      </c>
      <c r="F41" s="11">
        <v>0</v>
      </c>
      <c r="G41" s="11">
        <v>76387.179999999993</v>
      </c>
      <c r="H41" s="11">
        <v>0</v>
      </c>
      <c r="I41" s="18">
        <v>96245.4</v>
      </c>
      <c r="J41" s="18">
        <v>0</v>
      </c>
      <c r="K41" s="18">
        <v>14185</v>
      </c>
      <c r="L41" s="18">
        <v>11100</v>
      </c>
      <c r="M41" s="18">
        <v>41940</v>
      </c>
      <c r="N41" s="43">
        <v>-11100</v>
      </c>
      <c r="O41" s="26">
        <v>-3432</v>
      </c>
      <c r="P41" s="22"/>
    </row>
    <row r="42" spans="1:16" ht="15.75" x14ac:dyDescent="0.25">
      <c r="A42" s="33">
        <v>2019</v>
      </c>
      <c r="B42" s="32" t="s">
        <v>55</v>
      </c>
      <c r="C42" s="24">
        <f t="shared" si="8"/>
        <v>9450</v>
      </c>
      <c r="D42" s="11">
        <v>0</v>
      </c>
      <c r="E42" s="11">
        <v>0</v>
      </c>
      <c r="F42" s="11">
        <v>0</v>
      </c>
      <c r="G42" s="11">
        <v>0</v>
      </c>
      <c r="H42" s="11">
        <v>0</v>
      </c>
      <c r="I42" s="11">
        <v>0</v>
      </c>
      <c r="J42" s="18">
        <v>0</v>
      </c>
      <c r="K42" s="18">
        <v>0</v>
      </c>
      <c r="L42" s="18">
        <v>0</v>
      </c>
      <c r="M42" s="18">
        <v>0</v>
      </c>
      <c r="N42" s="43">
        <v>6300</v>
      </c>
      <c r="O42" s="26">
        <v>3150</v>
      </c>
      <c r="P42" s="16"/>
    </row>
    <row r="43" spans="1:16" ht="15.75" x14ac:dyDescent="0.25">
      <c r="A43" s="33">
        <v>2019</v>
      </c>
      <c r="B43" s="32" t="s">
        <v>56</v>
      </c>
      <c r="C43" s="24">
        <f t="shared" si="8"/>
        <v>144522.44</v>
      </c>
      <c r="D43" s="11">
        <v>0</v>
      </c>
      <c r="E43" s="11">
        <v>0</v>
      </c>
      <c r="F43" s="11">
        <v>0</v>
      </c>
      <c r="G43" s="11">
        <v>24632.86</v>
      </c>
      <c r="H43" s="11">
        <v>0</v>
      </c>
      <c r="I43" s="18">
        <v>21800</v>
      </c>
      <c r="J43" s="18">
        <v>24915.08</v>
      </c>
      <c r="K43" s="18">
        <v>11820</v>
      </c>
      <c r="L43" s="18">
        <v>0</v>
      </c>
      <c r="M43" s="18">
        <v>29294.5</v>
      </c>
      <c r="N43" s="43">
        <v>15000</v>
      </c>
      <c r="O43" s="26">
        <v>17060</v>
      </c>
      <c r="P43" s="22"/>
    </row>
    <row r="44" spans="1:16" ht="15.75" x14ac:dyDescent="0.25">
      <c r="A44" s="33">
        <v>2019</v>
      </c>
      <c r="B44" s="32" t="s">
        <v>57</v>
      </c>
      <c r="C44" s="24">
        <f t="shared" si="8"/>
        <v>488125</v>
      </c>
      <c r="D44" s="11">
        <v>0</v>
      </c>
      <c r="E44" s="11">
        <v>0</v>
      </c>
      <c r="F44" s="11">
        <v>85000</v>
      </c>
      <c r="G44" s="11">
        <v>165000</v>
      </c>
      <c r="H44" s="11">
        <v>0</v>
      </c>
      <c r="I44" s="18">
        <v>8075</v>
      </c>
      <c r="J44" s="18">
        <v>100000</v>
      </c>
      <c r="K44" s="18">
        <v>13000</v>
      </c>
      <c r="L44" s="18">
        <v>0</v>
      </c>
      <c r="M44" s="18">
        <v>27075</v>
      </c>
      <c r="N44" s="43">
        <v>0</v>
      </c>
      <c r="O44" s="26">
        <v>89975</v>
      </c>
      <c r="P44" s="22"/>
    </row>
    <row r="45" spans="1:16" ht="15.75" x14ac:dyDescent="0.25">
      <c r="A45" s="33">
        <v>2019</v>
      </c>
      <c r="B45" s="32" t="s">
        <v>58</v>
      </c>
      <c r="C45" s="24">
        <f t="shared" si="8"/>
        <v>5188267.05</v>
      </c>
      <c r="D45" s="23">
        <v>113257.76</v>
      </c>
      <c r="E45" s="11">
        <v>0</v>
      </c>
      <c r="F45" s="11">
        <v>56171.839999999997</v>
      </c>
      <c r="G45" s="11">
        <v>56494.559999999998</v>
      </c>
      <c r="H45" s="11">
        <v>56269.279999999999</v>
      </c>
      <c r="I45" s="18">
        <v>221768.18</v>
      </c>
      <c r="J45" s="18">
        <v>59934.879999999997</v>
      </c>
      <c r="K45" s="18">
        <v>2101178.67</v>
      </c>
      <c r="L45" s="18">
        <v>548740.61</v>
      </c>
      <c r="M45" s="18">
        <v>58128.76</v>
      </c>
      <c r="N45" s="43">
        <v>1591684.07</v>
      </c>
      <c r="O45" s="26">
        <v>324638.44</v>
      </c>
      <c r="P45" s="22"/>
    </row>
    <row r="46" spans="1:16" ht="24" x14ac:dyDescent="0.25">
      <c r="A46" s="33">
        <v>2019</v>
      </c>
      <c r="B46" s="32" t="s">
        <v>59</v>
      </c>
      <c r="C46" s="24">
        <f t="shared" si="8"/>
        <v>3378219.0799999996</v>
      </c>
      <c r="D46" s="11">
        <v>0</v>
      </c>
      <c r="E46" s="11">
        <v>0</v>
      </c>
      <c r="F46" s="11">
        <v>270594.86</v>
      </c>
      <c r="G46" s="11">
        <v>242004.25</v>
      </c>
      <c r="H46" s="11">
        <v>324607.92</v>
      </c>
      <c r="I46" s="18">
        <v>214127.87</v>
      </c>
      <c r="J46" s="18">
        <v>181742.68</v>
      </c>
      <c r="K46" s="18">
        <v>18847</v>
      </c>
      <c r="L46" s="18">
        <v>375366.1</v>
      </c>
      <c r="M46" s="18">
        <v>561470.18000000005</v>
      </c>
      <c r="N46" s="43">
        <v>216974.03</v>
      </c>
      <c r="O46" s="26">
        <v>972484.19</v>
      </c>
      <c r="P46" s="22"/>
    </row>
    <row r="47" spans="1:16" ht="15.75" x14ac:dyDescent="0.25">
      <c r="A47" s="33">
        <v>2019</v>
      </c>
      <c r="B47" s="32" t="s">
        <v>60</v>
      </c>
      <c r="C47" s="24">
        <f t="shared" si="8"/>
        <v>101069306.11000001</v>
      </c>
      <c r="D47" s="11">
        <v>0</v>
      </c>
      <c r="E47" s="11">
        <v>0</v>
      </c>
      <c r="F47" s="11">
        <v>545549.56000000006</v>
      </c>
      <c r="G47" s="11">
        <v>243655.65</v>
      </c>
      <c r="H47" s="11">
        <v>45791179.32</v>
      </c>
      <c r="I47" s="18">
        <v>786418.07</v>
      </c>
      <c r="J47" s="18">
        <v>860256.64</v>
      </c>
      <c r="K47" s="18">
        <v>25235886.239999998</v>
      </c>
      <c r="L47" s="18">
        <v>64900</v>
      </c>
      <c r="M47" s="18">
        <v>24234234.719999999</v>
      </c>
      <c r="N47" s="43">
        <v>71152.73</v>
      </c>
      <c r="O47" s="26">
        <v>3236073.18</v>
      </c>
      <c r="P47" s="22"/>
    </row>
    <row r="48" spans="1:16" ht="15.75" x14ac:dyDescent="0.25">
      <c r="A48" s="33">
        <v>2019</v>
      </c>
      <c r="B48" s="32" t="s">
        <v>61</v>
      </c>
      <c r="C48" s="24">
        <f t="shared" si="8"/>
        <v>13936318.48</v>
      </c>
      <c r="D48" s="11">
        <v>0</v>
      </c>
      <c r="E48" s="11">
        <v>0</v>
      </c>
      <c r="F48" s="11">
        <v>1422497.04</v>
      </c>
      <c r="G48" s="11">
        <v>1472150.43</v>
      </c>
      <c r="H48" s="11">
        <v>819862.23</v>
      </c>
      <c r="I48" s="18">
        <v>1264462.51</v>
      </c>
      <c r="J48" s="18">
        <v>1201250.6499999999</v>
      </c>
      <c r="K48" s="18">
        <v>1020539.04</v>
      </c>
      <c r="L48" s="18">
        <v>857830.5</v>
      </c>
      <c r="M48" s="18">
        <v>1206989.58</v>
      </c>
      <c r="N48" s="43">
        <v>1131279.99</v>
      </c>
      <c r="O48" s="26">
        <v>3539456.51</v>
      </c>
      <c r="P48" s="22"/>
    </row>
    <row r="49" spans="1:16" ht="15.75" x14ac:dyDescent="0.25">
      <c r="A49" s="33">
        <v>2019</v>
      </c>
      <c r="B49" s="31" t="s">
        <v>62</v>
      </c>
      <c r="C49" s="24">
        <f>SUM(C50:C58)</f>
        <v>25826698.770000003</v>
      </c>
      <c r="D49" s="23">
        <v>650650</v>
      </c>
      <c r="E49" s="23">
        <v>287067.71999999997</v>
      </c>
      <c r="F49" s="23">
        <v>1639637.8599999999</v>
      </c>
      <c r="G49" s="23">
        <v>1884144.23</v>
      </c>
      <c r="H49" s="23">
        <v>878610.29999999993</v>
      </c>
      <c r="I49" s="18">
        <v>5405774.6100000003</v>
      </c>
      <c r="J49" s="24">
        <f t="shared" ref="J49:L49" si="9">SUM(J50:J58)</f>
        <v>1506288.9500000002</v>
      </c>
      <c r="K49" s="24">
        <f t="shared" si="9"/>
        <v>1279796.6199999999</v>
      </c>
      <c r="L49" s="24">
        <f t="shared" si="9"/>
        <v>974636.48</v>
      </c>
      <c r="M49" s="24">
        <f t="shared" ref="M49:O49" si="10">SUM(M50:M58)</f>
        <v>1697962.7</v>
      </c>
      <c r="N49" s="42">
        <f t="shared" si="10"/>
        <v>2376979.94</v>
      </c>
      <c r="O49" s="25">
        <f t="shared" si="10"/>
        <v>7245149.3600000003</v>
      </c>
      <c r="P49" s="22"/>
    </row>
    <row r="50" spans="1:16" ht="15.75" x14ac:dyDescent="0.25">
      <c r="A50" s="33">
        <v>2019</v>
      </c>
      <c r="B50" s="32" t="s">
        <v>63</v>
      </c>
      <c r="C50" s="24">
        <f>SUM(D50:O50)</f>
        <v>1721690.8300000003</v>
      </c>
      <c r="D50" s="11">
        <v>0</v>
      </c>
      <c r="E50" s="11">
        <v>144181.6</v>
      </c>
      <c r="F50" s="11">
        <v>34290</v>
      </c>
      <c r="G50" s="11">
        <v>131308.31</v>
      </c>
      <c r="H50" s="11">
        <v>242748.28</v>
      </c>
      <c r="I50" s="18">
        <v>140958.01</v>
      </c>
      <c r="J50" s="18">
        <v>218685.66</v>
      </c>
      <c r="K50" s="18">
        <v>114290.36</v>
      </c>
      <c r="L50" s="18">
        <v>78193.97</v>
      </c>
      <c r="M50" s="18">
        <v>161284.29</v>
      </c>
      <c r="N50" s="43">
        <v>162496.57</v>
      </c>
      <c r="O50" s="26">
        <v>293253.78000000003</v>
      </c>
      <c r="P50" s="22"/>
    </row>
    <row r="51" spans="1:16" ht="15.75" x14ac:dyDescent="0.25">
      <c r="A51" s="33">
        <v>2019</v>
      </c>
      <c r="B51" s="32" t="s">
        <v>64</v>
      </c>
      <c r="C51" s="24">
        <f t="shared" ref="C51:C58" si="11">SUM(D51:O51)</f>
        <v>622118.43999999994</v>
      </c>
      <c r="D51" s="11">
        <v>0</v>
      </c>
      <c r="E51" s="11">
        <v>0</v>
      </c>
      <c r="F51" s="11">
        <v>0</v>
      </c>
      <c r="G51" s="11">
        <v>0</v>
      </c>
      <c r="H51" s="11">
        <v>0</v>
      </c>
      <c r="I51" s="11">
        <v>0</v>
      </c>
      <c r="J51" s="18">
        <v>0</v>
      </c>
      <c r="K51" s="18">
        <v>276828</v>
      </c>
      <c r="L51" s="18">
        <v>0</v>
      </c>
      <c r="M51" s="18">
        <v>100504.14</v>
      </c>
      <c r="N51" s="43">
        <v>0</v>
      </c>
      <c r="O51" s="26">
        <v>244786.3</v>
      </c>
      <c r="P51" s="16"/>
    </row>
    <row r="52" spans="1:16" ht="15.75" x14ac:dyDescent="0.25">
      <c r="A52" s="33">
        <v>2019</v>
      </c>
      <c r="B52" s="32" t="s">
        <v>65</v>
      </c>
      <c r="C52" s="24">
        <f t="shared" si="11"/>
        <v>1425713.86</v>
      </c>
      <c r="D52" s="11">
        <v>0</v>
      </c>
      <c r="E52" s="11">
        <v>142886.12</v>
      </c>
      <c r="F52" s="11">
        <v>316161.61</v>
      </c>
      <c r="G52" s="11">
        <v>4955.41</v>
      </c>
      <c r="H52" s="11">
        <v>0</v>
      </c>
      <c r="I52" s="18">
        <v>195570.68</v>
      </c>
      <c r="J52" s="18">
        <v>1495</v>
      </c>
      <c r="K52" s="18">
        <v>64522.02</v>
      </c>
      <c r="L52" s="18">
        <v>99858.92</v>
      </c>
      <c r="M52" s="18">
        <v>161787.20000000001</v>
      </c>
      <c r="N52" s="43">
        <v>259313.3</v>
      </c>
      <c r="O52" s="26">
        <v>179163.6</v>
      </c>
      <c r="P52" s="22"/>
    </row>
    <row r="53" spans="1:16" ht="15.75" x14ac:dyDescent="0.25">
      <c r="A53" s="33">
        <v>2019</v>
      </c>
      <c r="B53" s="32" t="s">
        <v>66</v>
      </c>
      <c r="C53" s="24">
        <f t="shared" si="11"/>
        <v>66345.56</v>
      </c>
      <c r="D53" s="11">
        <v>0</v>
      </c>
      <c r="E53" s="11">
        <v>0</v>
      </c>
      <c r="F53" s="11">
        <v>0</v>
      </c>
      <c r="G53" s="11">
        <v>2992.96</v>
      </c>
      <c r="H53" s="11">
        <v>22770.82</v>
      </c>
      <c r="I53" s="11">
        <v>0</v>
      </c>
      <c r="J53" s="18">
        <v>0</v>
      </c>
      <c r="K53" s="18">
        <v>0</v>
      </c>
      <c r="L53" s="18">
        <v>0</v>
      </c>
      <c r="M53" s="18">
        <v>34381.03</v>
      </c>
      <c r="N53" s="43">
        <v>1250</v>
      </c>
      <c r="O53" s="26">
        <v>4950.75</v>
      </c>
      <c r="P53" s="16"/>
    </row>
    <row r="54" spans="1:16" ht="15.75" x14ac:dyDescent="0.25">
      <c r="A54" s="33">
        <v>2019</v>
      </c>
      <c r="B54" s="32" t="s">
        <v>67</v>
      </c>
      <c r="C54" s="24">
        <f t="shared" si="11"/>
        <v>513138.31999999995</v>
      </c>
      <c r="D54" s="11">
        <v>0</v>
      </c>
      <c r="E54" s="11">
        <v>0</v>
      </c>
      <c r="F54" s="11">
        <v>77972.039999999994</v>
      </c>
      <c r="G54" s="11">
        <v>31200</v>
      </c>
      <c r="H54" s="11">
        <v>31388</v>
      </c>
      <c r="I54" s="18">
        <v>139416.75</v>
      </c>
      <c r="J54" s="18">
        <v>61360</v>
      </c>
      <c r="K54" s="18">
        <v>8000</v>
      </c>
      <c r="L54" s="18">
        <v>56290.3</v>
      </c>
      <c r="M54" s="18">
        <v>4112.3</v>
      </c>
      <c r="N54" s="43">
        <v>103198.93</v>
      </c>
      <c r="O54" s="26">
        <v>200</v>
      </c>
      <c r="P54" s="22"/>
    </row>
    <row r="55" spans="1:16" ht="15.75" x14ac:dyDescent="0.25">
      <c r="A55" s="33">
        <v>2019</v>
      </c>
      <c r="B55" s="32" t="s">
        <v>68</v>
      </c>
      <c r="C55" s="24">
        <f t="shared" si="11"/>
        <v>194800.54</v>
      </c>
      <c r="D55" s="11">
        <v>0</v>
      </c>
      <c r="E55" s="11">
        <v>0</v>
      </c>
      <c r="F55" s="11">
        <v>0</v>
      </c>
      <c r="G55" s="11">
        <v>0</v>
      </c>
      <c r="H55" s="11">
        <v>1350</v>
      </c>
      <c r="I55" s="18">
        <v>152220</v>
      </c>
      <c r="J55" s="18">
        <v>5107.9399999999996</v>
      </c>
      <c r="K55" s="18">
        <v>100</v>
      </c>
      <c r="L55" s="18">
        <v>0</v>
      </c>
      <c r="M55" s="18">
        <v>34673.32</v>
      </c>
      <c r="N55" s="43">
        <v>500</v>
      </c>
      <c r="O55" s="26">
        <v>849.28</v>
      </c>
      <c r="P55" s="22"/>
    </row>
    <row r="56" spans="1:16" ht="15.75" x14ac:dyDescent="0.25">
      <c r="A56" s="33">
        <v>2019</v>
      </c>
      <c r="B56" s="32" t="s">
        <v>69</v>
      </c>
      <c r="C56" s="24">
        <f t="shared" si="11"/>
        <v>8835316.3399999999</v>
      </c>
      <c r="D56" s="23">
        <v>650650</v>
      </c>
      <c r="E56" s="11">
        <v>0</v>
      </c>
      <c r="F56" s="11">
        <v>0</v>
      </c>
      <c r="G56" s="11">
        <v>1400000</v>
      </c>
      <c r="H56" s="11">
        <v>10147.98</v>
      </c>
      <c r="I56" s="18">
        <v>1881141.95</v>
      </c>
      <c r="J56" s="18">
        <v>0</v>
      </c>
      <c r="K56" s="18">
        <v>778700</v>
      </c>
      <c r="L56" s="18">
        <v>713750</v>
      </c>
      <c r="M56" s="18">
        <v>1187126.4099999999</v>
      </c>
      <c r="N56" s="43">
        <v>700500</v>
      </c>
      <c r="O56" s="26">
        <v>1513300</v>
      </c>
      <c r="P56" s="22"/>
    </row>
    <row r="57" spans="1:16" ht="24" x14ac:dyDescent="0.25">
      <c r="A57" s="33">
        <v>2019</v>
      </c>
      <c r="B57" s="32" t="s">
        <v>70</v>
      </c>
      <c r="C57" s="24">
        <f t="shared" si="11"/>
        <v>0</v>
      </c>
      <c r="D57" s="11">
        <v>0</v>
      </c>
      <c r="E57" s="11">
        <v>0</v>
      </c>
      <c r="F57" s="11">
        <v>0</v>
      </c>
      <c r="G57" s="11">
        <v>0</v>
      </c>
      <c r="H57" s="11">
        <v>0</v>
      </c>
      <c r="I57" s="11">
        <v>0</v>
      </c>
      <c r="J57" s="18">
        <v>0</v>
      </c>
      <c r="K57" s="18">
        <v>0</v>
      </c>
      <c r="L57" s="18">
        <v>0</v>
      </c>
      <c r="M57" s="18">
        <v>0</v>
      </c>
      <c r="N57" s="43">
        <v>0</v>
      </c>
      <c r="O57" s="26">
        <v>0</v>
      </c>
      <c r="P57" s="16"/>
    </row>
    <row r="58" spans="1:16" ht="15.75" x14ac:dyDescent="0.25">
      <c r="A58" s="33">
        <v>2019</v>
      </c>
      <c r="B58" s="32" t="s">
        <v>71</v>
      </c>
      <c r="C58" s="24">
        <f t="shared" si="11"/>
        <v>12447574.880000001</v>
      </c>
      <c r="D58" s="11">
        <v>0</v>
      </c>
      <c r="E58" s="11">
        <v>0</v>
      </c>
      <c r="F58" s="11">
        <v>1211214.21</v>
      </c>
      <c r="G58" s="11">
        <v>313687.55</v>
      </c>
      <c r="H58" s="11">
        <v>570205.22</v>
      </c>
      <c r="I58" s="18">
        <v>2896467.22</v>
      </c>
      <c r="J58" s="18">
        <v>1219640.3500000001</v>
      </c>
      <c r="K58" s="18">
        <v>37356.239999999998</v>
      </c>
      <c r="L58" s="18">
        <v>26543.29</v>
      </c>
      <c r="M58" s="18">
        <v>14094.01</v>
      </c>
      <c r="N58" s="43">
        <v>1149721.1399999999</v>
      </c>
      <c r="O58" s="26">
        <v>5008645.6500000004</v>
      </c>
      <c r="P58" s="22"/>
    </row>
    <row r="59" spans="1:16" ht="15.75" x14ac:dyDescent="0.25">
      <c r="A59" s="33">
        <v>2019</v>
      </c>
      <c r="B59" s="31" t="s">
        <v>72</v>
      </c>
      <c r="C59" s="29">
        <f t="shared" ref="C59" si="12">SUM(C60:C66)</f>
        <v>4550842.7</v>
      </c>
      <c r="D59" s="11">
        <v>0</v>
      </c>
      <c r="E59" s="27">
        <v>148518.5</v>
      </c>
      <c r="F59" s="27">
        <v>710000</v>
      </c>
      <c r="G59" s="27">
        <v>420000</v>
      </c>
      <c r="H59" s="27">
        <v>200963.20000000001</v>
      </c>
      <c r="I59" s="18">
        <v>443242.25</v>
      </c>
      <c r="J59" s="28">
        <f t="shared" ref="J59:L59" si="13">SUM(J60:J66)</f>
        <v>700000</v>
      </c>
      <c r="K59" s="28">
        <f t="shared" si="13"/>
        <v>250000</v>
      </c>
      <c r="L59" s="29">
        <f t="shared" si="13"/>
        <v>212700</v>
      </c>
      <c r="M59" s="29">
        <f t="shared" ref="M59" si="14">SUM(M60:M66)</f>
        <v>836400</v>
      </c>
      <c r="N59" s="44">
        <f t="shared" ref="N59:O59" si="15">SUM(N60:N66)</f>
        <v>170000</v>
      </c>
      <c r="O59" s="30">
        <f t="shared" si="15"/>
        <v>459018.75</v>
      </c>
      <c r="P59" s="22"/>
    </row>
    <row r="60" spans="1:16" ht="15.75" x14ac:dyDescent="0.25">
      <c r="A60" s="33">
        <v>2019</v>
      </c>
      <c r="B60" s="32" t="s">
        <v>73</v>
      </c>
      <c r="C60" s="24">
        <f>SUM(D60:O60)</f>
        <v>4550842.7</v>
      </c>
      <c r="D60" s="11">
        <v>0</v>
      </c>
      <c r="E60" s="11">
        <v>148518.5</v>
      </c>
      <c r="F60" s="11">
        <v>710000</v>
      </c>
      <c r="G60" s="11">
        <v>420000</v>
      </c>
      <c r="H60" s="11">
        <v>200963.20000000001</v>
      </c>
      <c r="I60" s="18">
        <v>443242.25</v>
      </c>
      <c r="J60" s="18">
        <v>700000</v>
      </c>
      <c r="K60" s="18">
        <v>250000</v>
      </c>
      <c r="L60" s="18">
        <v>212700</v>
      </c>
      <c r="M60" s="18">
        <v>836400</v>
      </c>
      <c r="N60" s="43">
        <v>170000</v>
      </c>
      <c r="O60" s="26">
        <v>459018.75</v>
      </c>
      <c r="P60" s="22"/>
    </row>
    <row r="61" spans="1:16" ht="15.75" x14ac:dyDescent="0.25">
      <c r="A61" s="33">
        <v>2019</v>
      </c>
      <c r="B61" s="32" t="s">
        <v>74</v>
      </c>
      <c r="C61" s="24">
        <f t="shared" ref="C61:C66" si="16">SUM(D61:O61)</f>
        <v>0</v>
      </c>
      <c r="D61" s="11">
        <v>0</v>
      </c>
      <c r="E61" s="11">
        <v>0</v>
      </c>
      <c r="F61" s="11">
        <v>0</v>
      </c>
      <c r="G61" s="11">
        <v>0</v>
      </c>
      <c r="H61" s="11">
        <v>0</v>
      </c>
      <c r="I61" s="11">
        <v>0</v>
      </c>
      <c r="J61" s="24">
        <v>0</v>
      </c>
      <c r="K61" s="24">
        <v>0</v>
      </c>
      <c r="L61" s="24">
        <v>0</v>
      </c>
      <c r="M61" s="24">
        <v>0</v>
      </c>
      <c r="N61" s="42">
        <v>0</v>
      </c>
      <c r="O61" s="25">
        <v>0</v>
      </c>
      <c r="P61" s="16"/>
    </row>
    <row r="62" spans="1:16" ht="15.75" x14ac:dyDescent="0.25">
      <c r="A62" s="33">
        <v>2019</v>
      </c>
      <c r="B62" s="32" t="s">
        <v>75</v>
      </c>
      <c r="C62" s="24">
        <f t="shared" si="16"/>
        <v>0</v>
      </c>
      <c r="D62" s="11">
        <v>0</v>
      </c>
      <c r="E62" s="11">
        <v>0</v>
      </c>
      <c r="F62" s="11">
        <v>0</v>
      </c>
      <c r="G62" s="11">
        <v>0</v>
      </c>
      <c r="H62" s="11">
        <v>0</v>
      </c>
      <c r="I62" s="11">
        <v>0</v>
      </c>
      <c r="J62" s="24">
        <v>0</v>
      </c>
      <c r="K62" s="24">
        <v>0</v>
      </c>
      <c r="L62" s="24">
        <v>0</v>
      </c>
      <c r="M62" s="24">
        <v>0</v>
      </c>
      <c r="N62" s="42">
        <v>0</v>
      </c>
      <c r="O62" s="25">
        <v>0</v>
      </c>
      <c r="P62" s="16"/>
    </row>
    <row r="63" spans="1:16" ht="24" x14ac:dyDescent="0.25">
      <c r="A63" s="33">
        <v>2019</v>
      </c>
      <c r="B63" s="32" t="s">
        <v>76</v>
      </c>
      <c r="C63" s="24">
        <f t="shared" si="16"/>
        <v>0</v>
      </c>
      <c r="D63" s="11">
        <v>0</v>
      </c>
      <c r="E63" s="11">
        <v>0</v>
      </c>
      <c r="F63" s="11">
        <v>0</v>
      </c>
      <c r="G63" s="11">
        <v>0</v>
      </c>
      <c r="H63" s="11">
        <v>0</v>
      </c>
      <c r="I63" s="11">
        <v>0</v>
      </c>
      <c r="J63" s="24">
        <v>0</v>
      </c>
      <c r="K63" s="24">
        <v>0</v>
      </c>
      <c r="L63" s="24">
        <v>0</v>
      </c>
      <c r="M63" s="24">
        <v>0</v>
      </c>
      <c r="N63" s="42">
        <v>0</v>
      </c>
      <c r="O63" s="25">
        <v>0</v>
      </c>
      <c r="P63" s="16"/>
    </row>
    <row r="64" spans="1:16" ht="24" x14ac:dyDescent="0.25">
      <c r="A64" s="33">
        <v>2019</v>
      </c>
      <c r="B64" s="32" t="s">
        <v>77</v>
      </c>
      <c r="C64" s="24">
        <f t="shared" si="16"/>
        <v>0</v>
      </c>
      <c r="D64" s="11">
        <v>0</v>
      </c>
      <c r="E64" s="11">
        <v>0</v>
      </c>
      <c r="F64" s="11">
        <v>0</v>
      </c>
      <c r="G64" s="11">
        <v>0</v>
      </c>
      <c r="H64" s="11">
        <v>0</v>
      </c>
      <c r="I64" s="11">
        <v>0</v>
      </c>
      <c r="J64" s="24">
        <v>0</v>
      </c>
      <c r="K64" s="24">
        <v>0</v>
      </c>
      <c r="L64" s="24">
        <v>0</v>
      </c>
      <c r="M64" s="24">
        <v>0</v>
      </c>
      <c r="N64" s="42">
        <v>0</v>
      </c>
      <c r="O64" s="25">
        <v>0</v>
      </c>
      <c r="P64" s="16"/>
    </row>
    <row r="65" spans="1:16" ht="15.75" x14ac:dyDescent="0.25">
      <c r="A65" s="33">
        <v>2019</v>
      </c>
      <c r="B65" s="32" t="s">
        <v>78</v>
      </c>
      <c r="C65" s="24">
        <f t="shared" si="16"/>
        <v>0</v>
      </c>
      <c r="D65" s="11">
        <v>0</v>
      </c>
      <c r="E65" s="11">
        <v>0</v>
      </c>
      <c r="F65" s="11">
        <v>0</v>
      </c>
      <c r="G65" s="11">
        <v>0</v>
      </c>
      <c r="H65" s="11">
        <v>0</v>
      </c>
      <c r="I65" s="11">
        <v>0</v>
      </c>
      <c r="J65" s="24">
        <v>0</v>
      </c>
      <c r="K65" s="24">
        <v>0</v>
      </c>
      <c r="L65" s="24">
        <v>0</v>
      </c>
      <c r="M65" s="24">
        <v>0</v>
      </c>
      <c r="N65" s="42">
        <v>0</v>
      </c>
      <c r="O65" s="25">
        <v>0</v>
      </c>
      <c r="P65" s="16"/>
    </row>
    <row r="66" spans="1:16" ht="15.75" x14ac:dyDescent="0.25">
      <c r="A66" s="33">
        <v>2019</v>
      </c>
      <c r="B66" s="32" t="s">
        <v>79</v>
      </c>
      <c r="C66" s="24">
        <f t="shared" si="16"/>
        <v>0</v>
      </c>
      <c r="D66" s="11">
        <v>0</v>
      </c>
      <c r="E66" s="11">
        <v>0</v>
      </c>
      <c r="F66" s="11">
        <v>0</v>
      </c>
      <c r="G66" s="11">
        <v>0</v>
      </c>
      <c r="H66" s="11">
        <v>0</v>
      </c>
      <c r="I66" s="11">
        <v>0</v>
      </c>
      <c r="J66" s="24">
        <v>0</v>
      </c>
      <c r="K66" s="24">
        <v>0</v>
      </c>
      <c r="L66" s="24">
        <v>0</v>
      </c>
      <c r="M66" s="24">
        <v>0</v>
      </c>
      <c r="N66" s="42">
        <v>0</v>
      </c>
      <c r="O66" s="25">
        <v>0</v>
      </c>
      <c r="P66" s="16"/>
    </row>
    <row r="67" spans="1:16" ht="15.75" x14ac:dyDescent="0.25">
      <c r="A67" s="33">
        <v>2019</v>
      </c>
      <c r="B67" s="31" t="s">
        <v>80</v>
      </c>
      <c r="C67" s="29">
        <f>SUM(C68:C74)</f>
        <v>0</v>
      </c>
      <c r="D67" s="11">
        <v>0</v>
      </c>
      <c r="E67" s="11">
        <v>0</v>
      </c>
      <c r="F67" s="11">
        <v>0</v>
      </c>
      <c r="G67" s="11">
        <v>0</v>
      </c>
      <c r="H67" s="11">
        <v>0</v>
      </c>
      <c r="I67" s="11">
        <v>0</v>
      </c>
      <c r="J67" s="28">
        <f t="shared" ref="J67:L67" si="17">SUM(J68:J74)</f>
        <v>0</v>
      </c>
      <c r="K67" s="28">
        <f t="shared" si="17"/>
        <v>0</v>
      </c>
      <c r="L67" s="29">
        <f t="shared" si="17"/>
        <v>0</v>
      </c>
      <c r="M67" s="29">
        <f t="shared" ref="M67" si="18">SUM(M68:M74)</f>
        <v>0</v>
      </c>
      <c r="N67" s="44">
        <f t="shared" ref="N67:O67" si="19">SUM(N68:N74)</f>
        <v>0</v>
      </c>
      <c r="O67" s="30">
        <f t="shared" si="19"/>
        <v>0</v>
      </c>
      <c r="P67" s="16"/>
    </row>
    <row r="68" spans="1:16" ht="15.75" x14ac:dyDescent="0.25">
      <c r="A68" s="33">
        <v>2019</v>
      </c>
      <c r="B68" s="32" t="s">
        <v>81</v>
      </c>
      <c r="C68" s="24">
        <f t="shared" ref="C68:C74" si="20">SUM(D68:O68)</f>
        <v>0</v>
      </c>
      <c r="D68" s="11">
        <v>0</v>
      </c>
      <c r="E68" s="11">
        <v>0</v>
      </c>
      <c r="F68" s="11">
        <v>0</v>
      </c>
      <c r="G68" s="11">
        <v>0</v>
      </c>
      <c r="H68" s="11">
        <v>0</v>
      </c>
      <c r="I68" s="11">
        <v>0</v>
      </c>
      <c r="J68" s="24">
        <v>0</v>
      </c>
      <c r="K68" s="24">
        <v>0</v>
      </c>
      <c r="L68" s="24">
        <v>0</v>
      </c>
      <c r="M68" s="24">
        <v>0</v>
      </c>
      <c r="N68" s="42">
        <v>0</v>
      </c>
      <c r="O68" s="25">
        <v>0</v>
      </c>
      <c r="P68" s="16"/>
    </row>
    <row r="69" spans="1:16" ht="15.75" x14ac:dyDescent="0.25">
      <c r="A69" s="33">
        <v>2019</v>
      </c>
      <c r="B69" s="32" t="s">
        <v>82</v>
      </c>
      <c r="C69" s="24">
        <f t="shared" si="20"/>
        <v>0</v>
      </c>
      <c r="D69" s="11">
        <v>0</v>
      </c>
      <c r="E69" s="11">
        <v>0</v>
      </c>
      <c r="F69" s="11">
        <v>0</v>
      </c>
      <c r="G69" s="11">
        <v>0</v>
      </c>
      <c r="H69" s="11">
        <v>0</v>
      </c>
      <c r="I69" s="11">
        <v>0</v>
      </c>
      <c r="J69" s="24">
        <v>0</v>
      </c>
      <c r="K69" s="24">
        <v>0</v>
      </c>
      <c r="L69" s="24">
        <v>0</v>
      </c>
      <c r="M69" s="24">
        <v>0</v>
      </c>
      <c r="N69" s="42">
        <v>0</v>
      </c>
      <c r="O69" s="25">
        <v>0</v>
      </c>
      <c r="P69" s="16"/>
    </row>
    <row r="70" spans="1:16" ht="15.75" x14ac:dyDescent="0.25">
      <c r="A70" s="33">
        <v>2019</v>
      </c>
      <c r="B70" s="32" t="s">
        <v>83</v>
      </c>
      <c r="C70" s="24">
        <f t="shared" si="20"/>
        <v>0</v>
      </c>
      <c r="D70" s="11">
        <v>0</v>
      </c>
      <c r="E70" s="11">
        <v>0</v>
      </c>
      <c r="F70" s="11">
        <v>0</v>
      </c>
      <c r="G70" s="11">
        <v>0</v>
      </c>
      <c r="H70" s="11">
        <v>0</v>
      </c>
      <c r="I70" s="11">
        <v>0</v>
      </c>
      <c r="J70" s="24">
        <v>0</v>
      </c>
      <c r="K70" s="24">
        <v>0</v>
      </c>
      <c r="L70" s="24">
        <v>0</v>
      </c>
      <c r="M70" s="24">
        <v>0</v>
      </c>
      <c r="N70" s="42">
        <v>0</v>
      </c>
      <c r="O70" s="25">
        <v>0</v>
      </c>
      <c r="P70" s="16"/>
    </row>
    <row r="71" spans="1:16" ht="15.75" x14ac:dyDescent="0.25">
      <c r="A71" s="33">
        <v>2019</v>
      </c>
      <c r="B71" s="32" t="s">
        <v>84</v>
      </c>
      <c r="C71" s="24">
        <f t="shared" si="20"/>
        <v>0</v>
      </c>
      <c r="D71" s="11">
        <v>0</v>
      </c>
      <c r="E71" s="11">
        <v>0</v>
      </c>
      <c r="F71" s="11">
        <v>0</v>
      </c>
      <c r="G71" s="11">
        <v>0</v>
      </c>
      <c r="H71" s="11">
        <v>0</v>
      </c>
      <c r="I71" s="11">
        <v>0</v>
      </c>
      <c r="J71" s="24">
        <v>0</v>
      </c>
      <c r="K71" s="24">
        <v>0</v>
      </c>
      <c r="L71" s="24">
        <v>0</v>
      </c>
      <c r="M71" s="24">
        <v>0</v>
      </c>
      <c r="N71" s="42">
        <v>0</v>
      </c>
      <c r="O71" s="25">
        <v>0</v>
      </c>
      <c r="P71" s="16"/>
    </row>
    <row r="72" spans="1:16" ht="24" x14ac:dyDescent="0.25">
      <c r="A72" s="33">
        <v>2019</v>
      </c>
      <c r="B72" s="32" t="s">
        <v>85</v>
      </c>
      <c r="C72" s="24">
        <f t="shared" si="20"/>
        <v>0</v>
      </c>
      <c r="D72" s="11">
        <v>0</v>
      </c>
      <c r="E72" s="11">
        <v>0</v>
      </c>
      <c r="F72" s="11">
        <v>0</v>
      </c>
      <c r="G72" s="11">
        <v>0</v>
      </c>
      <c r="H72" s="11">
        <v>0</v>
      </c>
      <c r="I72" s="11">
        <v>0</v>
      </c>
      <c r="J72" s="24">
        <v>0</v>
      </c>
      <c r="K72" s="24">
        <v>0</v>
      </c>
      <c r="L72" s="24">
        <v>0</v>
      </c>
      <c r="M72" s="24">
        <v>0</v>
      </c>
      <c r="N72" s="42">
        <v>0</v>
      </c>
      <c r="O72" s="25">
        <v>0</v>
      </c>
      <c r="P72" s="16"/>
    </row>
    <row r="73" spans="1:16" ht="15.75" x14ac:dyDescent="0.25">
      <c r="A73" s="33">
        <v>2019</v>
      </c>
      <c r="B73" s="32" t="s">
        <v>86</v>
      </c>
      <c r="C73" s="24">
        <f t="shared" si="20"/>
        <v>0</v>
      </c>
      <c r="D73" s="11">
        <v>0</v>
      </c>
      <c r="E73" s="11">
        <v>0</v>
      </c>
      <c r="F73" s="11">
        <v>0</v>
      </c>
      <c r="G73" s="11">
        <v>0</v>
      </c>
      <c r="H73" s="11">
        <v>0</v>
      </c>
      <c r="I73" s="11">
        <v>0</v>
      </c>
      <c r="J73" s="24">
        <v>0</v>
      </c>
      <c r="K73" s="24">
        <v>0</v>
      </c>
      <c r="L73" s="24">
        <v>0</v>
      </c>
      <c r="M73" s="24">
        <v>0</v>
      </c>
      <c r="N73" s="42">
        <v>0</v>
      </c>
      <c r="O73" s="25">
        <v>0</v>
      </c>
      <c r="P73" s="16"/>
    </row>
    <row r="74" spans="1:16" ht="15.75" x14ac:dyDescent="0.25">
      <c r="A74" s="33">
        <v>2019</v>
      </c>
      <c r="B74" s="32" t="s">
        <v>87</v>
      </c>
      <c r="C74" s="24">
        <f t="shared" si="20"/>
        <v>0</v>
      </c>
      <c r="D74" s="11">
        <v>0</v>
      </c>
      <c r="E74" s="11">
        <v>0</v>
      </c>
      <c r="F74" s="11">
        <v>0</v>
      </c>
      <c r="G74" s="11">
        <v>0</v>
      </c>
      <c r="H74" s="11">
        <v>0</v>
      </c>
      <c r="I74" s="11">
        <v>0</v>
      </c>
      <c r="J74" s="24">
        <v>0</v>
      </c>
      <c r="K74" s="24">
        <v>0</v>
      </c>
      <c r="L74" s="24">
        <v>0</v>
      </c>
      <c r="M74" s="24">
        <v>0</v>
      </c>
      <c r="N74" s="42">
        <v>0</v>
      </c>
      <c r="O74" s="25">
        <v>0</v>
      </c>
      <c r="P74" s="16"/>
    </row>
    <row r="75" spans="1:16" ht="15.75" x14ac:dyDescent="0.25">
      <c r="A75" s="33">
        <v>2019</v>
      </c>
      <c r="B75" s="31" t="s">
        <v>88</v>
      </c>
      <c r="C75" s="24">
        <f t="shared" ref="C75" si="21">SUM(C76:C84)</f>
        <v>8771862.7599999998</v>
      </c>
      <c r="D75" s="11">
        <v>0</v>
      </c>
      <c r="E75" s="11">
        <v>0</v>
      </c>
      <c r="F75" s="23">
        <v>139786.5</v>
      </c>
      <c r="G75" s="11">
        <v>0</v>
      </c>
      <c r="H75" s="11">
        <v>0</v>
      </c>
      <c r="I75" s="18">
        <v>5665709</v>
      </c>
      <c r="J75" s="24">
        <f t="shared" ref="J75:L75" si="22">SUM(J76:J84)</f>
        <v>165318</v>
      </c>
      <c r="K75" s="24">
        <f t="shared" si="22"/>
        <v>2428161</v>
      </c>
      <c r="L75" s="24">
        <f t="shared" si="22"/>
        <v>112100</v>
      </c>
      <c r="M75" s="24">
        <f t="shared" ref="M75" si="23">SUM(M76:M84)</f>
        <v>99120</v>
      </c>
      <c r="N75" s="42">
        <f t="shared" ref="N75:O75" si="24">SUM(N76:N84)</f>
        <v>114224</v>
      </c>
      <c r="O75" s="25">
        <f t="shared" si="24"/>
        <v>47444.259999999995</v>
      </c>
      <c r="P75" s="22"/>
    </row>
    <row r="76" spans="1:16" ht="15.75" x14ac:dyDescent="0.25">
      <c r="A76" s="33">
        <v>2019</v>
      </c>
      <c r="B76" s="32" t="s">
        <v>89</v>
      </c>
      <c r="C76" s="24">
        <f>SUM(D76:O76)</f>
        <v>647348.16</v>
      </c>
      <c r="D76" s="11">
        <v>0</v>
      </c>
      <c r="E76" s="11">
        <v>0</v>
      </c>
      <c r="F76" s="11">
        <v>139786.5</v>
      </c>
      <c r="G76" s="11">
        <v>0</v>
      </c>
      <c r="H76" s="11">
        <v>0</v>
      </c>
      <c r="I76" s="11">
        <v>0</v>
      </c>
      <c r="J76" s="18">
        <v>165318</v>
      </c>
      <c r="K76" s="18">
        <v>0</v>
      </c>
      <c r="L76" s="18">
        <v>112100</v>
      </c>
      <c r="M76" s="18">
        <v>99120</v>
      </c>
      <c r="N76" s="43">
        <v>114224</v>
      </c>
      <c r="O76" s="26">
        <v>16799.66</v>
      </c>
      <c r="P76" s="16"/>
    </row>
    <row r="77" spans="1:16" ht="15.75" x14ac:dyDescent="0.25">
      <c r="A77" s="33">
        <v>2019</v>
      </c>
      <c r="B77" s="32" t="s">
        <v>90</v>
      </c>
      <c r="C77" s="24">
        <f t="shared" ref="C77:C84" si="25">SUM(D77:O77)</f>
        <v>0</v>
      </c>
      <c r="D77" s="11">
        <v>0</v>
      </c>
      <c r="E77" s="11">
        <v>0</v>
      </c>
      <c r="F77" s="11">
        <v>0</v>
      </c>
      <c r="G77" s="11">
        <v>0</v>
      </c>
      <c r="H77" s="11">
        <v>0</v>
      </c>
      <c r="I77" s="11">
        <v>0</v>
      </c>
      <c r="J77" s="18">
        <v>0</v>
      </c>
      <c r="K77" s="18">
        <v>0</v>
      </c>
      <c r="L77" s="18">
        <v>0</v>
      </c>
      <c r="M77" s="18">
        <v>0</v>
      </c>
      <c r="N77" s="43">
        <v>0</v>
      </c>
      <c r="O77" s="26">
        <v>0</v>
      </c>
      <c r="P77" s="16"/>
    </row>
    <row r="78" spans="1:16" ht="15.75" x14ac:dyDescent="0.25">
      <c r="A78" s="33">
        <v>2019</v>
      </c>
      <c r="B78" s="32" t="s">
        <v>91</v>
      </c>
      <c r="C78" s="24">
        <f t="shared" si="25"/>
        <v>0</v>
      </c>
      <c r="D78" s="11">
        <v>0</v>
      </c>
      <c r="E78" s="11">
        <v>0</v>
      </c>
      <c r="F78" s="11">
        <v>0</v>
      </c>
      <c r="G78" s="11">
        <v>0</v>
      </c>
      <c r="H78" s="11">
        <v>0</v>
      </c>
      <c r="I78" s="11">
        <v>0</v>
      </c>
      <c r="J78" s="18">
        <v>0</v>
      </c>
      <c r="K78" s="18">
        <v>0</v>
      </c>
      <c r="L78" s="18">
        <v>0</v>
      </c>
      <c r="M78" s="18">
        <v>0</v>
      </c>
      <c r="N78" s="43">
        <v>0</v>
      </c>
      <c r="O78" s="26">
        <v>0</v>
      </c>
      <c r="P78" s="16"/>
    </row>
    <row r="79" spans="1:16" ht="15.75" x14ac:dyDescent="0.25">
      <c r="A79" s="33">
        <v>2019</v>
      </c>
      <c r="B79" s="32" t="s">
        <v>92</v>
      </c>
      <c r="C79" s="24">
        <f t="shared" si="25"/>
        <v>8093870</v>
      </c>
      <c r="D79" s="11">
        <v>0</v>
      </c>
      <c r="E79" s="11">
        <v>0</v>
      </c>
      <c r="F79" s="11">
        <v>0</v>
      </c>
      <c r="G79" s="11">
        <v>0</v>
      </c>
      <c r="H79" s="11">
        <v>0</v>
      </c>
      <c r="I79" s="18">
        <v>5665709</v>
      </c>
      <c r="J79" s="18">
        <v>0</v>
      </c>
      <c r="K79" s="18">
        <v>2428161</v>
      </c>
      <c r="L79" s="18">
        <v>0</v>
      </c>
      <c r="M79" s="18">
        <v>0</v>
      </c>
      <c r="N79" s="43">
        <v>0</v>
      </c>
      <c r="O79" s="26">
        <v>0</v>
      </c>
      <c r="P79" s="22"/>
    </row>
    <row r="80" spans="1:16" ht="15.75" x14ac:dyDescent="0.25">
      <c r="A80" s="33">
        <v>2019</v>
      </c>
      <c r="B80" s="32" t="s">
        <v>93</v>
      </c>
      <c r="C80" s="24">
        <f t="shared" si="25"/>
        <v>30644.6</v>
      </c>
      <c r="D80" s="11">
        <v>0</v>
      </c>
      <c r="E80" s="11">
        <v>0</v>
      </c>
      <c r="F80" s="11">
        <v>0</v>
      </c>
      <c r="G80" s="11">
        <v>0</v>
      </c>
      <c r="H80" s="11">
        <v>0</v>
      </c>
      <c r="I80" s="11">
        <v>0</v>
      </c>
      <c r="J80" s="18">
        <v>0</v>
      </c>
      <c r="K80" s="18">
        <v>0</v>
      </c>
      <c r="L80" s="18">
        <v>0</v>
      </c>
      <c r="M80" s="18">
        <v>0</v>
      </c>
      <c r="N80" s="43">
        <v>0</v>
      </c>
      <c r="O80" s="26">
        <v>30644.6</v>
      </c>
      <c r="P80" s="16"/>
    </row>
    <row r="81" spans="1:16" ht="15.75" x14ac:dyDescent="0.25">
      <c r="A81" s="33">
        <v>2019</v>
      </c>
      <c r="B81" s="32" t="s">
        <v>94</v>
      </c>
      <c r="C81" s="24">
        <f t="shared" si="25"/>
        <v>0</v>
      </c>
      <c r="D81" s="11">
        <v>0</v>
      </c>
      <c r="E81" s="11">
        <v>0</v>
      </c>
      <c r="F81" s="11">
        <v>0</v>
      </c>
      <c r="G81" s="11">
        <v>0</v>
      </c>
      <c r="H81" s="11">
        <v>0</v>
      </c>
      <c r="I81" s="11">
        <v>0</v>
      </c>
      <c r="J81" s="18">
        <v>0</v>
      </c>
      <c r="K81" s="18">
        <v>0</v>
      </c>
      <c r="L81" s="18">
        <v>0</v>
      </c>
      <c r="M81" s="18">
        <v>0</v>
      </c>
      <c r="N81" s="43">
        <v>0</v>
      </c>
      <c r="O81" s="26">
        <v>0</v>
      </c>
      <c r="P81" s="16"/>
    </row>
    <row r="82" spans="1:16" ht="15.75" x14ac:dyDescent="0.25">
      <c r="A82" s="33">
        <v>2019</v>
      </c>
      <c r="B82" s="32" t="s">
        <v>95</v>
      </c>
      <c r="C82" s="24">
        <f t="shared" si="25"/>
        <v>0</v>
      </c>
      <c r="D82" s="11">
        <v>0</v>
      </c>
      <c r="E82" s="11">
        <v>0</v>
      </c>
      <c r="F82" s="11">
        <v>0</v>
      </c>
      <c r="G82" s="11">
        <v>0</v>
      </c>
      <c r="H82" s="11">
        <v>0</v>
      </c>
      <c r="I82" s="11">
        <v>0</v>
      </c>
      <c r="J82" s="18">
        <v>0</v>
      </c>
      <c r="K82" s="18">
        <v>0</v>
      </c>
      <c r="L82" s="18">
        <v>0</v>
      </c>
      <c r="M82" s="18">
        <v>0</v>
      </c>
      <c r="N82" s="43">
        <v>0</v>
      </c>
      <c r="O82" s="26">
        <v>0</v>
      </c>
      <c r="P82" s="16"/>
    </row>
    <row r="83" spans="1:16" ht="15.75" x14ac:dyDescent="0.25">
      <c r="A83" s="33">
        <v>2019</v>
      </c>
      <c r="B83" s="32" t="s">
        <v>96</v>
      </c>
      <c r="C83" s="24">
        <f t="shared" si="25"/>
        <v>0</v>
      </c>
      <c r="D83" s="11">
        <v>0</v>
      </c>
      <c r="E83" s="11">
        <v>0</v>
      </c>
      <c r="F83" s="11">
        <v>0</v>
      </c>
      <c r="G83" s="11">
        <v>0</v>
      </c>
      <c r="H83" s="11">
        <v>0</v>
      </c>
      <c r="I83" s="11">
        <v>0</v>
      </c>
      <c r="J83" s="18">
        <v>0</v>
      </c>
      <c r="K83" s="18">
        <v>0</v>
      </c>
      <c r="L83" s="18">
        <v>0</v>
      </c>
      <c r="M83" s="18">
        <v>0</v>
      </c>
      <c r="N83" s="43">
        <v>0</v>
      </c>
      <c r="O83" s="26">
        <v>0</v>
      </c>
      <c r="P83" s="16"/>
    </row>
    <row r="84" spans="1:16" ht="15.75" x14ac:dyDescent="0.25">
      <c r="A84" s="33">
        <v>2019</v>
      </c>
      <c r="B84" s="32" t="s">
        <v>97</v>
      </c>
      <c r="C84" s="24">
        <f t="shared" si="25"/>
        <v>0</v>
      </c>
      <c r="D84" s="11">
        <v>0</v>
      </c>
      <c r="E84" s="11">
        <v>0</v>
      </c>
      <c r="F84" s="11">
        <v>0</v>
      </c>
      <c r="G84" s="11">
        <v>0</v>
      </c>
      <c r="H84" s="11">
        <v>0</v>
      </c>
      <c r="I84" s="11">
        <v>0</v>
      </c>
      <c r="J84" s="18">
        <v>0</v>
      </c>
      <c r="K84" s="18">
        <v>0</v>
      </c>
      <c r="L84" s="18">
        <v>0</v>
      </c>
      <c r="M84" s="18">
        <v>0</v>
      </c>
      <c r="N84" s="43">
        <v>0</v>
      </c>
      <c r="O84" s="26">
        <v>0</v>
      </c>
      <c r="P84" s="16"/>
    </row>
    <row r="85" spans="1:16" ht="15.75" x14ac:dyDescent="0.25">
      <c r="A85" s="33">
        <v>2019</v>
      </c>
      <c r="B85" s="31" t="s">
        <v>98</v>
      </c>
      <c r="C85" s="24">
        <f>SUM(C86:C89)</f>
        <v>7688992.71</v>
      </c>
      <c r="D85" s="11">
        <v>0</v>
      </c>
      <c r="E85" s="11">
        <v>0</v>
      </c>
      <c r="F85" s="11">
        <v>0</v>
      </c>
      <c r="G85" s="11">
        <v>0</v>
      </c>
      <c r="H85" s="11">
        <v>0</v>
      </c>
      <c r="I85" s="11">
        <v>0</v>
      </c>
      <c r="J85" s="24">
        <f t="shared" ref="J85:L85" si="26">SUM(J86:J89)</f>
        <v>0</v>
      </c>
      <c r="K85" s="24">
        <f t="shared" si="26"/>
        <v>0</v>
      </c>
      <c r="L85" s="24">
        <f t="shared" si="26"/>
        <v>0</v>
      </c>
      <c r="M85" s="24">
        <f t="shared" ref="M85" si="27">SUM(M86:M89)</f>
        <v>0</v>
      </c>
      <c r="N85" s="42">
        <f t="shared" ref="N85:O85" si="28">SUM(N86:N89)</f>
        <v>0</v>
      </c>
      <c r="O85" s="25">
        <f t="shared" si="28"/>
        <v>7688992.71</v>
      </c>
      <c r="P85" s="16"/>
    </row>
    <row r="86" spans="1:16" ht="15.75" x14ac:dyDescent="0.25">
      <c r="A86" s="33">
        <v>2019</v>
      </c>
      <c r="B86" s="32" t="s">
        <v>99</v>
      </c>
      <c r="C86" s="24">
        <f t="shared" ref="C86:C89" si="29">SUM(D86:O86)</f>
        <v>7688992.71</v>
      </c>
      <c r="D86" s="11">
        <v>0</v>
      </c>
      <c r="E86" s="11">
        <v>0</v>
      </c>
      <c r="F86" s="11">
        <v>0</v>
      </c>
      <c r="G86" s="11">
        <v>0</v>
      </c>
      <c r="H86" s="11">
        <v>0</v>
      </c>
      <c r="I86" s="11">
        <v>0</v>
      </c>
      <c r="J86" s="24">
        <v>0</v>
      </c>
      <c r="K86" s="24">
        <v>0</v>
      </c>
      <c r="L86" s="24">
        <v>0</v>
      </c>
      <c r="M86" s="24">
        <v>0</v>
      </c>
      <c r="N86" s="42">
        <v>0</v>
      </c>
      <c r="O86" s="25">
        <v>7688992.71</v>
      </c>
      <c r="P86" s="16"/>
    </row>
    <row r="87" spans="1:16" ht="15.75" x14ac:dyDescent="0.25">
      <c r="A87" s="33">
        <v>2019</v>
      </c>
      <c r="B87" s="32" t="s">
        <v>100</v>
      </c>
      <c r="C87" s="24">
        <f t="shared" si="29"/>
        <v>0</v>
      </c>
      <c r="D87" s="11">
        <v>0</v>
      </c>
      <c r="E87" s="11">
        <v>0</v>
      </c>
      <c r="F87" s="11">
        <v>0</v>
      </c>
      <c r="G87" s="11">
        <v>0</v>
      </c>
      <c r="H87" s="11">
        <v>0</v>
      </c>
      <c r="I87" s="11">
        <v>0</v>
      </c>
      <c r="J87" s="24">
        <v>0</v>
      </c>
      <c r="K87" s="24">
        <v>0</v>
      </c>
      <c r="L87" s="24">
        <v>0</v>
      </c>
      <c r="M87" s="24">
        <v>0</v>
      </c>
      <c r="N87" s="42">
        <v>0</v>
      </c>
      <c r="O87" s="25">
        <v>0</v>
      </c>
      <c r="P87" s="16"/>
    </row>
    <row r="88" spans="1:16" ht="15.75" x14ac:dyDescent="0.25">
      <c r="A88" s="33">
        <v>2019</v>
      </c>
      <c r="B88" s="32" t="s">
        <v>101</v>
      </c>
      <c r="C88" s="24">
        <f t="shared" si="29"/>
        <v>0</v>
      </c>
      <c r="D88" s="11">
        <v>0</v>
      </c>
      <c r="E88" s="11">
        <v>0</v>
      </c>
      <c r="F88" s="11">
        <v>0</v>
      </c>
      <c r="G88" s="11">
        <v>0</v>
      </c>
      <c r="H88" s="11">
        <v>0</v>
      </c>
      <c r="I88" s="11">
        <v>0</v>
      </c>
      <c r="J88" s="24">
        <v>0</v>
      </c>
      <c r="K88" s="24">
        <v>0</v>
      </c>
      <c r="L88" s="24">
        <v>0</v>
      </c>
      <c r="M88" s="24">
        <v>0</v>
      </c>
      <c r="N88" s="42">
        <v>0</v>
      </c>
      <c r="O88" s="25">
        <v>0</v>
      </c>
      <c r="P88" s="16"/>
    </row>
    <row r="89" spans="1:16" ht="24" x14ac:dyDescent="0.25">
      <c r="A89" s="33">
        <v>2019</v>
      </c>
      <c r="B89" s="32" t="s">
        <v>102</v>
      </c>
      <c r="C89" s="24">
        <f t="shared" si="29"/>
        <v>0</v>
      </c>
      <c r="D89" s="11">
        <v>0</v>
      </c>
      <c r="E89" s="11">
        <v>0</v>
      </c>
      <c r="F89" s="11">
        <v>0</v>
      </c>
      <c r="G89" s="11">
        <v>0</v>
      </c>
      <c r="H89" s="11">
        <v>0</v>
      </c>
      <c r="I89" s="11">
        <v>0</v>
      </c>
      <c r="J89" s="24">
        <v>0</v>
      </c>
      <c r="K89" s="24">
        <v>0</v>
      </c>
      <c r="L89" s="24">
        <v>0</v>
      </c>
      <c r="M89" s="24">
        <v>0</v>
      </c>
      <c r="N89" s="42">
        <v>0</v>
      </c>
      <c r="O89" s="25">
        <v>0</v>
      </c>
      <c r="P89" s="16"/>
    </row>
    <row r="90" spans="1:16" ht="15.75" x14ac:dyDescent="0.25">
      <c r="A90" s="33">
        <v>2019</v>
      </c>
      <c r="B90" s="31" t="s">
        <v>103</v>
      </c>
      <c r="C90" s="24">
        <f>SUM(C91:C92)</f>
        <v>0</v>
      </c>
      <c r="D90" s="11">
        <v>0</v>
      </c>
      <c r="E90" s="11">
        <v>0</v>
      </c>
      <c r="F90" s="11">
        <v>0</v>
      </c>
      <c r="G90" s="11">
        <v>0</v>
      </c>
      <c r="H90" s="11">
        <v>0</v>
      </c>
      <c r="I90" s="11">
        <v>0</v>
      </c>
      <c r="J90" s="24">
        <f t="shared" ref="J90:L90" si="30">SUM(J91:J92)</f>
        <v>0</v>
      </c>
      <c r="K90" s="24">
        <f t="shared" si="30"/>
        <v>0</v>
      </c>
      <c r="L90" s="24">
        <f t="shared" si="30"/>
        <v>0</v>
      </c>
      <c r="M90" s="24">
        <f t="shared" ref="M90" si="31">SUM(M91:M92)</f>
        <v>0</v>
      </c>
      <c r="N90" s="42">
        <f t="shared" ref="N90:O90" si="32">SUM(N91:N92)</f>
        <v>0</v>
      </c>
      <c r="O90" s="25">
        <f t="shared" si="32"/>
        <v>0</v>
      </c>
      <c r="P90" s="16"/>
    </row>
    <row r="91" spans="1:16" ht="15.75" x14ac:dyDescent="0.25">
      <c r="A91" s="33">
        <v>2019</v>
      </c>
      <c r="B91" s="32" t="s">
        <v>104</v>
      </c>
      <c r="C91" s="24">
        <f t="shared" ref="C91:C92" si="33">SUM(D91:O91)</f>
        <v>0</v>
      </c>
      <c r="D91" s="11">
        <v>0</v>
      </c>
      <c r="E91" s="11">
        <v>0</v>
      </c>
      <c r="F91" s="11">
        <v>0</v>
      </c>
      <c r="G91" s="11">
        <v>0</v>
      </c>
      <c r="H91" s="11">
        <v>0</v>
      </c>
      <c r="I91" s="11">
        <v>0</v>
      </c>
      <c r="J91" s="18">
        <v>0</v>
      </c>
      <c r="K91" s="18">
        <v>0</v>
      </c>
      <c r="L91" s="18">
        <v>0</v>
      </c>
      <c r="M91" s="18">
        <v>0</v>
      </c>
      <c r="N91" s="43">
        <v>0</v>
      </c>
      <c r="O91" s="26">
        <v>0</v>
      </c>
      <c r="P91" s="16"/>
    </row>
    <row r="92" spans="1:16" ht="15.75" x14ac:dyDescent="0.25">
      <c r="A92" s="33">
        <v>2019</v>
      </c>
      <c r="B92" s="32" t="s">
        <v>105</v>
      </c>
      <c r="C92" s="24">
        <f t="shared" si="33"/>
        <v>0</v>
      </c>
      <c r="D92" s="11">
        <v>0</v>
      </c>
      <c r="E92" s="11">
        <v>0</v>
      </c>
      <c r="F92" s="11">
        <v>0</v>
      </c>
      <c r="G92" s="11">
        <v>0</v>
      </c>
      <c r="H92" s="11">
        <v>0</v>
      </c>
      <c r="I92" s="11">
        <v>0</v>
      </c>
      <c r="J92" s="18">
        <v>0</v>
      </c>
      <c r="K92" s="18">
        <v>0</v>
      </c>
      <c r="L92" s="18">
        <v>0</v>
      </c>
      <c r="M92" s="18">
        <v>0</v>
      </c>
      <c r="N92" s="43">
        <v>0</v>
      </c>
      <c r="O92" s="26">
        <v>0</v>
      </c>
      <c r="P92" s="16"/>
    </row>
    <row r="93" spans="1:16" ht="15.75" x14ac:dyDescent="0.25">
      <c r="A93" s="33">
        <v>2019</v>
      </c>
      <c r="B93" s="31" t="s">
        <v>106</v>
      </c>
      <c r="C93" s="24">
        <f>SUM(C94:C96)</f>
        <v>0</v>
      </c>
      <c r="D93" s="11">
        <v>0</v>
      </c>
      <c r="E93" s="11">
        <v>0</v>
      </c>
      <c r="F93" s="11">
        <v>0</v>
      </c>
      <c r="G93" s="11">
        <v>0</v>
      </c>
      <c r="H93" s="11">
        <v>0</v>
      </c>
      <c r="I93" s="11">
        <v>0</v>
      </c>
      <c r="J93" s="24">
        <f t="shared" ref="J93:L93" si="34">SUM(J94:J96)</f>
        <v>0</v>
      </c>
      <c r="K93" s="24">
        <f t="shared" si="34"/>
        <v>0</v>
      </c>
      <c r="L93" s="24">
        <f t="shared" si="34"/>
        <v>0</v>
      </c>
      <c r="M93" s="24">
        <f t="shared" ref="M93" si="35">SUM(M94:M96)</f>
        <v>0</v>
      </c>
      <c r="N93" s="42">
        <f t="shared" ref="N93:O93" si="36">SUM(N94:N96)</f>
        <v>0</v>
      </c>
      <c r="O93" s="25">
        <f t="shared" si="36"/>
        <v>0</v>
      </c>
      <c r="P93" s="16"/>
    </row>
    <row r="94" spans="1:16" ht="15.75" x14ac:dyDescent="0.25">
      <c r="A94" s="33">
        <v>2019</v>
      </c>
      <c r="B94" s="32" t="s">
        <v>107</v>
      </c>
      <c r="C94" s="24">
        <f t="shared" ref="C94:C96" si="37">SUM(D94:O94)</f>
        <v>0</v>
      </c>
      <c r="D94" s="11">
        <v>0</v>
      </c>
      <c r="E94" s="11">
        <v>0</v>
      </c>
      <c r="F94" s="11">
        <v>0</v>
      </c>
      <c r="G94" s="11">
        <v>0</v>
      </c>
      <c r="H94" s="11">
        <v>0</v>
      </c>
      <c r="I94" s="11">
        <v>0</v>
      </c>
      <c r="J94" s="18">
        <v>0</v>
      </c>
      <c r="K94" s="18">
        <v>0</v>
      </c>
      <c r="L94" s="18">
        <v>0</v>
      </c>
      <c r="M94" s="18">
        <v>0</v>
      </c>
      <c r="N94" s="43">
        <v>0</v>
      </c>
      <c r="O94" s="26">
        <v>0</v>
      </c>
      <c r="P94" s="16"/>
    </row>
    <row r="95" spans="1:16" ht="15.75" x14ac:dyDescent="0.25">
      <c r="A95" s="33">
        <v>2019</v>
      </c>
      <c r="B95" s="32" t="s">
        <v>108</v>
      </c>
      <c r="C95" s="24">
        <f t="shared" si="37"/>
        <v>0</v>
      </c>
      <c r="D95" s="11">
        <v>0</v>
      </c>
      <c r="E95" s="11">
        <v>0</v>
      </c>
      <c r="F95" s="11">
        <v>0</v>
      </c>
      <c r="G95" s="11">
        <v>0</v>
      </c>
      <c r="H95" s="11">
        <v>0</v>
      </c>
      <c r="I95" s="11">
        <v>0</v>
      </c>
      <c r="J95" s="18">
        <v>0</v>
      </c>
      <c r="K95" s="18">
        <v>0</v>
      </c>
      <c r="L95" s="18">
        <v>0</v>
      </c>
      <c r="M95" s="18">
        <v>0</v>
      </c>
      <c r="N95" s="45">
        <v>0</v>
      </c>
      <c r="O95" s="26">
        <v>0</v>
      </c>
      <c r="P95" s="16"/>
    </row>
    <row r="96" spans="1:16" ht="15.75" x14ac:dyDescent="0.25">
      <c r="A96" s="33">
        <v>2019</v>
      </c>
      <c r="B96" s="32" t="s">
        <v>109</v>
      </c>
      <c r="C96" s="24">
        <f t="shared" si="37"/>
        <v>0</v>
      </c>
      <c r="D96" s="11">
        <v>0</v>
      </c>
      <c r="E96" s="11">
        <v>0</v>
      </c>
      <c r="F96" s="11">
        <v>0</v>
      </c>
      <c r="G96" s="11">
        <v>0</v>
      </c>
      <c r="H96" s="11">
        <v>0</v>
      </c>
      <c r="I96" s="11">
        <v>0</v>
      </c>
      <c r="J96" s="18">
        <v>0</v>
      </c>
      <c r="K96" s="18">
        <v>0</v>
      </c>
      <c r="L96" s="18">
        <v>0</v>
      </c>
      <c r="M96" s="18">
        <v>0</v>
      </c>
      <c r="N96" s="45">
        <v>0</v>
      </c>
      <c r="O96" s="26">
        <v>0</v>
      </c>
      <c r="P96" s="16"/>
    </row>
    <row r="97" spans="1:16" ht="15.75" x14ac:dyDescent="0.25">
      <c r="A97" s="33">
        <v>2019</v>
      </c>
      <c r="B97" s="31" t="s">
        <v>110</v>
      </c>
      <c r="C97" s="29">
        <f>+C33+C39+C49+C59+C67+C75+C85+C90+C93</f>
        <v>606500053.21000016</v>
      </c>
      <c r="D97" s="27">
        <v>25648827.48</v>
      </c>
      <c r="E97" s="27">
        <v>25126772.66</v>
      </c>
      <c r="F97" s="27">
        <v>29869905.869999997</v>
      </c>
      <c r="G97" s="27">
        <v>48720672.019999996</v>
      </c>
      <c r="H97" s="27">
        <v>76283384.510000005</v>
      </c>
      <c r="I97" s="18">
        <v>39399872.490000002</v>
      </c>
      <c r="J97" s="28">
        <f t="shared" ref="J97:K97" si="38">+J33+J39+J49+J59+J67+J75+J85+J90+J93</f>
        <v>31118142.390000001</v>
      </c>
      <c r="K97" s="28">
        <f t="shared" si="38"/>
        <v>79602768.579999998</v>
      </c>
      <c r="L97" s="29">
        <v>33369271.25</v>
      </c>
      <c r="M97" s="29">
        <f t="shared" ref="M97:O97" si="39">+M33+M39+M49+M59+M67+M75+M85+M90+M93</f>
        <v>56466413.490000002</v>
      </c>
      <c r="N97" s="46">
        <f t="shared" si="39"/>
        <v>55642318.5</v>
      </c>
      <c r="O97" s="29">
        <f t="shared" si="39"/>
        <v>105251703.97</v>
      </c>
      <c r="P97" s="22"/>
    </row>
    <row r="98" spans="1:16" ht="15.75" x14ac:dyDescent="0.25">
      <c r="A98" s="33">
        <v>2019</v>
      </c>
      <c r="B98" s="31" t="s">
        <v>111</v>
      </c>
      <c r="C98" s="18">
        <f>SUM(C99:C100)</f>
        <v>0</v>
      </c>
      <c r="D98" s="11">
        <v>0</v>
      </c>
      <c r="E98" s="11">
        <v>0</v>
      </c>
      <c r="F98" s="11">
        <v>0</v>
      </c>
      <c r="G98" s="11">
        <v>0</v>
      </c>
      <c r="H98" s="11">
        <v>0</v>
      </c>
      <c r="I98" s="11">
        <v>0</v>
      </c>
      <c r="J98" s="11">
        <v>0</v>
      </c>
      <c r="K98" s="18">
        <v>0</v>
      </c>
      <c r="L98" s="18">
        <v>0</v>
      </c>
      <c r="M98" s="18">
        <f t="shared" ref="L98:M100" si="40">SUM(M99:M100)</f>
        <v>0</v>
      </c>
      <c r="N98" s="43">
        <f t="shared" ref="N98" si="41">SUM(N99:N100)</f>
        <v>0</v>
      </c>
      <c r="O98" s="26">
        <v>0</v>
      </c>
      <c r="P98" s="16"/>
    </row>
    <row r="99" spans="1:16" ht="15.75" x14ac:dyDescent="0.25">
      <c r="A99" s="33">
        <v>2019</v>
      </c>
      <c r="B99" s="31" t="s">
        <v>112</v>
      </c>
      <c r="C99" s="18">
        <f t="shared" ref="C99:C100" si="42">SUM(D101:O101)</f>
        <v>0</v>
      </c>
      <c r="D99" s="11">
        <v>0</v>
      </c>
      <c r="E99" s="11">
        <v>0</v>
      </c>
      <c r="F99" s="11">
        <v>0</v>
      </c>
      <c r="G99" s="11">
        <v>0</v>
      </c>
      <c r="H99" s="11">
        <v>0</v>
      </c>
      <c r="I99" s="11">
        <v>0</v>
      </c>
      <c r="J99" s="11">
        <v>0</v>
      </c>
      <c r="K99" s="18">
        <f t="shared" ref="K99" si="43">SUM(K100:K101)</f>
        <v>0</v>
      </c>
      <c r="L99" s="29">
        <v>0</v>
      </c>
      <c r="M99" s="29">
        <v>0</v>
      </c>
      <c r="N99" s="43">
        <v>0</v>
      </c>
      <c r="O99" s="30">
        <v>0</v>
      </c>
      <c r="P99" s="16"/>
    </row>
    <row r="100" spans="1:16" ht="15.75" x14ac:dyDescent="0.25">
      <c r="A100" s="33">
        <v>2019</v>
      </c>
      <c r="B100" s="32" t="s">
        <v>113</v>
      </c>
      <c r="C100" s="18">
        <f t="shared" si="42"/>
        <v>0</v>
      </c>
      <c r="D100" s="11">
        <v>0</v>
      </c>
      <c r="E100" s="11">
        <v>0</v>
      </c>
      <c r="F100" s="11">
        <v>0</v>
      </c>
      <c r="G100" s="11">
        <v>0</v>
      </c>
      <c r="H100" s="11">
        <v>0</v>
      </c>
      <c r="I100" s="11">
        <v>0</v>
      </c>
      <c r="J100" s="11">
        <v>0</v>
      </c>
      <c r="K100" s="18">
        <v>0</v>
      </c>
      <c r="L100" s="18">
        <f t="shared" si="40"/>
        <v>0</v>
      </c>
      <c r="M100" s="18">
        <v>0</v>
      </c>
      <c r="N100" s="43">
        <v>0</v>
      </c>
      <c r="O100" s="26">
        <f t="shared" ref="O100" si="44">SUM(O101:O102)</f>
        <v>0</v>
      </c>
      <c r="P100" s="16"/>
    </row>
    <row r="101" spans="1:16" ht="15.75" x14ac:dyDescent="0.25">
      <c r="A101" s="33">
        <v>2019</v>
      </c>
      <c r="B101" s="32" t="s">
        <v>114</v>
      </c>
      <c r="C101" s="18">
        <f>SUM(C102:C103)</f>
        <v>0</v>
      </c>
      <c r="D101" s="11">
        <v>0</v>
      </c>
      <c r="E101" s="11">
        <v>0</v>
      </c>
      <c r="F101" s="11">
        <v>0</v>
      </c>
      <c r="G101" s="11">
        <v>0</v>
      </c>
      <c r="H101" s="11">
        <v>0</v>
      </c>
      <c r="I101" s="11">
        <v>0</v>
      </c>
      <c r="J101" s="11">
        <v>0</v>
      </c>
      <c r="K101" s="18">
        <v>0</v>
      </c>
      <c r="L101" s="18">
        <v>0</v>
      </c>
      <c r="M101" s="18">
        <f t="shared" ref="L101:M103" si="45">SUM(M102:M103)</f>
        <v>0</v>
      </c>
      <c r="N101" s="43">
        <f t="shared" ref="N101" si="46">SUM(N102:N103)</f>
        <v>0</v>
      </c>
      <c r="O101" s="26">
        <v>0</v>
      </c>
      <c r="P101" s="16"/>
    </row>
    <row r="102" spans="1:16" ht="15.75" x14ac:dyDescent="0.25">
      <c r="A102" s="33">
        <v>2019</v>
      </c>
      <c r="B102" s="31" t="s">
        <v>115</v>
      </c>
      <c r="C102" s="18">
        <f t="shared" ref="C102:C103" si="47">SUM(D104:O104)</f>
        <v>0</v>
      </c>
      <c r="D102" s="11">
        <v>0</v>
      </c>
      <c r="E102" s="11">
        <v>0</v>
      </c>
      <c r="F102" s="11">
        <v>0</v>
      </c>
      <c r="G102" s="11">
        <v>0</v>
      </c>
      <c r="H102" s="11">
        <v>0</v>
      </c>
      <c r="I102" s="11">
        <v>0</v>
      </c>
      <c r="J102" s="11">
        <v>0</v>
      </c>
      <c r="K102" s="18">
        <f t="shared" ref="K102" si="48">SUM(K103:K104)</f>
        <v>0</v>
      </c>
      <c r="L102" s="18">
        <v>0</v>
      </c>
      <c r="M102" s="18">
        <v>0</v>
      </c>
      <c r="N102" s="43">
        <v>0</v>
      </c>
      <c r="O102" s="26">
        <v>0</v>
      </c>
      <c r="P102" s="16"/>
    </row>
    <row r="103" spans="1:16" ht="15.75" x14ac:dyDescent="0.25">
      <c r="A103" s="33">
        <v>2019</v>
      </c>
      <c r="B103" s="32" t="s">
        <v>116</v>
      </c>
      <c r="C103" s="18">
        <f t="shared" si="47"/>
        <v>0</v>
      </c>
      <c r="D103" s="11">
        <v>0</v>
      </c>
      <c r="E103" s="11">
        <v>0</v>
      </c>
      <c r="F103" s="11">
        <v>0</v>
      </c>
      <c r="G103" s="11">
        <v>0</v>
      </c>
      <c r="H103" s="11">
        <v>0</v>
      </c>
      <c r="I103" s="11">
        <v>0</v>
      </c>
      <c r="J103" s="11">
        <v>0</v>
      </c>
      <c r="K103" s="18">
        <v>0</v>
      </c>
      <c r="L103" s="18">
        <f t="shared" si="45"/>
        <v>0</v>
      </c>
      <c r="M103" s="18">
        <v>0</v>
      </c>
      <c r="N103" s="43">
        <v>0</v>
      </c>
      <c r="O103" s="26">
        <f t="shared" ref="O103" si="49">SUM(O104:O105)</f>
        <v>0</v>
      </c>
      <c r="P103" s="16"/>
    </row>
    <row r="104" spans="1:16" ht="15.75" x14ac:dyDescent="0.25">
      <c r="A104" s="33">
        <v>2019</v>
      </c>
      <c r="B104" s="32" t="s">
        <v>117</v>
      </c>
      <c r="C104" s="18">
        <f>SUM(C105:C105)</f>
        <v>0</v>
      </c>
      <c r="D104" s="11">
        <v>0</v>
      </c>
      <c r="E104" s="11">
        <v>0</v>
      </c>
      <c r="F104" s="11">
        <v>0</v>
      </c>
      <c r="G104" s="11">
        <v>0</v>
      </c>
      <c r="H104" s="11">
        <v>0</v>
      </c>
      <c r="I104" s="11">
        <v>0</v>
      </c>
      <c r="J104" s="11">
        <v>0</v>
      </c>
      <c r="K104" s="18">
        <v>0</v>
      </c>
      <c r="L104" s="18">
        <v>0</v>
      </c>
      <c r="M104" s="18">
        <v>0</v>
      </c>
      <c r="N104" s="43">
        <v>0</v>
      </c>
      <c r="O104" s="26">
        <v>0</v>
      </c>
      <c r="P104" s="16"/>
    </row>
    <row r="105" spans="1:16" ht="15.75" x14ac:dyDescent="0.25">
      <c r="A105" s="33">
        <v>2019</v>
      </c>
      <c r="B105" s="31" t="s">
        <v>118</v>
      </c>
      <c r="C105" s="18">
        <f t="shared" ref="C105" si="50">SUM(D107:O107)</f>
        <v>0</v>
      </c>
      <c r="D105" s="11">
        <v>0</v>
      </c>
      <c r="E105" s="11">
        <v>0</v>
      </c>
      <c r="F105" s="11">
        <v>0</v>
      </c>
      <c r="G105" s="11">
        <v>0</v>
      </c>
      <c r="H105" s="11">
        <v>0</v>
      </c>
      <c r="I105" s="11">
        <v>0</v>
      </c>
      <c r="J105" s="11">
        <v>0</v>
      </c>
      <c r="K105" s="18">
        <v>0</v>
      </c>
      <c r="L105" s="18">
        <v>0</v>
      </c>
      <c r="M105" s="18">
        <v>0</v>
      </c>
      <c r="N105" s="43">
        <v>0</v>
      </c>
      <c r="O105" s="26">
        <v>0</v>
      </c>
      <c r="P105" s="16"/>
    </row>
    <row r="106" spans="1:16" ht="15.75" x14ac:dyDescent="0.25">
      <c r="A106" s="33">
        <v>2019</v>
      </c>
      <c r="B106" s="32" t="s">
        <v>119</v>
      </c>
      <c r="C106" s="29">
        <f t="shared" ref="C106:C107" si="51">+C98+C101+C104</f>
        <v>0</v>
      </c>
      <c r="D106" s="11">
        <v>0</v>
      </c>
      <c r="E106" s="11">
        <v>0</v>
      </c>
      <c r="F106" s="11">
        <v>0</v>
      </c>
      <c r="G106" s="11">
        <v>0</v>
      </c>
      <c r="H106" s="11">
        <v>0</v>
      </c>
      <c r="I106" s="11">
        <v>0</v>
      </c>
      <c r="J106" s="11">
        <v>0</v>
      </c>
      <c r="K106" s="18">
        <v>0</v>
      </c>
      <c r="L106" s="18">
        <v>0</v>
      </c>
      <c r="M106" s="18">
        <f t="shared" ref="M106" si="52">+M98+M101+M104</f>
        <v>0</v>
      </c>
      <c r="N106" s="44">
        <f t="shared" ref="N106" si="53">+N98+N101+N104</f>
        <v>0</v>
      </c>
      <c r="O106" s="18">
        <v>0</v>
      </c>
      <c r="P106" s="16"/>
    </row>
    <row r="107" spans="1:16" ht="15.75" x14ac:dyDescent="0.25">
      <c r="A107" s="33">
        <v>2019</v>
      </c>
      <c r="B107" s="31" t="s">
        <v>120</v>
      </c>
      <c r="C107" s="29">
        <f t="shared" si="51"/>
        <v>0</v>
      </c>
      <c r="D107" s="11">
        <v>0</v>
      </c>
      <c r="E107" s="11">
        <v>0</v>
      </c>
      <c r="F107" s="11">
        <v>0</v>
      </c>
      <c r="G107" s="11">
        <v>0</v>
      </c>
      <c r="H107" s="11">
        <v>0</v>
      </c>
      <c r="I107" s="11">
        <v>0</v>
      </c>
      <c r="J107" s="11">
        <v>0</v>
      </c>
      <c r="K107" s="28">
        <f t="shared" ref="K107" si="54">+K99+K102+K105</f>
        <v>0</v>
      </c>
      <c r="L107" s="18">
        <v>0</v>
      </c>
      <c r="M107" s="18">
        <v>0</v>
      </c>
      <c r="N107" s="43">
        <v>0</v>
      </c>
      <c r="O107" s="18">
        <v>0</v>
      </c>
      <c r="P107" s="16"/>
    </row>
    <row r="108" spans="1:16" ht="15.75" x14ac:dyDescent="0.25">
      <c r="A108" s="33">
        <v>2019</v>
      </c>
      <c r="B108" s="31" t="s">
        <v>121</v>
      </c>
      <c r="C108" s="29">
        <f>+C97+C106</f>
        <v>606500053.21000016</v>
      </c>
      <c r="D108" s="27">
        <v>25648827.48</v>
      </c>
      <c r="E108" s="27">
        <v>25126772.66</v>
      </c>
      <c r="F108" s="27">
        <v>29869905.869999997</v>
      </c>
      <c r="G108" s="27">
        <v>48720672.019999996</v>
      </c>
      <c r="H108" s="27">
        <v>76283384.510000005</v>
      </c>
      <c r="I108" s="18">
        <v>39399872.490000002</v>
      </c>
      <c r="J108" s="11">
        <v>31118142.390000001</v>
      </c>
      <c r="K108" s="28">
        <f>+K97+K107</f>
        <v>79602768.579999998</v>
      </c>
      <c r="L108" s="29">
        <v>33369271.25</v>
      </c>
      <c r="M108" s="29">
        <f>+M97+M106</f>
        <v>56466413.490000002</v>
      </c>
      <c r="N108" s="44">
        <f>+N97+N106</f>
        <v>55642318.5</v>
      </c>
      <c r="O108" s="29">
        <v>105251704</v>
      </c>
      <c r="P108" s="22"/>
    </row>
    <row r="109" spans="1:16" ht="15.75" x14ac:dyDescent="0.25">
      <c r="A109" s="33">
        <v>2020</v>
      </c>
      <c r="B109" s="31" t="s">
        <v>45</v>
      </c>
      <c r="C109" s="20">
        <f t="shared" ref="C109" si="55">+C110+C116+C126+C136+C144+C152+C162+C167+C170</f>
        <v>513128379.29000008</v>
      </c>
      <c r="D109" s="20">
        <f t="shared" ref="D109:O109" si="56">+D110+D116+D126+D136+D144+D152+D162+D167+D170</f>
        <v>27064836.259999998</v>
      </c>
      <c r="E109" s="20">
        <f t="shared" si="56"/>
        <v>30132200.210000001</v>
      </c>
      <c r="F109" s="20">
        <f t="shared" si="56"/>
        <v>30780289.75</v>
      </c>
      <c r="G109" s="20">
        <f t="shared" si="56"/>
        <v>27267000.609999996</v>
      </c>
      <c r="H109" s="20">
        <f t="shared" si="56"/>
        <v>51384169.089999996</v>
      </c>
      <c r="I109" s="20">
        <f t="shared" si="56"/>
        <v>53416426.710000001</v>
      </c>
      <c r="J109" s="20">
        <f t="shared" si="56"/>
        <v>39268274.019999996</v>
      </c>
      <c r="K109" s="20">
        <f t="shared" si="56"/>
        <v>29290482.43</v>
      </c>
      <c r="L109" s="20">
        <f t="shared" si="56"/>
        <v>25105777.25</v>
      </c>
      <c r="M109" s="20">
        <f t="shared" si="56"/>
        <v>47126230.549999997</v>
      </c>
      <c r="N109" s="47">
        <f t="shared" si="56"/>
        <v>61132790.969999999</v>
      </c>
      <c r="O109" s="20">
        <f t="shared" si="56"/>
        <v>91159901.440000013</v>
      </c>
      <c r="P109" s="16"/>
    </row>
    <row r="110" spans="1:16" ht="15.75" x14ac:dyDescent="0.25">
      <c r="A110" s="33">
        <v>2020</v>
      </c>
      <c r="B110" s="31" t="s">
        <v>46</v>
      </c>
      <c r="C110" s="24">
        <f t="shared" ref="C110" si="57">SUM(C111:C115)</f>
        <v>414343795.24000007</v>
      </c>
      <c r="D110" s="24">
        <f t="shared" ref="D110:E110" si="58">SUM(D111:D115)</f>
        <v>26373652.479999997</v>
      </c>
      <c r="E110" s="24">
        <f t="shared" si="58"/>
        <v>25539694</v>
      </c>
      <c r="F110" s="24">
        <f t="shared" ref="F110:O110" si="59">SUM(F111:F115)</f>
        <v>26544751.710000001</v>
      </c>
      <c r="G110" s="24">
        <f t="shared" si="59"/>
        <v>25535621.52</v>
      </c>
      <c r="H110" s="24">
        <f t="shared" si="59"/>
        <v>25725526.009999998</v>
      </c>
      <c r="I110" s="24">
        <f t="shared" si="59"/>
        <v>43393446.93</v>
      </c>
      <c r="J110" s="34">
        <f t="shared" si="59"/>
        <v>25982617.77</v>
      </c>
      <c r="K110" s="24">
        <f t="shared" si="59"/>
        <v>25316148.879999999</v>
      </c>
      <c r="L110" s="34">
        <f t="shared" si="59"/>
        <v>23544439.300000001</v>
      </c>
      <c r="M110" s="34">
        <f t="shared" si="59"/>
        <v>44448344.089999996</v>
      </c>
      <c r="N110" s="38">
        <f t="shared" si="59"/>
        <v>47989994.829999998</v>
      </c>
      <c r="O110" s="24">
        <f t="shared" si="59"/>
        <v>73949557.720000014</v>
      </c>
      <c r="P110" s="16"/>
    </row>
    <row r="111" spans="1:16" ht="15.75" x14ac:dyDescent="0.25">
      <c r="A111" s="33">
        <v>2020</v>
      </c>
      <c r="B111" s="32" t="s">
        <v>47</v>
      </c>
      <c r="C111" s="24">
        <f>SUM(D111:O111)</f>
        <v>291224073.08000004</v>
      </c>
      <c r="D111" s="24">
        <v>22543817.579999998</v>
      </c>
      <c r="E111" s="24">
        <v>21819097.59</v>
      </c>
      <c r="F111" s="24">
        <v>22833097.539999999</v>
      </c>
      <c r="G111" s="24">
        <v>21843691.449999999</v>
      </c>
      <c r="H111" s="24">
        <v>22004430.039999999</v>
      </c>
      <c r="I111" s="24">
        <v>21874426.75</v>
      </c>
      <c r="J111" s="34">
        <v>21887560.079999998</v>
      </c>
      <c r="K111" s="24">
        <v>21813290.199999999</v>
      </c>
      <c r="L111" s="34">
        <v>20213679.77</v>
      </c>
      <c r="M111" s="34">
        <v>25016914.829999998</v>
      </c>
      <c r="N111" s="38">
        <v>42188094.969999999</v>
      </c>
      <c r="O111" s="24">
        <v>27185972.280000001</v>
      </c>
      <c r="P111" s="16"/>
    </row>
    <row r="112" spans="1:16" ht="15.75" x14ac:dyDescent="0.25">
      <c r="A112" s="33">
        <v>2020</v>
      </c>
      <c r="B112" s="32" t="s">
        <v>48</v>
      </c>
      <c r="C112" s="24">
        <f>SUM(D112:O112)</f>
        <v>82946651.719999999</v>
      </c>
      <c r="D112" s="24">
        <v>525900</v>
      </c>
      <c r="E112" s="24">
        <v>525900</v>
      </c>
      <c r="F112" s="24">
        <v>525900</v>
      </c>
      <c r="G112" s="24">
        <v>525900</v>
      </c>
      <c r="H112" s="24">
        <v>525900</v>
      </c>
      <c r="I112" s="24">
        <v>18318422.5</v>
      </c>
      <c r="J112" s="34">
        <v>890643.32</v>
      </c>
      <c r="K112" s="24">
        <v>316600</v>
      </c>
      <c r="L112" s="34">
        <v>331333.34000000003</v>
      </c>
      <c r="M112" s="34">
        <v>16271732.57</v>
      </c>
      <c r="N112" s="38">
        <v>343770</v>
      </c>
      <c r="O112" s="24">
        <v>43844649.990000002</v>
      </c>
      <c r="P112" s="16"/>
    </row>
    <row r="113" spans="1:16" ht="15.75" x14ac:dyDescent="0.25">
      <c r="A113" s="33">
        <v>2020</v>
      </c>
      <c r="B113" s="32" t="s">
        <v>49</v>
      </c>
      <c r="C113" s="24">
        <f>SUM(D113:O113)</f>
        <v>0</v>
      </c>
      <c r="D113" s="29">
        <v>0</v>
      </c>
      <c r="E113" s="29">
        <v>0</v>
      </c>
      <c r="F113" s="29">
        <v>0</v>
      </c>
      <c r="G113" s="29">
        <v>0</v>
      </c>
      <c r="H113" s="29">
        <v>0</v>
      </c>
      <c r="I113" s="29">
        <v>0</v>
      </c>
      <c r="J113" s="29">
        <v>0</v>
      </c>
      <c r="K113" s="29">
        <v>0</v>
      </c>
      <c r="L113" s="29">
        <v>0</v>
      </c>
      <c r="M113" s="29">
        <v>0</v>
      </c>
      <c r="N113" s="48">
        <v>0</v>
      </c>
      <c r="O113" s="29">
        <v>0</v>
      </c>
      <c r="P113" s="16"/>
    </row>
    <row r="114" spans="1:16" ht="15.75" x14ac:dyDescent="0.25">
      <c r="A114" s="33">
        <v>2020</v>
      </c>
      <c r="B114" s="32" t="s">
        <v>50</v>
      </c>
      <c r="C114" s="24">
        <f>SUM(D114:O114)</f>
        <v>2560000</v>
      </c>
      <c r="D114" s="29">
        <v>0</v>
      </c>
      <c r="E114" s="29">
        <v>0</v>
      </c>
      <c r="F114" s="29">
        <v>0</v>
      </c>
      <c r="G114" s="29">
        <v>0</v>
      </c>
      <c r="H114" s="29">
        <v>0</v>
      </c>
      <c r="I114" s="29">
        <v>0</v>
      </c>
      <c r="J114" s="29">
        <v>0</v>
      </c>
      <c r="K114" s="29">
        <v>0</v>
      </c>
      <c r="L114" s="29">
        <v>0</v>
      </c>
      <c r="M114" s="29">
        <v>0</v>
      </c>
      <c r="N114" s="48">
        <v>2560000</v>
      </c>
      <c r="O114" s="29">
        <v>0</v>
      </c>
      <c r="P114" s="16"/>
    </row>
    <row r="115" spans="1:16" ht="15.75" x14ac:dyDescent="0.25">
      <c r="A115" s="33">
        <v>2020</v>
      </c>
      <c r="B115" s="32" t="s">
        <v>51</v>
      </c>
      <c r="C115" s="24">
        <f>SUM(D115:O115)</f>
        <v>37613070.440000013</v>
      </c>
      <c r="D115" s="24">
        <v>3303934.9</v>
      </c>
      <c r="E115" s="24">
        <v>3194696.41</v>
      </c>
      <c r="F115" s="24">
        <v>3185754.17</v>
      </c>
      <c r="G115" s="24">
        <v>3166030.07</v>
      </c>
      <c r="H115" s="24">
        <v>3195195.97</v>
      </c>
      <c r="I115" s="24">
        <v>3200597.68</v>
      </c>
      <c r="J115" s="34">
        <v>3204414.37</v>
      </c>
      <c r="K115" s="24">
        <v>3186258.68</v>
      </c>
      <c r="L115" s="34">
        <v>2999426.19</v>
      </c>
      <c r="M115" s="34">
        <v>3159696.69</v>
      </c>
      <c r="N115" s="38">
        <v>2898129.86</v>
      </c>
      <c r="O115" s="24">
        <v>2918935.45</v>
      </c>
      <c r="P115" s="16"/>
    </row>
    <row r="116" spans="1:16" ht="15.75" x14ac:dyDescent="0.25">
      <c r="A116" s="33">
        <v>2020</v>
      </c>
      <c r="B116" s="31" t="s">
        <v>52</v>
      </c>
      <c r="C116" s="18">
        <f t="shared" ref="C116" si="60">SUM(C117:C125)</f>
        <v>47514038.170000002</v>
      </c>
      <c r="D116" s="24">
        <f>SUM(D117:D125)</f>
        <v>691183.78</v>
      </c>
      <c r="E116" s="24">
        <f>SUM(E117:E125)</f>
        <v>2038179.5499999998</v>
      </c>
      <c r="F116" s="24">
        <f>SUM(F117:F125)</f>
        <v>1836094.0799999998</v>
      </c>
      <c r="G116" s="24">
        <f>SUM(G117:G125)</f>
        <v>1024707.81</v>
      </c>
      <c r="H116" s="24">
        <f t="shared" ref="H116:O116" si="61">SUM(H117:H125)</f>
        <v>22680950.370000001</v>
      </c>
      <c r="I116" s="24">
        <f t="shared" si="61"/>
        <v>869000.52</v>
      </c>
      <c r="J116" s="34">
        <f t="shared" si="61"/>
        <v>5561836.4800000004</v>
      </c>
      <c r="K116" s="24">
        <f t="shared" si="61"/>
        <v>2413784.19</v>
      </c>
      <c r="L116" s="34">
        <f t="shared" si="61"/>
        <v>841352.06</v>
      </c>
      <c r="M116" s="34">
        <f t="shared" si="61"/>
        <v>2414226.2599999998</v>
      </c>
      <c r="N116" s="38">
        <f t="shared" si="61"/>
        <v>2621176.59</v>
      </c>
      <c r="O116" s="24">
        <f t="shared" si="61"/>
        <v>4521546.4800000004</v>
      </c>
      <c r="P116" s="16"/>
    </row>
    <row r="117" spans="1:16" ht="15.75" x14ac:dyDescent="0.25">
      <c r="A117" s="33">
        <v>2020</v>
      </c>
      <c r="B117" s="32" t="s">
        <v>53</v>
      </c>
      <c r="C117" s="24">
        <f>SUM(D117:O117)</f>
        <v>8130669.1800000016</v>
      </c>
      <c r="D117" s="24">
        <v>634624.5</v>
      </c>
      <c r="E117" s="24">
        <v>456965.81</v>
      </c>
      <c r="F117" s="24">
        <v>178340.86</v>
      </c>
      <c r="G117" s="24">
        <v>635884.31000000006</v>
      </c>
      <c r="H117" s="24">
        <v>852896.58</v>
      </c>
      <c r="I117" s="24">
        <v>175613.68</v>
      </c>
      <c r="J117" s="34">
        <v>1121737.6100000001</v>
      </c>
      <c r="K117" s="24">
        <v>1245453.27</v>
      </c>
      <c r="L117" s="34">
        <v>200461.98</v>
      </c>
      <c r="M117" s="34">
        <v>696840.08</v>
      </c>
      <c r="N117" s="38">
        <v>761121.36</v>
      </c>
      <c r="O117" s="24">
        <v>1170729.1399999999</v>
      </c>
      <c r="P117" s="16"/>
    </row>
    <row r="118" spans="1:16" ht="15.75" x14ac:dyDescent="0.25">
      <c r="A118" s="33">
        <v>2020</v>
      </c>
      <c r="B118" s="32" t="s">
        <v>54</v>
      </c>
      <c r="C118" s="24">
        <f t="shared" ref="C118:C125" si="62">SUM(D118:O118)</f>
        <v>698206.36</v>
      </c>
      <c r="D118" s="18">
        <v>0</v>
      </c>
      <c r="E118" s="18">
        <v>300884.62</v>
      </c>
      <c r="F118" s="18">
        <v>33630</v>
      </c>
      <c r="G118" s="18">
        <v>0</v>
      </c>
      <c r="H118" s="18">
        <v>0</v>
      </c>
      <c r="I118" s="18">
        <v>64791.77</v>
      </c>
      <c r="J118" s="35">
        <v>188638.34</v>
      </c>
      <c r="K118" s="18">
        <v>1900</v>
      </c>
      <c r="L118" s="35">
        <v>0</v>
      </c>
      <c r="M118" s="35">
        <v>4371</v>
      </c>
      <c r="N118" s="45">
        <v>0</v>
      </c>
      <c r="O118" s="18">
        <v>103990.63</v>
      </c>
      <c r="P118" s="16"/>
    </row>
    <row r="119" spans="1:16" ht="15.75" x14ac:dyDescent="0.25">
      <c r="A119" s="33">
        <v>2020</v>
      </c>
      <c r="B119" s="32" t="s">
        <v>55</v>
      </c>
      <c r="C119" s="24">
        <f t="shared" si="62"/>
        <v>4786.12</v>
      </c>
      <c r="D119" s="29">
        <v>0</v>
      </c>
      <c r="E119" s="29">
        <v>0</v>
      </c>
      <c r="F119" s="29">
        <v>0</v>
      </c>
      <c r="G119" s="29">
        <v>0</v>
      </c>
      <c r="H119" s="29">
        <v>0</v>
      </c>
      <c r="I119" s="29">
        <v>3600</v>
      </c>
      <c r="J119" s="29">
        <v>0</v>
      </c>
      <c r="K119" s="29">
        <v>0</v>
      </c>
      <c r="L119" s="29">
        <v>0</v>
      </c>
      <c r="M119" s="29">
        <v>0</v>
      </c>
      <c r="N119" s="48">
        <v>0</v>
      </c>
      <c r="O119" s="29">
        <v>1186.1199999999999</v>
      </c>
      <c r="P119" s="16"/>
    </row>
    <row r="120" spans="1:16" ht="15.75" x14ac:dyDescent="0.25">
      <c r="A120" s="33">
        <v>2020</v>
      </c>
      <c r="B120" s="32" t="s">
        <v>56</v>
      </c>
      <c r="C120" s="24">
        <f t="shared" si="62"/>
        <v>70540.100000000006</v>
      </c>
      <c r="D120" s="29">
        <v>0</v>
      </c>
      <c r="E120" s="29">
        <v>0</v>
      </c>
      <c r="F120" s="29">
        <v>24000</v>
      </c>
      <c r="G120" s="29">
        <v>0</v>
      </c>
      <c r="H120" s="29">
        <v>0</v>
      </c>
      <c r="I120" s="29">
        <v>18837.54</v>
      </c>
      <c r="J120" s="29">
        <v>0</v>
      </c>
      <c r="K120" s="29">
        <v>18485.97</v>
      </c>
      <c r="L120" s="29">
        <v>0</v>
      </c>
      <c r="M120" s="29">
        <v>8636.59</v>
      </c>
      <c r="N120" s="48">
        <v>0</v>
      </c>
      <c r="O120" s="29">
        <v>580</v>
      </c>
      <c r="P120" s="16"/>
    </row>
    <row r="121" spans="1:16" ht="15.75" x14ac:dyDescent="0.25">
      <c r="A121" s="33">
        <v>2020</v>
      </c>
      <c r="B121" s="32" t="s">
        <v>57</v>
      </c>
      <c r="C121" s="24">
        <f t="shared" si="62"/>
        <v>0</v>
      </c>
      <c r="D121" s="29">
        <v>0</v>
      </c>
      <c r="E121" s="29">
        <v>0</v>
      </c>
      <c r="F121" s="29">
        <v>0</v>
      </c>
      <c r="G121" s="29">
        <v>0</v>
      </c>
      <c r="H121" s="29">
        <v>0</v>
      </c>
      <c r="I121" s="29">
        <v>0</v>
      </c>
      <c r="J121" s="29">
        <v>0</v>
      </c>
      <c r="K121" s="29">
        <v>0</v>
      </c>
      <c r="L121" s="29">
        <v>0</v>
      </c>
      <c r="M121" s="29">
        <v>0</v>
      </c>
      <c r="N121" s="48">
        <v>0</v>
      </c>
      <c r="O121" s="29">
        <v>0</v>
      </c>
      <c r="P121" s="16"/>
    </row>
    <row r="122" spans="1:16" ht="15.75" x14ac:dyDescent="0.25">
      <c r="A122" s="33">
        <v>2020</v>
      </c>
      <c r="B122" s="32" t="s">
        <v>58</v>
      </c>
      <c r="C122" s="24">
        <f>SUM(D122:O122)</f>
        <v>2904017.1999999997</v>
      </c>
      <c r="D122" s="24">
        <v>56559.28</v>
      </c>
      <c r="E122" s="24">
        <v>56058.16</v>
      </c>
      <c r="F122" s="24">
        <v>0</v>
      </c>
      <c r="G122" s="24">
        <v>0</v>
      </c>
      <c r="H122" s="24">
        <v>126844.84</v>
      </c>
      <c r="I122" s="24">
        <v>124060.84</v>
      </c>
      <c r="J122" s="34">
        <v>62404.52</v>
      </c>
      <c r="K122" s="24">
        <v>0</v>
      </c>
      <c r="L122" s="34">
        <v>120510.08</v>
      </c>
      <c r="M122" s="34">
        <v>714569.22</v>
      </c>
      <c r="N122" s="38">
        <v>1593012.21</v>
      </c>
      <c r="O122" s="24">
        <v>49998.05</v>
      </c>
      <c r="P122" s="16"/>
    </row>
    <row r="123" spans="1:16" ht="24" x14ac:dyDescent="0.25">
      <c r="A123" s="33">
        <v>2020</v>
      </c>
      <c r="B123" s="32" t="s">
        <v>59</v>
      </c>
      <c r="C123" s="24">
        <f t="shared" si="62"/>
        <v>3717891.82</v>
      </c>
      <c r="D123" s="18">
        <v>0</v>
      </c>
      <c r="E123" s="18">
        <v>76307.960000000006</v>
      </c>
      <c r="F123" s="18">
        <v>358815.34</v>
      </c>
      <c r="G123" s="18">
        <v>388823.5</v>
      </c>
      <c r="H123" s="18">
        <v>941640</v>
      </c>
      <c r="I123" s="18">
        <v>61620.52</v>
      </c>
      <c r="J123" s="35">
        <v>1179698.01</v>
      </c>
      <c r="K123" s="18">
        <v>240248.11</v>
      </c>
      <c r="L123" s="35">
        <v>0</v>
      </c>
      <c r="M123" s="35">
        <v>39052</v>
      </c>
      <c r="N123" s="45">
        <v>196567.52</v>
      </c>
      <c r="O123" s="18">
        <v>235118.86</v>
      </c>
      <c r="P123" s="16"/>
    </row>
    <row r="124" spans="1:16" ht="15.75" x14ac:dyDescent="0.25">
      <c r="A124" s="33">
        <v>2020</v>
      </c>
      <c r="B124" s="32" t="s">
        <v>60</v>
      </c>
      <c r="C124" s="24">
        <f t="shared" si="62"/>
        <v>24214068.840000004</v>
      </c>
      <c r="D124" s="18">
        <v>0</v>
      </c>
      <c r="E124" s="18">
        <v>0</v>
      </c>
      <c r="F124" s="18">
        <v>67610.679999999993</v>
      </c>
      <c r="G124" s="18">
        <v>0</v>
      </c>
      <c r="H124" s="18">
        <v>20000000</v>
      </c>
      <c r="I124" s="18">
        <v>265515.25</v>
      </c>
      <c r="J124" s="35">
        <v>2182060</v>
      </c>
      <c r="K124" s="18">
        <v>369796.19</v>
      </c>
      <c r="L124" s="35">
        <v>0</v>
      </c>
      <c r="M124" s="35">
        <v>32836.6</v>
      </c>
      <c r="N124" s="45">
        <v>17611.5</v>
      </c>
      <c r="O124" s="18">
        <v>1278638.6200000001</v>
      </c>
      <c r="P124" s="16"/>
    </row>
    <row r="125" spans="1:16" ht="15.75" x14ac:dyDescent="0.25">
      <c r="A125" s="33">
        <v>2020</v>
      </c>
      <c r="B125" s="32" t="s">
        <v>61</v>
      </c>
      <c r="C125" s="24">
        <f t="shared" si="62"/>
        <v>7773858.5500000007</v>
      </c>
      <c r="D125" s="29">
        <v>0</v>
      </c>
      <c r="E125" s="29">
        <v>1147963</v>
      </c>
      <c r="F125" s="29">
        <v>1173697.2</v>
      </c>
      <c r="G125" s="29">
        <v>0</v>
      </c>
      <c r="H125" s="29">
        <v>759568.95</v>
      </c>
      <c r="I125" s="29">
        <v>154960.92000000001</v>
      </c>
      <c r="J125" s="29">
        <v>827298</v>
      </c>
      <c r="K125" s="29">
        <v>537900.65</v>
      </c>
      <c r="L125" s="29">
        <v>520380</v>
      </c>
      <c r="M125" s="29">
        <v>917920.77</v>
      </c>
      <c r="N125" s="48">
        <v>52864</v>
      </c>
      <c r="O125" s="29">
        <v>1681305.06</v>
      </c>
      <c r="P125" s="16"/>
    </row>
    <row r="126" spans="1:16" ht="15.75" x14ac:dyDescent="0.25">
      <c r="A126" s="33">
        <v>2020</v>
      </c>
      <c r="B126" s="31" t="s">
        <v>62</v>
      </c>
      <c r="C126" s="24">
        <f t="shared" ref="C126" si="63">SUM(C127:C135)</f>
        <v>13927683.6</v>
      </c>
      <c r="D126" s="24">
        <f>SUM(D127:D135)</f>
        <v>0</v>
      </c>
      <c r="E126" s="24">
        <f>SUM(E127:E135)</f>
        <v>890226.66</v>
      </c>
      <c r="F126" s="24">
        <f>SUM(F127:F135)</f>
        <v>2149443.96</v>
      </c>
      <c r="G126" s="24">
        <f>SUM(G127:G135)</f>
        <v>121249.58</v>
      </c>
      <c r="H126" s="24">
        <f t="shared" ref="H126" si="64">SUM(H127:H135)</f>
        <v>1977692.71</v>
      </c>
      <c r="I126" s="24">
        <f t="shared" ref="I126:O126" si="65">SUM(I127:I135)</f>
        <v>1076172.69</v>
      </c>
      <c r="J126" s="34">
        <f t="shared" si="65"/>
        <v>2089614.4300000002</v>
      </c>
      <c r="K126" s="24">
        <f t="shared" si="65"/>
        <v>2045207.6600000001</v>
      </c>
      <c r="L126" s="34">
        <f t="shared" si="65"/>
        <v>719985.89</v>
      </c>
      <c r="M126" s="34">
        <f t="shared" si="65"/>
        <v>204966.78999999998</v>
      </c>
      <c r="N126" s="38">
        <f t="shared" si="65"/>
        <v>719185.03</v>
      </c>
      <c r="O126" s="24">
        <f t="shared" si="65"/>
        <v>1933938.2000000002</v>
      </c>
      <c r="P126" s="16"/>
    </row>
    <row r="127" spans="1:16" ht="15.75" x14ac:dyDescent="0.25">
      <c r="A127" s="33">
        <v>2020</v>
      </c>
      <c r="B127" s="32" t="s">
        <v>63</v>
      </c>
      <c r="C127" s="24">
        <f>SUM(D127:O127)</f>
        <v>1290073.8900000001</v>
      </c>
      <c r="D127" s="28">
        <v>0</v>
      </c>
      <c r="E127" s="28">
        <v>154644.66</v>
      </c>
      <c r="F127" s="28">
        <v>21993.75</v>
      </c>
      <c r="G127" s="28">
        <v>51148.75</v>
      </c>
      <c r="H127" s="28">
        <v>274525.86</v>
      </c>
      <c r="I127" s="28">
        <v>56211.55</v>
      </c>
      <c r="J127" s="29">
        <v>90129.37</v>
      </c>
      <c r="K127" s="28">
        <v>133060.54</v>
      </c>
      <c r="L127" s="29">
        <v>0</v>
      </c>
      <c r="M127" s="29">
        <v>108271.81</v>
      </c>
      <c r="N127" s="46">
        <v>96599.14</v>
      </c>
      <c r="O127" s="28">
        <v>303488.46000000002</v>
      </c>
      <c r="P127" s="16"/>
    </row>
    <row r="128" spans="1:16" ht="15.75" x14ac:dyDescent="0.25">
      <c r="A128" s="33">
        <v>2020</v>
      </c>
      <c r="B128" s="32" t="s">
        <v>64</v>
      </c>
      <c r="C128" s="24">
        <f t="shared" ref="C128:C135" si="66">SUM(D128:O128)</f>
        <v>101367.90000000001</v>
      </c>
      <c r="D128" s="29">
        <v>0</v>
      </c>
      <c r="E128" s="29">
        <v>0</v>
      </c>
      <c r="F128" s="29">
        <v>95403</v>
      </c>
      <c r="G128" s="29">
        <v>0</v>
      </c>
      <c r="H128" s="29">
        <v>584.1</v>
      </c>
      <c r="I128" s="29">
        <v>0</v>
      </c>
      <c r="J128" s="29">
        <v>0</v>
      </c>
      <c r="K128" s="29">
        <v>0</v>
      </c>
      <c r="L128" s="29">
        <v>0</v>
      </c>
      <c r="M128" s="29">
        <v>0</v>
      </c>
      <c r="N128" s="48">
        <v>0</v>
      </c>
      <c r="O128" s="29">
        <v>5380.8</v>
      </c>
      <c r="P128" s="16"/>
    </row>
    <row r="129" spans="1:16" ht="15.75" x14ac:dyDescent="0.25">
      <c r="A129" s="33">
        <v>2020</v>
      </c>
      <c r="B129" s="32" t="s">
        <v>65</v>
      </c>
      <c r="C129" s="24">
        <f t="shared" si="66"/>
        <v>950401.74000000022</v>
      </c>
      <c r="D129" s="18">
        <v>0</v>
      </c>
      <c r="E129" s="18">
        <v>25082</v>
      </c>
      <c r="F129" s="18">
        <v>290618.59000000003</v>
      </c>
      <c r="G129" s="18">
        <v>0</v>
      </c>
      <c r="H129" s="18">
        <v>281338.25</v>
      </c>
      <c r="I129" s="18">
        <v>12400</v>
      </c>
      <c r="J129" s="35">
        <v>0</v>
      </c>
      <c r="K129" s="18">
        <v>199415.6</v>
      </c>
      <c r="L129" s="35">
        <v>-28400</v>
      </c>
      <c r="M129" s="35">
        <v>24459.31</v>
      </c>
      <c r="N129" s="45">
        <v>33923.68</v>
      </c>
      <c r="O129" s="18">
        <v>111564.31</v>
      </c>
      <c r="P129" s="16"/>
    </row>
    <row r="130" spans="1:16" ht="15.75" x14ac:dyDescent="0.25">
      <c r="A130" s="33">
        <v>2020</v>
      </c>
      <c r="B130" s="32" t="s">
        <v>66</v>
      </c>
      <c r="C130" s="24">
        <f t="shared" si="66"/>
        <v>249573.02</v>
      </c>
      <c r="D130" s="29">
        <v>0</v>
      </c>
      <c r="E130" s="29">
        <v>0</v>
      </c>
      <c r="F130" s="29">
        <v>165616.01999999999</v>
      </c>
      <c r="G130" s="29">
        <v>0</v>
      </c>
      <c r="H130" s="29">
        <v>0</v>
      </c>
      <c r="I130" s="29">
        <v>0</v>
      </c>
      <c r="J130" s="29">
        <v>0</v>
      </c>
      <c r="K130" s="29">
        <v>48675</v>
      </c>
      <c r="L130" s="29">
        <v>0</v>
      </c>
      <c r="M130" s="29">
        <v>0</v>
      </c>
      <c r="N130" s="48">
        <v>0</v>
      </c>
      <c r="O130" s="29">
        <v>35282</v>
      </c>
      <c r="P130" s="16"/>
    </row>
    <row r="131" spans="1:16" ht="15.75" x14ac:dyDescent="0.25">
      <c r="A131" s="33">
        <v>2020</v>
      </c>
      <c r="B131" s="32" t="s">
        <v>67</v>
      </c>
      <c r="C131" s="24">
        <f t="shared" si="66"/>
        <v>57933.399999999994</v>
      </c>
      <c r="D131" s="18">
        <v>0</v>
      </c>
      <c r="E131" s="18">
        <v>0</v>
      </c>
      <c r="F131" s="18">
        <v>30125.55</v>
      </c>
      <c r="G131" s="18">
        <v>0</v>
      </c>
      <c r="H131" s="18">
        <v>0</v>
      </c>
      <c r="I131" s="18">
        <v>1199.8499999999999</v>
      </c>
      <c r="J131" s="35">
        <v>25500</v>
      </c>
      <c r="K131" s="18">
        <v>554</v>
      </c>
      <c r="L131" s="35">
        <v>0</v>
      </c>
      <c r="M131" s="35">
        <v>200</v>
      </c>
      <c r="N131" s="45">
        <v>0</v>
      </c>
      <c r="O131" s="18">
        <v>354</v>
      </c>
      <c r="P131" s="16"/>
    </row>
    <row r="132" spans="1:16" ht="15.75" x14ac:dyDescent="0.25">
      <c r="A132" s="33">
        <v>2020</v>
      </c>
      <c r="B132" s="32" t="s">
        <v>68</v>
      </c>
      <c r="C132" s="24">
        <f t="shared" si="66"/>
        <v>20035.760000000002</v>
      </c>
      <c r="D132" s="18">
        <v>0</v>
      </c>
      <c r="E132" s="18">
        <v>0</v>
      </c>
      <c r="F132" s="18">
        <v>800</v>
      </c>
      <c r="G132" s="18">
        <v>0</v>
      </c>
      <c r="H132" s="18">
        <v>0</v>
      </c>
      <c r="I132" s="18">
        <v>1416</v>
      </c>
      <c r="J132" s="35">
        <v>0</v>
      </c>
      <c r="K132" s="18">
        <v>0</v>
      </c>
      <c r="L132" s="35">
        <v>8649.99</v>
      </c>
      <c r="M132" s="35">
        <v>-8050</v>
      </c>
      <c r="N132" s="45">
        <v>8212.91</v>
      </c>
      <c r="O132" s="18">
        <v>9006.86</v>
      </c>
      <c r="P132" s="16"/>
    </row>
    <row r="133" spans="1:16" ht="15.75" x14ac:dyDescent="0.25">
      <c r="A133" s="33">
        <v>2020</v>
      </c>
      <c r="B133" s="32" t="s">
        <v>69</v>
      </c>
      <c r="C133" s="24">
        <f t="shared" si="66"/>
        <v>6714011.4700000007</v>
      </c>
      <c r="D133" s="24">
        <v>0</v>
      </c>
      <c r="E133" s="24">
        <v>710500</v>
      </c>
      <c r="F133" s="24">
        <v>710500</v>
      </c>
      <c r="G133" s="24">
        <v>0</v>
      </c>
      <c r="H133" s="24">
        <v>698500</v>
      </c>
      <c r="I133" s="24">
        <v>698000</v>
      </c>
      <c r="J133" s="34">
        <v>1463000</v>
      </c>
      <c r="K133" s="24">
        <v>698500</v>
      </c>
      <c r="L133" s="34">
        <v>522146.07</v>
      </c>
      <c r="M133" s="34">
        <v>0</v>
      </c>
      <c r="N133" s="38">
        <v>211500</v>
      </c>
      <c r="O133" s="24">
        <v>1001365.4</v>
      </c>
      <c r="P133" s="16"/>
    </row>
    <row r="134" spans="1:16" ht="24" x14ac:dyDescent="0.25">
      <c r="A134" s="33">
        <v>2020</v>
      </c>
      <c r="B134" s="32" t="s">
        <v>70</v>
      </c>
      <c r="C134" s="24">
        <f t="shared" si="66"/>
        <v>0</v>
      </c>
      <c r="D134" s="18">
        <v>0</v>
      </c>
      <c r="E134" s="18">
        <v>0</v>
      </c>
      <c r="F134" s="18">
        <v>0</v>
      </c>
      <c r="G134" s="18">
        <v>0</v>
      </c>
      <c r="H134" s="18">
        <v>0</v>
      </c>
      <c r="I134" s="18">
        <v>0</v>
      </c>
      <c r="J134" s="35">
        <v>0</v>
      </c>
      <c r="K134" s="18">
        <v>0</v>
      </c>
      <c r="L134" s="35">
        <v>0</v>
      </c>
      <c r="M134" s="35">
        <v>0</v>
      </c>
      <c r="N134" s="45">
        <v>0</v>
      </c>
      <c r="O134" s="18">
        <v>0</v>
      </c>
      <c r="P134" s="16"/>
    </row>
    <row r="135" spans="1:16" ht="15.75" x14ac:dyDescent="0.25">
      <c r="A135" s="33">
        <v>2020</v>
      </c>
      <c r="B135" s="32" t="s">
        <v>71</v>
      </c>
      <c r="C135" s="24">
        <f t="shared" si="66"/>
        <v>4544286.42</v>
      </c>
      <c r="D135" s="29">
        <v>0</v>
      </c>
      <c r="E135" s="29">
        <v>0</v>
      </c>
      <c r="F135" s="29">
        <v>834387.05</v>
      </c>
      <c r="G135" s="29">
        <v>70100.83</v>
      </c>
      <c r="H135" s="29">
        <v>722744.5</v>
      </c>
      <c r="I135" s="29">
        <v>306945.28999999998</v>
      </c>
      <c r="J135" s="29">
        <v>510985.06</v>
      </c>
      <c r="K135" s="29">
        <v>965002.52</v>
      </c>
      <c r="L135" s="29">
        <v>217589.83</v>
      </c>
      <c r="M135" s="29">
        <v>80085.67</v>
      </c>
      <c r="N135" s="48">
        <v>368949.3</v>
      </c>
      <c r="O135" s="29">
        <v>467496.37</v>
      </c>
      <c r="P135" s="16"/>
    </row>
    <row r="136" spans="1:16" ht="15.75" x14ac:dyDescent="0.25">
      <c r="A136" s="33">
        <v>2020</v>
      </c>
      <c r="B136" s="31" t="s">
        <v>72</v>
      </c>
      <c r="C136" s="29">
        <f t="shared" ref="C136" si="67">SUM(C137:C143)</f>
        <v>3297283.39</v>
      </c>
      <c r="D136" s="29">
        <f t="shared" ref="D136:E136" si="68">SUM(D137:D143)</f>
        <v>0</v>
      </c>
      <c r="E136" s="29">
        <f t="shared" si="68"/>
        <v>1664100</v>
      </c>
      <c r="F136" s="29">
        <f t="shared" ref="F136" si="69">SUM(F137:F143)</f>
        <v>250000</v>
      </c>
      <c r="G136" s="29">
        <f t="shared" ref="G136:H136" si="70">SUM(G137:G143)</f>
        <v>313355</v>
      </c>
      <c r="H136" s="29">
        <f t="shared" si="70"/>
        <v>1000000</v>
      </c>
      <c r="I136" s="29">
        <f t="shared" ref="I136:O136" si="71">SUM(I137:I143)</f>
        <v>0</v>
      </c>
      <c r="J136" s="29">
        <f t="shared" si="71"/>
        <v>187300</v>
      </c>
      <c r="K136" s="29">
        <f t="shared" si="71"/>
        <v>75900.7</v>
      </c>
      <c r="L136" s="29">
        <f t="shared" si="71"/>
        <v>0</v>
      </c>
      <c r="M136" s="29">
        <f t="shared" si="71"/>
        <v>33276.21</v>
      </c>
      <c r="N136" s="48">
        <f t="shared" si="71"/>
        <v>0</v>
      </c>
      <c r="O136" s="29">
        <f t="shared" si="71"/>
        <v>-226648.52</v>
      </c>
      <c r="P136" s="16"/>
    </row>
    <row r="137" spans="1:16" ht="15.75" x14ac:dyDescent="0.25">
      <c r="A137" s="33">
        <v>2020</v>
      </c>
      <c r="B137" s="32" t="s">
        <v>73</v>
      </c>
      <c r="C137" s="24">
        <f>SUM(D137:O137)</f>
        <v>3297283.39</v>
      </c>
      <c r="D137" s="28">
        <v>0</v>
      </c>
      <c r="E137" s="28">
        <v>1664100</v>
      </c>
      <c r="F137" s="28">
        <v>250000</v>
      </c>
      <c r="G137" s="28">
        <v>313355</v>
      </c>
      <c r="H137" s="28">
        <v>1000000</v>
      </c>
      <c r="I137" s="28">
        <v>0</v>
      </c>
      <c r="J137" s="29">
        <v>187300</v>
      </c>
      <c r="K137" s="28">
        <v>75900.7</v>
      </c>
      <c r="L137" s="29">
        <v>0</v>
      </c>
      <c r="M137" s="29">
        <v>33276.21</v>
      </c>
      <c r="N137" s="46">
        <v>0</v>
      </c>
      <c r="O137" s="28">
        <v>-226648.52</v>
      </c>
      <c r="P137" s="16"/>
    </row>
    <row r="138" spans="1:16" ht="15.75" x14ac:dyDescent="0.25">
      <c r="A138" s="33">
        <v>2020</v>
      </c>
      <c r="B138" s="32" t="s">
        <v>74</v>
      </c>
      <c r="C138" s="24">
        <f t="shared" ref="C138:C143" si="72">SUM(D138:O138)</f>
        <v>0</v>
      </c>
      <c r="D138" s="24">
        <v>0</v>
      </c>
      <c r="E138" s="24">
        <v>0</v>
      </c>
      <c r="F138" s="24">
        <v>0</v>
      </c>
      <c r="G138" s="24">
        <v>0</v>
      </c>
      <c r="H138" s="24">
        <v>0</v>
      </c>
      <c r="I138" s="24">
        <v>0</v>
      </c>
      <c r="J138" s="34">
        <v>0</v>
      </c>
      <c r="K138" s="24">
        <v>0</v>
      </c>
      <c r="L138" s="34">
        <v>0</v>
      </c>
      <c r="M138" s="34">
        <v>0</v>
      </c>
      <c r="N138" s="38">
        <v>0</v>
      </c>
      <c r="O138" s="24">
        <v>0</v>
      </c>
      <c r="P138" s="16"/>
    </row>
    <row r="139" spans="1:16" ht="15.75" x14ac:dyDescent="0.25">
      <c r="A139" s="33">
        <v>2020</v>
      </c>
      <c r="B139" s="32" t="s">
        <v>75</v>
      </c>
      <c r="C139" s="24">
        <f t="shared" si="72"/>
        <v>0</v>
      </c>
      <c r="D139" s="24">
        <v>0</v>
      </c>
      <c r="E139" s="24">
        <v>0</v>
      </c>
      <c r="F139" s="24">
        <v>0</v>
      </c>
      <c r="G139" s="24">
        <v>0</v>
      </c>
      <c r="H139" s="24">
        <v>0</v>
      </c>
      <c r="I139" s="24">
        <v>0</v>
      </c>
      <c r="J139" s="34">
        <v>0</v>
      </c>
      <c r="K139" s="24">
        <v>0</v>
      </c>
      <c r="L139" s="34">
        <v>0</v>
      </c>
      <c r="M139" s="34">
        <v>0</v>
      </c>
      <c r="N139" s="38">
        <v>0</v>
      </c>
      <c r="O139" s="24">
        <v>0</v>
      </c>
      <c r="P139" s="16"/>
    </row>
    <row r="140" spans="1:16" ht="24" x14ac:dyDescent="0.25">
      <c r="A140" s="33">
        <v>2020</v>
      </c>
      <c r="B140" s="32" t="s">
        <v>76</v>
      </c>
      <c r="C140" s="24">
        <f t="shared" si="72"/>
        <v>0</v>
      </c>
      <c r="D140" s="24">
        <v>0</v>
      </c>
      <c r="E140" s="24">
        <v>0</v>
      </c>
      <c r="F140" s="24">
        <v>0</v>
      </c>
      <c r="G140" s="24">
        <v>0</v>
      </c>
      <c r="H140" s="24">
        <v>0</v>
      </c>
      <c r="I140" s="24">
        <v>0</v>
      </c>
      <c r="J140" s="34">
        <v>0</v>
      </c>
      <c r="K140" s="24">
        <v>0</v>
      </c>
      <c r="L140" s="34">
        <v>0</v>
      </c>
      <c r="M140" s="34">
        <v>0</v>
      </c>
      <c r="N140" s="38">
        <v>0</v>
      </c>
      <c r="O140" s="24">
        <v>0</v>
      </c>
      <c r="P140" s="16"/>
    </row>
    <row r="141" spans="1:16" ht="24" x14ac:dyDescent="0.25">
      <c r="A141" s="33">
        <v>2020</v>
      </c>
      <c r="B141" s="32" t="s">
        <v>77</v>
      </c>
      <c r="C141" s="24">
        <f t="shared" si="72"/>
        <v>0</v>
      </c>
      <c r="D141" s="24">
        <v>0</v>
      </c>
      <c r="E141" s="24">
        <v>0</v>
      </c>
      <c r="F141" s="24">
        <v>0</v>
      </c>
      <c r="G141" s="24">
        <v>0</v>
      </c>
      <c r="H141" s="24">
        <v>0</v>
      </c>
      <c r="I141" s="24">
        <v>0</v>
      </c>
      <c r="J141" s="34">
        <v>0</v>
      </c>
      <c r="K141" s="24">
        <v>0</v>
      </c>
      <c r="L141" s="34">
        <v>0</v>
      </c>
      <c r="M141" s="34">
        <v>0</v>
      </c>
      <c r="N141" s="38">
        <v>0</v>
      </c>
      <c r="O141" s="24">
        <v>0</v>
      </c>
      <c r="P141" s="16"/>
    </row>
    <row r="142" spans="1:16" ht="15.75" x14ac:dyDescent="0.25">
      <c r="A142" s="33">
        <v>2020</v>
      </c>
      <c r="B142" s="32" t="s">
        <v>78</v>
      </c>
      <c r="C142" s="24">
        <f t="shared" si="72"/>
        <v>0</v>
      </c>
      <c r="D142" s="24">
        <v>0</v>
      </c>
      <c r="E142" s="24">
        <v>0</v>
      </c>
      <c r="F142" s="24">
        <v>0</v>
      </c>
      <c r="G142" s="24">
        <v>0</v>
      </c>
      <c r="H142" s="24">
        <v>0</v>
      </c>
      <c r="I142" s="24">
        <v>0</v>
      </c>
      <c r="J142" s="34">
        <v>0</v>
      </c>
      <c r="K142" s="24">
        <v>0</v>
      </c>
      <c r="L142" s="34">
        <v>0</v>
      </c>
      <c r="M142" s="34">
        <v>0</v>
      </c>
      <c r="N142" s="38">
        <v>0</v>
      </c>
      <c r="O142" s="24">
        <v>0</v>
      </c>
      <c r="P142" s="16"/>
    </row>
    <row r="143" spans="1:16" ht="15.75" x14ac:dyDescent="0.25">
      <c r="A143" s="33">
        <v>2020</v>
      </c>
      <c r="B143" s="32" t="s">
        <v>79</v>
      </c>
      <c r="C143" s="24">
        <f t="shared" si="72"/>
        <v>0</v>
      </c>
      <c r="D143" s="24">
        <v>0</v>
      </c>
      <c r="E143" s="24">
        <v>0</v>
      </c>
      <c r="F143" s="24">
        <v>0</v>
      </c>
      <c r="G143" s="24">
        <v>0</v>
      </c>
      <c r="H143" s="24">
        <v>0</v>
      </c>
      <c r="I143" s="24">
        <v>0</v>
      </c>
      <c r="J143" s="34">
        <v>0</v>
      </c>
      <c r="K143" s="24">
        <v>0</v>
      </c>
      <c r="L143" s="34">
        <v>0</v>
      </c>
      <c r="M143" s="34">
        <v>0</v>
      </c>
      <c r="N143" s="38">
        <v>0</v>
      </c>
      <c r="O143" s="24">
        <v>0</v>
      </c>
      <c r="P143" s="16"/>
    </row>
    <row r="144" spans="1:16" ht="15.75" x14ac:dyDescent="0.25">
      <c r="A144" s="33">
        <v>2020</v>
      </c>
      <c r="B144" s="31" t="s">
        <v>80</v>
      </c>
      <c r="C144" s="29">
        <f t="shared" ref="C144" si="73">SUM(C145:C151)</f>
        <v>0</v>
      </c>
      <c r="D144" s="29">
        <f>SUM(D145:D151)</f>
        <v>0</v>
      </c>
      <c r="E144" s="29">
        <f>SUM(E145:E151)</f>
        <v>0</v>
      </c>
      <c r="F144" s="29">
        <f>SUM(F145:F151)</f>
        <v>0</v>
      </c>
      <c r="G144" s="29">
        <f>SUM(G145:G151)</f>
        <v>0</v>
      </c>
      <c r="H144" s="29">
        <f t="shared" ref="H144" si="74">SUM(H145:H151)</f>
        <v>0</v>
      </c>
      <c r="I144" s="29">
        <f t="shared" ref="I144:O144" si="75">SUM(I145:I151)</f>
        <v>0</v>
      </c>
      <c r="J144" s="29">
        <f t="shared" si="75"/>
        <v>0</v>
      </c>
      <c r="K144" s="29">
        <f t="shared" si="75"/>
        <v>0</v>
      </c>
      <c r="L144" s="29">
        <f t="shared" si="75"/>
        <v>0</v>
      </c>
      <c r="M144" s="29">
        <f t="shared" si="75"/>
        <v>0</v>
      </c>
      <c r="N144" s="48">
        <f t="shared" si="75"/>
        <v>0</v>
      </c>
      <c r="O144" s="29">
        <f t="shared" si="75"/>
        <v>0</v>
      </c>
      <c r="P144" s="16"/>
    </row>
    <row r="145" spans="1:16" ht="15.75" x14ac:dyDescent="0.25">
      <c r="A145" s="33">
        <v>2020</v>
      </c>
      <c r="B145" s="32" t="s">
        <v>81</v>
      </c>
      <c r="C145" s="24">
        <f t="shared" ref="C145:C151" si="76">SUM(D145:O145)</f>
        <v>0</v>
      </c>
      <c r="D145" s="24">
        <v>0</v>
      </c>
      <c r="E145" s="24">
        <v>0</v>
      </c>
      <c r="F145" s="24">
        <v>0</v>
      </c>
      <c r="G145" s="24">
        <v>0</v>
      </c>
      <c r="H145" s="24">
        <v>0</v>
      </c>
      <c r="I145" s="24">
        <v>0</v>
      </c>
      <c r="J145" s="34">
        <v>0</v>
      </c>
      <c r="K145" s="24">
        <v>0</v>
      </c>
      <c r="L145" s="34">
        <v>0</v>
      </c>
      <c r="M145" s="34">
        <v>0</v>
      </c>
      <c r="N145" s="38">
        <v>0</v>
      </c>
      <c r="O145" s="24">
        <v>0</v>
      </c>
      <c r="P145" s="16"/>
    </row>
    <row r="146" spans="1:16" ht="15.75" x14ac:dyDescent="0.25">
      <c r="A146" s="33">
        <v>2020</v>
      </c>
      <c r="B146" s="32" t="s">
        <v>82</v>
      </c>
      <c r="C146" s="24">
        <f t="shared" si="76"/>
        <v>0</v>
      </c>
      <c r="D146" s="24">
        <v>0</v>
      </c>
      <c r="E146" s="24">
        <v>0</v>
      </c>
      <c r="F146" s="24">
        <v>0</v>
      </c>
      <c r="G146" s="24">
        <v>0</v>
      </c>
      <c r="H146" s="24">
        <v>0</v>
      </c>
      <c r="I146" s="24">
        <v>0</v>
      </c>
      <c r="J146" s="34">
        <v>0</v>
      </c>
      <c r="K146" s="24">
        <v>0</v>
      </c>
      <c r="L146" s="34">
        <v>0</v>
      </c>
      <c r="M146" s="34">
        <v>0</v>
      </c>
      <c r="N146" s="38">
        <v>0</v>
      </c>
      <c r="O146" s="24">
        <v>0</v>
      </c>
      <c r="P146" s="16"/>
    </row>
    <row r="147" spans="1:16" ht="15.75" x14ac:dyDescent="0.25">
      <c r="A147" s="33">
        <v>2020</v>
      </c>
      <c r="B147" s="32" t="s">
        <v>83</v>
      </c>
      <c r="C147" s="24">
        <f t="shared" si="76"/>
        <v>0</v>
      </c>
      <c r="D147" s="24">
        <v>0</v>
      </c>
      <c r="E147" s="24">
        <v>0</v>
      </c>
      <c r="F147" s="24">
        <v>0</v>
      </c>
      <c r="G147" s="24">
        <v>0</v>
      </c>
      <c r="H147" s="24">
        <v>0</v>
      </c>
      <c r="I147" s="24">
        <v>0</v>
      </c>
      <c r="J147" s="34">
        <v>0</v>
      </c>
      <c r="K147" s="24">
        <v>0</v>
      </c>
      <c r="L147" s="34">
        <v>0</v>
      </c>
      <c r="M147" s="34">
        <v>0</v>
      </c>
      <c r="N147" s="38">
        <v>0</v>
      </c>
      <c r="O147" s="24">
        <v>0</v>
      </c>
      <c r="P147" s="16"/>
    </row>
    <row r="148" spans="1:16" ht="15.75" x14ac:dyDescent="0.25">
      <c r="A148" s="33">
        <v>2020</v>
      </c>
      <c r="B148" s="32" t="s">
        <v>84</v>
      </c>
      <c r="C148" s="24">
        <f t="shared" si="76"/>
        <v>0</v>
      </c>
      <c r="D148" s="24">
        <v>0</v>
      </c>
      <c r="E148" s="24">
        <v>0</v>
      </c>
      <c r="F148" s="24">
        <v>0</v>
      </c>
      <c r="G148" s="24">
        <v>0</v>
      </c>
      <c r="H148" s="24">
        <v>0</v>
      </c>
      <c r="I148" s="24">
        <v>0</v>
      </c>
      <c r="J148" s="34">
        <v>0</v>
      </c>
      <c r="K148" s="24">
        <v>0</v>
      </c>
      <c r="L148" s="34">
        <v>0</v>
      </c>
      <c r="M148" s="34">
        <v>0</v>
      </c>
      <c r="N148" s="38">
        <v>0</v>
      </c>
      <c r="O148" s="24">
        <v>0</v>
      </c>
      <c r="P148" s="16"/>
    </row>
    <row r="149" spans="1:16" ht="24" x14ac:dyDescent="0.25">
      <c r="A149" s="33">
        <v>2020</v>
      </c>
      <c r="B149" s="32" t="s">
        <v>85</v>
      </c>
      <c r="C149" s="24">
        <f t="shared" si="76"/>
        <v>0</v>
      </c>
      <c r="D149" s="24">
        <v>0</v>
      </c>
      <c r="E149" s="24">
        <v>0</v>
      </c>
      <c r="F149" s="24">
        <v>0</v>
      </c>
      <c r="G149" s="24">
        <v>0</v>
      </c>
      <c r="H149" s="24">
        <v>0</v>
      </c>
      <c r="I149" s="24">
        <v>0</v>
      </c>
      <c r="J149" s="34">
        <v>0</v>
      </c>
      <c r="K149" s="24">
        <v>0</v>
      </c>
      <c r="L149" s="34">
        <v>0</v>
      </c>
      <c r="M149" s="34">
        <v>0</v>
      </c>
      <c r="N149" s="38">
        <v>0</v>
      </c>
      <c r="O149" s="24">
        <v>0</v>
      </c>
      <c r="P149" s="16"/>
    </row>
    <row r="150" spans="1:16" ht="15.75" x14ac:dyDescent="0.25">
      <c r="A150" s="33">
        <v>2020</v>
      </c>
      <c r="B150" s="32" t="s">
        <v>86</v>
      </c>
      <c r="C150" s="24">
        <f t="shared" si="76"/>
        <v>0</v>
      </c>
      <c r="D150" s="24">
        <v>0</v>
      </c>
      <c r="E150" s="24">
        <v>0</v>
      </c>
      <c r="F150" s="24">
        <v>0</v>
      </c>
      <c r="G150" s="24">
        <v>0</v>
      </c>
      <c r="H150" s="24">
        <v>0</v>
      </c>
      <c r="I150" s="24">
        <v>0</v>
      </c>
      <c r="J150" s="34">
        <v>0</v>
      </c>
      <c r="K150" s="24">
        <v>0</v>
      </c>
      <c r="L150" s="34">
        <v>0</v>
      </c>
      <c r="M150" s="34">
        <v>0</v>
      </c>
      <c r="N150" s="38">
        <v>0</v>
      </c>
      <c r="O150" s="24">
        <v>0</v>
      </c>
      <c r="P150" s="16"/>
    </row>
    <row r="151" spans="1:16" ht="15.75" x14ac:dyDescent="0.25">
      <c r="A151" s="33">
        <v>2020</v>
      </c>
      <c r="B151" s="32" t="s">
        <v>87</v>
      </c>
      <c r="C151" s="24">
        <f t="shared" si="76"/>
        <v>0</v>
      </c>
      <c r="D151" s="24">
        <v>0</v>
      </c>
      <c r="E151" s="24">
        <v>0</v>
      </c>
      <c r="F151" s="24">
        <v>0</v>
      </c>
      <c r="G151" s="24">
        <v>0</v>
      </c>
      <c r="H151" s="24">
        <v>0</v>
      </c>
      <c r="I151" s="24">
        <v>0</v>
      </c>
      <c r="J151" s="34">
        <v>0</v>
      </c>
      <c r="K151" s="24">
        <v>0</v>
      </c>
      <c r="L151" s="34">
        <v>0</v>
      </c>
      <c r="M151" s="34">
        <v>0</v>
      </c>
      <c r="N151" s="38">
        <v>0</v>
      </c>
      <c r="O151" s="24">
        <v>0</v>
      </c>
      <c r="P151" s="16"/>
    </row>
    <row r="152" spans="1:16" ht="15.75" x14ac:dyDescent="0.25">
      <c r="A152" s="33">
        <v>2020</v>
      </c>
      <c r="B152" s="31" t="s">
        <v>88</v>
      </c>
      <c r="C152" s="24">
        <f t="shared" ref="C152" si="77">SUM(C153:C161)</f>
        <v>713902.51</v>
      </c>
      <c r="D152" s="24">
        <f t="shared" ref="D152:E152" si="78">SUM(D153:D161)</f>
        <v>0</v>
      </c>
      <c r="E152" s="24">
        <f t="shared" si="78"/>
        <v>0</v>
      </c>
      <c r="F152" s="24">
        <f t="shared" ref="F152" si="79">SUM(F153:F161)</f>
        <v>0</v>
      </c>
      <c r="G152" s="24">
        <f t="shared" ref="G152:H152" si="80">SUM(G153:G161)</f>
        <v>272066.7</v>
      </c>
      <c r="H152" s="24">
        <f t="shared" si="80"/>
        <v>0</v>
      </c>
      <c r="I152" s="24">
        <f t="shared" ref="I152:O152" si="81">SUM(I153:I161)</f>
        <v>0</v>
      </c>
      <c r="J152" s="34">
        <f t="shared" si="81"/>
        <v>0</v>
      </c>
      <c r="K152" s="24">
        <f t="shared" si="81"/>
        <v>0</v>
      </c>
      <c r="L152" s="34">
        <f t="shared" si="81"/>
        <v>0</v>
      </c>
      <c r="M152" s="34">
        <f t="shared" si="81"/>
        <v>25417.200000000001</v>
      </c>
      <c r="N152" s="38">
        <f t="shared" si="81"/>
        <v>140346.4</v>
      </c>
      <c r="O152" s="24">
        <f t="shared" si="81"/>
        <v>276072.20999999996</v>
      </c>
      <c r="P152" s="16"/>
    </row>
    <row r="153" spans="1:16" ht="15.75" x14ac:dyDescent="0.25">
      <c r="A153" s="33">
        <v>2020</v>
      </c>
      <c r="B153" s="32" t="s">
        <v>89</v>
      </c>
      <c r="C153" s="24">
        <f>SUM(D153:O153)</f>
        <v>364372.2</v>
      </c>
      <c r="D153" s="29">
        <v>0</v>
      </c>
      <c r="E153" s="29">
        <v>0</v>
      </c>
      <c r="F153" s="29">
        <v>0</v>
      </c>
      <c r="G153" s="29">
        <v>196871.2</v>
      </c>
      <c r="H153" s="29">
        <v>0</v>
      </c>
      <c r="I153" s="29">
        <v>0</v>
      </c>
      <c r="J153" s="29">
        <v>0</v>
      </c>
      <c r="K153" s="29">
        <v>0</v>
      </c>
      <c r="L153" s="29">
        <v>0</v>
      </c>
      <c r="M153" s="29">
        <v>25417.200000000001</v>
      </c>
      <c r="N153" s="48">
        <v>0</v>
      </c>
      <c r="O153" s="29">
        <v>142083.79999999999</v>
      </c>
      <c r="P153" s="16"/>
    </row>
    <row r="154" spans="1:16" ht="15.75" x14ac:dyDescent="0.25">
      <c r="A154" s="33">
        <v>2020</v>
      </c>
      <c r="B154" s="32" t="s">
        <v>90</v>
      </c>
      <c r="C154" s="24">
        <f t="shared" ref="C154:C161" si="82">SUM(D154:O154)</f>
        <v>23331.4</v>
      </c>
      <c r="D154" s="24">
        <v>0</v>
      </c>
      <c r="E154" s="24">
        <v>0</v>
      </c>
      <c r="F154" s="24">
        <v>0</v>
      </c>
      <c r="G154" s="24">
        <v>0</v>
      </c>
      <c r="H154" s="24">
        <v>0</v>
      </c>
      <c r="I154" s="24">
        <v>0</v>
      </c>
      <c r="J154" s="34">
        <v>0</v>
      </c>
      <c r="K154" s="24">
        <v>0</v>
      </c>
      <c r="L154" s="34">
        <v>0</v>
      </c>
      <c r="M154" s="34">
        <v>0</v>
      </c>
      <c r="N154" s="38">
        <v>2336.4</v>
      </c>
      <c r="O154" s="24">
        <v>20995</v>
      </c>
      <c r="P154" s="16"/>
    </row>
    <row r="155" spans="1:16" ht="15.75" x14ac:dyDescent="0.25">
      <c r="A155" s="33">
        <v>2020</v>
      </c>
      <c r="B155" s="32" t="s">
        <v>91</v>
      </c>
      <c r="C155" s="24">
        <f t="shared" si="82"/>
        <v>67129.02</v>
      </c>
      <c r="D155" s="24">
        <v>0</v>
      </c>
      <c r="E155" s="24">
        <v>0</v>
      </c>
      <c r="F155" s="24">
        <v>0</v>
      </c>
      <c r="G155" s="24">
        <v>67129.02</v>
      </c>
      <c r="H155" s="24">
        <v>0</v>
      </c>
      <c r="I155" s="24">
        <v>0</v>
      </c>
      <c r="J155" s="34">
        <v>0</v>
      </c>
      <c r="K155" s="24">
        <v>0</v>
      </c>
      <c r="L155" s="34">
        <v>0</v>
      </c>
      <c r="M155" s="34">
        <v>0</v>
      </c>
      <c r="N155" s="38">
        <v>0</v>
      </c>
      <c r="O155" s="24">
        <v>0</v>
      </c>
      <c r="P155" s="16"/>
    </row>
    <row r="156" spans="1:16" ht="15.75" x14ac:dyDescent="0.25">
      <c r="A156" s="33">
        <v>2020</v>
      </c>
      <c r="B156" s="32" t="s">
        <v>92</v>
      </c>
      <c r="C156" s="24">
        <f t="shared" si="82"/>
        <v>0</v>
      </c>
      <c r="D156" s="24">
        <v>0</v>
      </c>
      <c r="E156" s="24">
        <v>0</v>
      </c>
      <c r="F156" s="24">
        <v>0</v>
      </c>
      <c r="G156" s="24">
        <v>0</v>
      </c>
      <c r="H156" s="24">
        <v>0</v>
      </c>
      <c r="I156" s="24">
        <v>0</v>
      </c>
      <c r="J156" s="34">
        <v>0</v>
      </c>
      <c r="K156" s="24">
        <v>0</v>
      </c>
      <c r="L156" s="34">
        <v>0</v>
      </c>
      <c r="M156" s="34">
        <v>0</v>
      </c>
      <c r="N156" s="38">
        <v>0</v>
      </c>
      <c r="O156" s="24">
        <v>0</v>
      </c>
      <c r="P156" s="16"/>
    </row>
    <row r="157" spans="1:16" ht="15.75" x14ac:dyDescent="0.25">
      <c r="A157" s="33">
        <v>2020</v>
      </c>
      <c r="B157" s="32" t="s">
        <v>93</v>
      </c>
      <c r="C157" s="24">
        <f t="shared" si="82"/>
        <v>259069.89</v>
      </c>
      <c r="D157" s="24">
        <v>0</v>
      </c>
      <c r="E157" s="24">
        <v>0</v>
      </c>
      <c r="F157" s="24">
        <v>0</v>
      </c>
      <c r="G157" s="24">
        <v>8066.48</v>
      </c>
      <c r="H157" s="24">
        <v>0</v>
      </c>
      <c r="I157" s="24">
        <v>0</v>
      </c>
      <c r="J157" s="34">
        <v>0</v>
      </c>
      <c r="K157" s="24">
        <v>0</v>
      </c>
      <c r="L157" s="34">
        <v>0</v>
      </c>
      <c r="M157" s="34">
        <v>0</v>
      </c>
      <c r="N157" s="38">
        <v>138010</v>
      </c>
      <c r="O157" s="24">
        <v>112993.41</v>
      </c>
      <c r="P157" s="16"/>
    </row>
    <row r="158" spans="1:16" ht="15.75" x14ac:dyDescent="0.25">
      <c r="A158" s="33">
        <v>2020</v>
      </c>
      <c r="B158" s="32" t="s">
        <v>94</v>
      </c>
      <c r="C158" s="24">
        <f t="shared" si="82"/>
        <v>0</v>
      </c>
      <c r="D158" s="24">
        <v>0</v>
      </c>
      <c r="E158" s="24">
        <v>0</v>
      </c>
      <c r="F158" s="24">
        <v>0</v>
      </c>
      <c r="G158" s="24">
        <v>0</v>
      </c>
      <c r="H158" s="24">
        <v>0</v>
      </c>
      <c r="I158" s="24">
        <v>0</v>
      </c>
      <c r="J158" s="34">
        <v>0</v>
      </c>
      <c r="K158" s="24">
        <v>0</v>
      </c>
      <c r="L158" s="34">
        <v>0</v>
      </c>
      <c r="M158" s="34">
        <v>0</v>
      </c>
      <c r="N158" s="38">
        <v>0</v>
      </c>
      <c r="O158" s="24">
        <v>0</v>
      </c>
      <c r="P158" s="16"/>
    </row>
    <row r="159" spans="1:16" ht="15.75" x14ac:dyDescent="0.25">
      <c r="A159" s="33">
        <v>2020</v>
      </c>
      <c r="B159" s="32" t="s">
        <v>95</v>
      </c>
      <c r="C159" s="24">
        <f t="shared" si="82"/>
        <v>0</v>
      </c>
      <c r="D159" s="24">
        <v>0</v>
      </c>
      <c r="E159" s="24">
        <v>0</v>
      </c>
      <c r="F159" s="24">
        <v>0</v>
      </c>
      <c r="G159" s="24">
        <v>0</v>
      </c>
      <c r="H159" s="24">
        <v>0</v>
      </c>
      <c r="I159" s="24">
        <v>0</v>
      </c>
      <c r="J159" s="34">
        <v>0</v>
      </c>
      <c r="K159" s="24">
        <v>0</v>
      </c>
      <c r="L159" s="34">
        <v>0</v>
      </c>
      <c r="M159" s="34">
        <v>0</v>
      </c>
      <c r="N159" s="38">
        <v>0</v>
      </c>
      <c r="O159" s="24">
        <v>0</v>
      </c>
      <c r="P159" s="16"/>
    </row>
    <row r="160" spans="1:16" ht="15.75" x14ac:dyDescent="0.25">
      <c r="A160" s="33">
        <v>2020</v>
      </c>
      <c r="B160" s="32" t="s">
        <v>96</v>
      </c>
      <c r="C160" s="24">
        <f t="shared" si="82"/>
        <v>0</v>
      </c>
      <c r="D160" s="24">
        <v>0</v>
      </c>
      <c r="E160" s="24">
        <v>0</v>
      </c>
      <c r="F160" s="24">
        <v>0</v>
      </c>
      <c r="G160" s="24">
        <v>0</v>
      </c>
      <c r="H160" s="24">
        <v>0</v>
      </c>
      <c r="I160" s="24">
        <v>0</v>
      </c>
      <c r="J160" s="34">
        <v>0</v>
      </c>
      <c r="K160" s="24">
        <v>0</v>
      </c>
      <c r="L160" s="34">
        <v>0</v>
      </c>
      <c r="M160" s="34">
        <v>0</v>
      </c>
      <c r="N160" s="38">
        <v>0</v>
      </c>
      <c r="O160" s="24">
        <v>0</v>
      </c>
      <c r="P160" s="16"/>
    </row>
    <row r="161" spans="1:16" ht="15.75" x14ac:dyDescent="0.25">
      <c r="A161" s="33">
        <v>2020</v>
      </c>
      <c r="B161" s="32" t="s">
        <v>97</v>
      </c>
      <c r="C161" s="24">
        <f t="shared" si="82"/>
        <v>0</v>
      </c>
      <c r="D161" s="24">
        <v>0</v>
      </c>
      <c r="E161" s="24">
        <v>0</v>
      </c>
      <c r="F161" s="24">
        <v>0</v>
      </c>
      <c r="G161" s="24">
        <v>0</v>
      </c>
      <c r="H161" s="24">
        <v>0</v>
      </c>
      <c r="I161" s="24">
        <v>0</v>
      </c>
      <c r="J161" s="34">
        <v>0</v>
      </c>
      <c r="K161" s="24">
        <v>0</v>
      </c>
      <c r="L161" s="34">
        <v>0</v>
      </c>
      <c r="M161" s="34">
        <v>0</v>
      </c>
      <c r="N161" s="38">
        <v>0</v>
      </c>
      <c r="O161" s="24">
        <v>0</v>
      </c>
      <c r="P161" s="16"/>
    </row>
    <row r="162" spans="1:16" ht="15.75" x14ac:dyDescent="0.25">
      <c r="A162" s="33">
        <v>2020</v>
      </c>
      <c r="B162" s="31" t="s">
        <v>98</v>
      </c>
      <c r="C162" s="24">
        <f t="shared" ref="C162" si="83">SUM(C163:C166)</f>
        <v>33331676.380000003</v>
      </c>
      <c r="D162" s="24">
        <f>SUM(D163:D166)</f>
        <v>0</v>
      </c>
      <c r="E162" s="24">
        <f>SUM(E163:E166)</f>
        <v>0</v>
      </c>
      <c r="F162" s="24">
        <f>SUM(F163:F166)</f>
        <v>0</v>
      </c>
      <c r="G162" s="24">
        <f>SUM(G163:G166)</f>
        <v>0</v>
      </c>
      <c r="H162" s="24">
        <f t="shared" ref="H162" si="84">SUM(H163:H166)</f>
        <v>0</v>
      </c>
      <c r="I162" s="24">
        <f t="shared" ref="I162:L162" si="85">SUM(I163:I166)</f>
        <v>8077806.5700000003</v>
      </c>
      <c r="J162" s="34">
        <f t="shared" si="85"/>
        <v>5446905.3399999999</v>
      </c>
      <c r="K162" s="24">
        <f t="shared" si="85"/>
        <v>-560559</v>
      </c>
      <c r="L162" s="34">
        <f t="shared" si="85"/>
        <v>0</v>
      </c>
      <c r="M162" s="34">
        <f t="shared" ref="M162:O162" si="86">SUM(M163:M166)</f>
        <v>0</v>
      </c>
      <c r="N162" s="38">
        <f t="shared" si="86"/>
        <v>9662088.1199999992</v>
      </c>
      <c r="O162" s="24">
        <f t="shared" si="86"/>
        <v>10705435.35</v>
      </c>
      <c r="P162" s="16"/>
    </row>
    <row r="163" spans="1:16" ht="15.75" x14ac:dyDescent="0.25">
      <c r="A163" s="33">
        <v>2020</v>
      </c>
      <c r="B163" s="32" t="s">
        <v>99</v>
      </c>
      <c r="C163" s="24">
        <f t="shared" ref="C163:C166" si="87">SUM(D163:O163)</f>
        <v>33331676.380000003</v>
      </c>
      <c r="D163" s="24">
        <v>0</v>
      </c>
      <c r="E163" s="24">
        <v>0</v>
      </c>
      <c r="F163" s="24">
        <v>0</v>
      </c>
      <c r="G163" s="24">
        <v>0</v>
      </c>
      <c r="H163" s="24">
        <v>0</v>
      </c>
      <c r="I163" s="24">
        <v>8077806.5700000003</v>
      </c>
      <c r="J163" s="34">
        <v>5446905.3399999999</v>
      </c>
      <c r="K163" s="24">
        <v>-560559</v>
      </c>
      <c r="L163" s="34">
        <v>0</v>
      </c>
      <c r="M163" s="34">
        <v>0</v>
      </c>
      <c r="N163" s="38">
        <v>9662088.1199999992</v>
      </c>
      <c r="O163" s="24">
        <v>10705435.35</v>
      </c>
      <c r="P163" s="16"/>
    </row>
    <row r="164" spans="1:16" ht="15.75" x14ac:dyDescent="0.25">
      <c r="A164" s="33">
        <v>2020</v>
      </c>
      <c r="B164" s="32" t="s">
        <v>100</v>
      </c>
      <c r="C164" s="24">
        <f t="shared" si="87"/>
        <v>0</v>
      </c>
      <c r="D164" s="24">
        <v>0</v>
      </c>
      <c r="E164" s="24">
        <v>0</v>
      </c>
      <c r="F164" s="24">
        <v>0</v>
      </c>
      <c r="G164" s="24">
        <v>0</v>
      </c>
      <c r="H164" s="24">
        <v>0</v>
      </c>
      <c r="I164" s="24">
        <v>0</v>
      </c>
      <c r="J164" s="34">
        <v>0</v>
      </c>
      <c r="K164" s="24">
        <v>0</v>
      </c>
      <c r="L164" s="34">
        <v>0</v>
      </c>
      <c r="M164" s="34">
        <v>0</v>
      </c>
      <c r="N164" s="38">
        <v>0</v>
      </c>
      <c r="O164" s="24">
        <v>0</v>
      </c>
      <c r="P164" s="16"/>
    </row>
    <row r="165" spans="1:16" ht="15.75" x14ac:dyDescent="0.25">
      <c r="A165" s="33">
        <v>2020</v>
      </c>
      <c r="B165" s="32" t="s">
        <v>101</v>
      </c>
      <c r="C165" s="24">
        <f t="shared" si="87"/>
        <v>0</v>
      </c>
      <c r="D165" s="24">
        <v>0</v>
      </c>
      <c r="E165" s="24">
        <v>0</v>
      </c>
      <c r="F165" s="24">
        <v>0</v>
      </c>
      <c r="G165" s="24">
        <v>0</v>
      </c>
      <c r="H165" s="24">
        <v>0</v>
      </c>
      <c r="I165" s="24">
        <v>0</v>
      </c>
      <c r="J165" s="34">
        <v>0</v>
      </c>
      <c r="K165" s="24">
        <v>0</v>
      </c>
      <c r="L165" s="34">
        <v>0</v>
      </c>
      <c r="M165" s="34">
        <v>0</v>
      </c>
      <c r="N165" s="38">
        <v>0</v>
      </c>
      <c r="O165" s="24">
        <v>0</v>
      </c>
      <c r="P165" s="16"/>
    </row>
    <row r="166" spans="1:16" ht="24" x14ac:dyDescent="0.25">
      <c r="A166" s="33">
        <v>2020</v>
      </c>
      <c r="B166" s="32" t="s">
        <v>102</v>
      </c>
      <c r="C166" s="24">
        <f t="shared" si="87"/>
        <v>0</v>
      </c>
      <c r="D166" s="24">
        <v>0</v>
      </c>
      <c r="E166" s="24">
        <v>0</v>
      </c>
      <c r="F166" s="24">
        <v>0</v>
      </c>
      <c r="G166" s="24">
        <v>0</v>
      </c>
      <c r="H166" s="24">
        <v>0</v>
      </c>
      <c r="I166" s="24">
        <v>0</v>
      </c>
      <c r="J166" s="34">
        <v>0</v>
      </c>
      <c r="K166" s="24">
        <v>0</v>
      </c>
      <c r="L166" s="34">
        <v>0</v>
      </c>
      <c r="M166" s="34">
        <v>0</v>
      </c>
      <c r="N166" s="38">
        <v>0</v>
      </c>
      <c r="O166" s="24">
        <v>0</v>
      </c>
      <c r="P166" s="16"/>
    </row>
    <row r="167" spans="1:16" ht="15.75" x14ac:dyDescent="0.25">
      <c r="A167" s="33">
        <v>2020</v>
      </c>
      <c r="B167" s="31" t="s">
        <v>103</v>
      </c>
      <c r="C167" s="24">
        <f t="shared" ref="C167" si="88">SUM(C168:C169)</f>
        <v>0</v>
      </c>
      <c r="D167" s="24">
        <f>SUM(D168:D169)</f>
        <v>0</v>
      </c>
      <c r="E167" s="24">
        <f>SUM(E168:E169)</f>
        <v>0</v>
      </c>
      <c r="F167" s="24">
        <f>SUM(F168:F169)</f>
        <v>0</v>
      </c>
      <c r="G167" s="24">
        <f>SUM(G168:G169)</f>
        <v>0</v>
      </c>
      <c r="H167" s="24">
        <f t="shared" ref="H167" si="89">SUM(H168:H169)</f>
        <v>0</v>
      </c>
      <c r="I167" s="24">
        <f t="shared" ref="I167:L167" si="90">SUM(I168:I169)</f>
        <v>0</v>
      </c>
      <c r="J167" s="34">
        <f t="shared" si="90"/>
        <v>0</v>
      </c>
      <c r="K167" s="24">
        <f t="shared" si="90"/>
        <v>0</v>
      </c>
      <c r="L167" s="34">
        <f t="shared" si="90"/>
        <v>0</v>
      </c>
      <c r="M167" s="34">
        <f t="shared" ref="M167:O167" si="91">SUM(M168:M169)</f>
        <v>0</v>
      </c>
      <c r="N167" s="38">
        <f t="shared" si="91"/>
        <v>0</v>
      </c>
      <c r="O167" s="24">
        <f t="shared" si="91"/>
        <v>0</v>
      </c>
      <c r="P167" s="16"/>
    </row>
    <row r="168" spans="1:16" ht="15.75" x14ac:dyDescent="0.25">
      <c r="A168" s="33">
        <v>2020</v>
      </c>
      <c r="B168" s="32" t="s">
        <v>104</v>
      </c>
      <c r="C168" s="24">
        <f t="shared" ref="C168:C169" si="92">SUM(D168:O168)</f>
        <v>0</v>
      </c>
      <c r="D168" s="24">
        <v>0</v>
      </c>
      <c r="E168" s="24">
        <v>0</v>
      </c>
      <c r="F168" s="24">
        <v>0</v>
      </c>
      <c r="G168" s="24">
        <v>0</v>
      </c>
      <c r="H168" s="24">
        <v>0</v>
      </c>
      <c r="I168" s="24">
        <v>0</v>
      </c>
      <c r="J168" s="34">
        <v>0</v>
      </c>
      <c r="K168" s="24">
        <v>0</v>
      </c>
      <c r="L168" s="34">
        <v>0</v>
      </c>
      <c r="M168" s="34">
        <v>0</v>
      </c>
      <c r="N168" s="38">
        <v>0</v>
      </c>
      <c r="O168" s="24">
        <v>0</v>
      </c>
      <c r="P168" s="16"/>
    </row>
    <row r="169" spans="1:16" ht="15.75" x14ac:dyDescent="0.25">
      <c r="A169" s="33">
        <v>2020</v>
      </c>
      <c r="B169" s="32" t="s">
        <v>105</v>
      </c>
      <c r="C169" s="24">
        <f t="shared" si="92"/>
        <v>0</v>
      </c>
      <c r="D169" s="24">
        <v>0</v>
      </c>
      <c r="E169" s="24">
        <v>0</v>
      </c>
      <c r="F169" s="24">
        <v>0</v>
      </c>
      <c r="G169" s="24">
        <v>0</v>
      </c>
      <c r="H169" s="24">
        <v>0</v>
      </c>
      <c r="I169" s="24">
        <v>0</v>
      </c>
      <c r="J169" s="34">
        <v>0</v>
      </c>
      <c r="K169" s="24">
        <v>0</v>
      </c>
      <c r="L169" s="34">
        <v>0</v>
      </c>
      <c r="M169" s="34">
        <v>0</v>
      </c>
      <c r="N169" s="38">
        <v>0</v>
      </c>
      <c r="O169" s="24">
        <v>0</v>
      </c>
      <c r="P169" s="16"/>
    </row>
    <row r="170" spans="1:16" ht="15.75" x14ac:dyDescent="0.25">
      <c r="A170" s="33">
        <v>2020</v>
      </c>
      <c r="B170" s="31" t="s">
        <v>106</v>
      </c>
      <c r="C170" s="24">
        <f t="shared" ref="C170" si="93">SUM(C171:C173)</f>
        <v>0</v>
      </c>
      <c r="D170" s="24">
        <f>SUM(D171:D173)</f>
        <v>0</v>
      </c>
      <c r="E170" s="24">
        <f>SUM(E171:E173)</f>
        <v>0</v>
      </c>
      <c r="F170" s="24">
        <f>SUM(F171:F173)</f>
        <v>0</v>
      </c>
      <c r="G170" s="24">
        <f>SUM(G171:G173)</f>
        <v>0</v>
      </c>
      <c r="H170" s="24">
        <f t="shared" ref="H170" si="94">SUM(H171:H173)</f>
        <v>0</v>
      </c>
      <c r="I170" s="24">
        <f t="shared" ref="I170:L170" si="95">SUM(I171:I173)</f>
        <v>0</v>
      </c>
      <c r="J170" s="34">
        <f t="shared" si="95"/>
        <v>0</v>
      </c>
      <c r="K170" s="24">
        <f t="shared" si="95"/>
        <v>0</v>
      </c>
      <c r="L170" s="34">
        <f t="shared" si="95"/>
        <v>0</v>
      </c>
      <c r="M170" s="34">
        <f t="shared" ref="M170:O170" si="96">SUM(M171:M173)</f>
        <v>0</v>
      </c>
      <c r="N170" s="38">
        <f t="shared" si="96"/>
        <v>0</v>
      </c>
      <c r="O170" s="24">
        <f t="shared" si="96"/>
        <v>0</v>
      </c>
      <c r="P170" s="16"/>
    </row>
    <row r="171" spans="1:16" ht="15.75" x14ac:dyDescent="0.25">
      <c r="A171" s="33">
        <v>2020</v>
      </c>
      <c r="B171" s="32" t="s">
        <v>107</v>
      </c>
      <c r="C171" s="24">
        <f t="shared" ref="C171:C173" si="97">SUM(D171:O171)</f>
        <v>0</v>
      </c>
      <c r="D171" s="24">
        <v>0</v>
      </c>
      <c r="E171" s="24">
        <v>0</v>
      </c>
      <c r="F171" s="24">
        <v>0</v>
      </c>
      <c r="G171" s="24">
        <v>0</v>
      </c>
      <c r="H171" s="24">
        <v>0</v>
      </c>
      <c r="I171" s="24">
        <v>0</v>
      </c>
      <c r="J171" s="34">
        <v>0</v>
      </c>
      <c r="K171" s="24">
        <v>0</v>
      </c>
      <c r="L171" s="34">
        <v>0</v>
      </c>
      <c r="M171" s="34">
        <v>0</v>
      </c>
      <c r="N171" s="38">
        <v>0</v>
      </c>
      <c r="O171" s="24">
        <v>0</v>
      </c>
      <c r="P171" s="16"/>
    </row>
    <row r="172" spans="1:16" ht="15.75" x14ac:dyDescent="0.25">
      <c r="A172" s="33">
        <v>2020</v>
      </c>
      <c r="B172" s="32" t="s">
        <v>108</v>
      </c>
      <c r="C172" s="24">
        <f t="shared" si="97"/>
        <v>0</v>
      </c>
      <c r="D172" s="24">
        <v>0</v>
      </c>
      <c r="E172" s="24">
        <v>0</v>
      </c>
      <c r="F172" s="24">
        <v>0</v>
      </c>
      <c r="G172" s="24">
        <v>0</v>
      </c>
      <c r="H172" s="24">
        <v>0</v>
      </c>
      <c r="I172" s="24">
        <v>0</v>
      </c>
      <c r="J172" s="34">
        <v>0</v>
      </c>
      <c r="K172" s="24">
        <v>0</v>
      </c>
      <c r="L172" s="34">
        <v>0</v>
      </c>
      <c r="M172" s="34">
        <v>0</v>
      </c>
      <c r="N172" s="38">
        <v>0</v>
      </c>
      <c r="O172" s="24">
        <v>0</v>
      </c>
      <c r="P172" s="16"/>
    </row>
    <row r="173" spans="1:16" ht="15.75" x14ac:dyDescent="0.25">
      <c r="A173" s="33">
        <v>2020</v>
      </c>
      <c r="B173" s="32" t="s">
        <v>109</v>
      </c>
      <c r="C173" s="24">
        <f t="shared" si="97"/>
        <v>0</v>
      </c>
      <c r="D173" s="24">
        <v>0</v>
      </c>
      <c r="E173" s="24">
        <v>0</v>
      </c>
      <c r="F173" s="24">
        <v>0</v>
      </c>
      <c r="G173" s="24">
        <v>0</v>
      </c>
      <c r="H173" s="24">
        <v>0</v>
      </c>
      <c r="I173" s="24">
        <v>0</v>
      </c>
      <c r="J173" s="34">
        <v>0</v>
      </c>
      <c r="K173" s="24">
        <v>0</v>
      </c>
      <c r="L173" s="34">
        <v>0</v>
      </c>
      <c r="M173" s="34">
        <v>0</v>
      </c>
      <c r="N173" s="38">
        <v>0</v>
      </c>
      <c r="O173" s="24">
        <v>0</v>
      </c>
      <c r="P173" s="16"/>
    </row>
    <row r="174" spans="1:16" ht="15.75" x14ac:dyDescent="0.25">
      <c r="A174" s="33">
        <v>2020</v>
      </c>
      <c r="B174" s="31" t="s">
        <v>110</v>
      </c>
      <c r="C174" s="29">
        <f t="shared" ref="C174" si="98">+C110+C116+C126+C136+C144+C152+C162+C167+C170</f>
        <v>513128379.29000008</v>
      </c>
      <c r="D174" s="29">
        <f>+D110+D116+D126+D136+D144+D152+D162+D167+D170</f>
        <v>27064836.259999998</v>
      </c>
      <c r="E174" s="29">
        <f>+E110+E116+E126+E136+E144+E152+E162+E167+E170</f>
        <v>30132200.210000001</v>
      </c>
      <c r="F174" s="29">
        <f>+F110+F116+F126+F136+F144+F152+F162+F167+F170</f>
        <v>30780289.75</v>
      </c>
      <c r="G174" s="29">
        <f>+G110+G116+G126+G136+G144+G152+G162+G167+G170</f>
        <v>27267000.609999996</v>
      </c>
      <c r="H174" s="29">
        <f t="shared" ref="H174:O174" si="99">+H110+H116+H126+H136+H144+H152+H162+H167+H170</f>
        <v>51384169.089999996</v>
      </c>
      <c r="I174" s="29">
        <f t="shared" si="99"/>
        <v>53416426.710000001</v>
      </c>
      <c r="J174" s="29">
        <f t="shared" si="99"/>
        <v>39268274.019999996</v>
      </c>
      <c r="K174" s="29">
        <f>+K110+K116+K126+K136+K144+K152+K162+K167+K170</f>
        <v>29290482.43</v>
      </c>
      <c r="L174" s="29">
        <f t="shared" si="99"/>
        <v>25105777.25</v>
      </c>
      <c r="M174" s="29">
        <f t="shared" si="99"/>
        <v>47126230.549999997</v>
      </c>
      <c r="N174" s="48">
        <f t="shared" si="99"/>
        <v>61132790.969999999</v>
      </c>
      <c r="O174" s="29">
        <f t="shared" si="99"/>
        <v>91159901.440000013</v>
      </c>
      <c r="P174" s="16"/>
    </row>
    <row r="175" spans="1:16" ht="15.75" x14ac:dyDescent="0.25">
      <c r="A175" s="33">
        <v>2020</v>
      </c>
      <c r="B175" s="31" t="s">
        <v>111</v>
      </c>
      <c r="C175" s="18">
        <f t="shared" ref="C175" si="100">SUM(C176:C177)</f>
        <v>0</v>
      </c>
      <c r="D175" s="18">
        <f>SUM(D176:D177)</f>
        <v>0</v>
      </c>
      <c r="E175" s="29">
        <v>0</v>
      </c>
      <c r="F175" s="18">
        <f>SUM(F176:F177)</f>
        <v>0</v>
      </c>
      <c r="G175" s="18">
        <f>SUM(G176:G177)</f>
        <v>0</v>
      </c>
      <c r="H175" s="18">
        <f t="shared" ref="H175" si="101">SUM(H176:H177)</f>
        <v>0</v>
      </c>
      <c r="I175" s="18">
        <f t="shared" ref="I175" si="102">SUM(I176:I177)</f>
        <v>0</v>
      </c>
      <c r="J175" s="35">
        <f t="shared" ref="J175" si="103">SUM(J176:J177)</f>
        <v>0</v>
      </c>
      <c r="K175" s="18">
        <f t="shared" ref="K175" si="104">SUM(K176:K177)</f>
        <v>0</v>
      </c>
      <c r="L175" s="35">
        <f t="shared" ref="L175" si="105">SUM(L176:L177)</f>
        <v>0</v>
      </c>
      <c r="M175" s="35">
        <f t="shared" ref="M175" si="106">SUM(M176:M177)</f>
        <v>0</v>
      </c>
      <c r="N175" s="45">
        <f t="shared" ref="N175" si="107">SUM(N176:N177)</f>
        <v>0</v>
      </c>
      <c r="O175" s="18">
        <f t="shared" ref="O175" si="108">SUM(O176:O177)</f>
        <v>0</v>
      </c>
      <c r="P175" s="16"/>
    </row>
    <row r="176" spans="1:16" ht="15.75" x14ac:dyDescent="0.25">
      <c r="A176" s="33">
        <v>2020</v>
      </c>
      <c r="B176" s="31" t="s">
        <v>112</v>
      </c>
      <c r="C176" s="18">
        <f t="shared" ref="C176:C177" si="109">SUM(D177:O177)</f>
        <v>0</v>
      </c>
      <c r="D176" s="18">
        <v>0</v>
      </c>
      <c r="E176" s="18">
        <f>SUM(E177:E178)</f>
        <v>0</v>
      </c>
      <c r="F176" s="18">
        <v>0</v>
      </c>
      <c r="G176" s="18">
        <v>0</v>
      </c>
      <c r="H176" s="18">
        <v>0</v>
      </c>
      <c r="I176" s="18">
        <v>0</v>
      </c>
      <c r="J176" s="35">
        <v>0</v>
      </c>
      <c r="K176" s="18">
        <v>0</v>
      </c>
      <c r="L176" s="35">
        <v>0</v>
      </c>
      <c r="M176" s="35">
        <v>0</v>
      </c>
      <c r="N176" s="45">
        <v>0</v>
      </c>
      <c r="O176" s="18">
        <v>0</v>
      </c>
      <c r="P176" s="16"/>
    </row>
    <row r="177" spans="1:16" ht="15.75" x14ac:dyDescent="0.25">
      <c r="A177" s="33">
        <v>2020</v>
      </c>
      <c r="B177" s="32" t="s">
        <v>113</v>
      </c>
      <c r="C177" s="18">
        <f t="shared" si="109"/>
        <v>0</v>
      </c>
      <c r="D177" s="18">
        <v>0</v>
      </c>
      <c r="E177" s="18">
        <v>0</v>
      </c>
      <c r="F177" s="18">
        <v>0</v>
      </c>
      <c r="G177" s="18">
        <v>0</v>
      </c>
      <c r="H177" s="18">
        <v>0</v>
      </c>
      <c r="I177" s="18">
        <v>0</v>
      </c>
      <c r="J177" s="35">
        <v>0</v>
      </c>
      <c r="K177" s="18">
        <v>0</v>
      </c>
      <c r="L177" s="35">
        <v>0</v>
      </c>
      <c r="M177" s="35">
        <v>0</v>
      </c>
      <c r="N177" s="45">
        <v>0</v>
      </c>
      <c r="O177" s="18">
        <v>0</v>
      </c>
      <c r="P177" s="16"/>
    </row>
    <row r="178" spans="1:16" ht="15.75" x14ac:dyDescent="0.25">
      <c r="A178" s="33">
        <v>2020</v>
      </c>
      <c r="B178" s="32" t="s">
        <v>114</v>
      </c>
      <c r="C178" s="18">
        <f t="shared" ref="C178" si="110">SUM(C179:C180)</f>
        <v>0</v>
      </c>
      <c r="D178" s="18">
        <f>SUM(D179:D180)</f>
        <v>0</v>
      </c>
      <c r="E178" s="18">
        <v>0</v>
      </c>
      <c r="F178" s="18">
        <f>SUM(F179:F180)</f>
        <v>0</v>
      </c>
      <c r="G178" s="18">
        <f>SUM(G179:G180)</f>
        <v>0</v>
      </c>
      <c r="H178" s="18">
        <f t="shared" ref="H178" si="111">SUM(H179:H180)</f>
        <v>0</v>
      </c>
      <c r="I178" s="18">
        <f t="shared" ref="I178" si="112">SUM(I179:I180)</f>
        <v>0</v>
      </c>
      <c r="J178" s="35">
        <f t="shared" ref="J178" si="113">SUM(J179:J180)</f>
        <v>0</v>
      </c>
      <c r="K178" s="18">
        <f t="shared" ref="K178" si="114">SUM(K179:K180)</f>
        <v>0</v>
      </c>
      <c r="L178" s="35">
        <f t="shared" ref="L178" si="115">SUM(L179:L180)</f>
        <v>0</v>
      </c>
      <c r="M178" s="35">
        <f t="shared" ref="M178" si="116">SUM(M179:M180)</f>
        <v>0</v>
      </c>
      <c r="N178" s="45">
        <f t="shared" ref="N178" si="117">SUM(N179:N180)</f>
        <v>0</v>
      </c>
      <c r="O178" s="18">
        <f t="shared" ref="O178" si="118">SUM(O179:O180)</f>
        <v>0</v>
      </c>
      <c r="P178" s="16"/>
    </row>
    <row r="179" spans="1:16" ht="15.75" x14ac:dyDescent="0.25">
      <c r="A179" s="33">
        <v>2020</v>
      </c>
      <c r="B179" s="31" t="s">
        <v>115</v>
      </c>
      <c r="C179" s="18">
        <f t="shared" ref="C179:C180" si="119">SUM(D180:O180)</f>
        <v>0</v>
      </c>
      <c r="D179" s="18">
        <v>0</v>
      </c>
      <c r="E179" s="18">
        <f>SUM(E180:E181)</f>
        <v>0</v>
      </c>
      <c r="F179" s="18">
        <v>0</v>
      </c>
      <c r="G179" s="18">
        <v>0</v>
      </c>
      <c r="H179" s="18">
        <v>0</v>
      </c>
      <c r="I179" s="18">
        <v>0</v>
      </c>
      <c r="J179" s="35">
        <v>0</v>
      </c>
      <c r="K179" s="18">
        <v>0</v>
      </c>
      <c r="L179" s="35">
        <v>0</v>
      </c>
      <c r="M179" s="35">
        <v>0</v>
      </c>
      <c r="N179" s="45">
        <v>0</v>
      </c>
      <c r="O179" s="18">
        <v>0</v>
      </c>
      <c r="P179" s="16"/>
    </row>
    <row r="180" spans="1:16" ht="15.75" x14ac:dyDescent="0.25">
      <c r="A180" s="33">
        <v>2020</v>
      </c>
      <c r="B180" s="32" t="s">
        <v>116</v>
      </c>
      <c r="C180" s="18">
        <f t="shared" si="119"/>
        <v>0</v>
      </c>
      <c r="D180" s="18">
        <v>0</v>
      </c>
      <c r="E180" s="18">
        <v>0</v>
      </c>
      <c r="F180" s="18">
        <v>0</v>
      </c>
      <c r="G180" s="18">
        <v>0</v>
      </c>
      <c r="H180" s="18">
        <v>0</v>
      </c>
      <c r="I180" s="18">
        <v>0</v>
      </c>
      <c r="J180" s="35">
        <v>0</v>
      </c>
      <c r="K180" s="18">
        <v>0</v>
      </c>
      <c r="L180" s="35">
        <v>0</v>
      </c>
      <c r="M180" s="35">
        <v>0</v>
      </c>
      <c r="N180" s="45">
        <v>0</v>
      </c>
      <c r="O180" s="18">
        <v>0</v>
      </c>
      <c r="P180" s="16"/>
    </row>
    <row r="181" spans="1:16" ht="15.75" x14ac:dyDescent="0.25">
      <c r="A181" s="33">
        <v>2020</v>
      </c>
      <c r="B181" s="32" t="s">
        <v>117</v>
      </c>
      <c r="C181" s="18">
        <f>SUM(C182:C182)</f>
        <v>0</v>
      </c>
      <c r="D181" s="18">
        <f t="shared" ref="D181" si="120">SUM(D182:D182)</f>
        <v>0</v>
      </c>
      <c r="E181" s="18">
        <v>0</v>
      </c>
      <c r="F181" s="18">
        <f t="shared" ref="F181" si="121">SUM(F182:F182)</f>
        <v>0</v>
      </c>
      <c r="G181" s="18">
        <f t="shared" ref="G181" si="122">SUM(G182:G182)</f>
        <v>0</v>
      </c>
      <c r="H181" s="18">
        <f t="shared" ref="H181" si="123">SUM(H182:H182)</f>
        <v>0</v>
      </c>
      <c r="I181" s="18">
        <f t="shared" ref="I181" si="124">SUM(I182:I182)</f>
        <v>0</v>
      </c>
      <c r="J181" s="35">
        <f t="shared" ref="J181" si="125">SUM(J182:J182)</f>
        <v>0</v>
      </c>
      <c r="K181" s="18">
        <f t="shared" ref="K181" si="126">SUM(K182:K182)</f>
        <v>0</v>
      </c>
      <c r="L181" s="35">
        <f t="shared" ref="L181" si="127">SUM(L182:L182)</f>
        <v>0</v>
      </c>
      <c r="M181" s="35">
        <f t="shared" ref="M181" si="128">SUM(M182:M182)</f>
        <v>0</v>
      </c>
      <c r="N181" s="45">
        <f t="shared" ref="N181" si="129">SUM(N182:N182)</f>
        <v>0</v>
      </c>
      <c r="O181" s="18">
        <f t="shared" ref="O181" si="130">SUM(O182:O182)</f>
        <v>0</v>
      </c>
      <c r="P181" s="16"/>
    </row>
    <row r="182" spans="1:16" ht="15.75" x14ac:dyDescent="0.25">
      <c r="A182" s="33">
        <v>2020</v>
      </c>
      <c r="B182" s="31" t="s">
        <v>118</v>
      </c>
      <c r="C182" s="18">
        <f t="shared" ref="C182" si="131">SUM(D183:O183)</f>
        <v>0</v>
      </c>
      <c r="D182" s="18">
        <v>0</v>
      </c>
      <c r="E182" s="18">
        <f>SUM(E183:E183)</f>
        <v>0</v>
      </c>
      <c r="F182" s="18">
        <v>0</v>
      </c>
      <c r="G182" s="18">
        <v>0</v>
      </c>
      <c r="H182" s="18">
        <v>0</v>
      </c>
      <c r="I182" s="18">
        <v>0</v>
      </c>
      <c r="J182" s="35">
        <v>0</v>
      </c>
      <c r="K182" s="18">
        <v>0</v>
      </c>
      <c r="L182" s="35">
        <v>0</v>
      </c>
      <c r="M182" s="35">
        <v>0</v>
      </c>
      <c r="N182" s="45">
        <v>0</v>
      </c>
      <c r="O182" s="18">
        <v>0</v>
      </c>
      <c r="P182" s="16"/>
    </row>
    <row r="183" spans="1:16" ht="15.75" x14ac:dyDescent="0.25">
      <c r="A183" s="33">
        <v>2020</v>
      </c>
      <c r="B183" s="32" t="s">
        <v>119</v>
      </c>
      <c r="C183" s="29">
        <f t="shared" ref="C183:C184" si="132">+C175+C178+C181</f>
        <v>0</v>
      </c>
      <c r="D183" s="29">
        <f t="shared" ref="D183" si="133">+D175+D178+D181</f>
        <v>0</v>
      </c>
      <c r="E183" s="18">
        <v>0</v>
      </c>
      <c r="F183" s="29">
        <f t="shared" ref="F183:F184" si="134">+F175+F178+F181</f>
        <v>0</v>
      </c>
      <c r="G183" s="29">
        <f t="shared" ref="G183:G184" si="135">+G175+G178+G181</f>
        <v>0</v>
      </c>
      <c r="H183" s="29">
        <f t="shared" ref="H183:H184" si="136">+H175+H178+H181</f>
        <v>0</v>
      </c>
      <c r="I183" s="29">
        <f t="shared" ref="I183:I184" si="137">+I175+I178+I181</f>
        <v>0</v>
      </c>
      <c r="J183" s="29">
        <f t="shared" ref="J183:K184" si="138">+J175+J178+J181</f>
        <v>0</v>
      </c>
      <c r="K183" s="29">
        <f t="shared" si="138"/>
        <v>0</v>
      </c>
      <c r="L183" s="29">
        <f t="shared" ref="L183:L184" si="139">+L175+L178+L181</f>
        <v>0</v>
      </c>
      <c r="M183" s="29">
        <f t="shared" ref="M183:M184" si="140">+M175+M178+M181</f>
        <v>0</v>
      </c>
      <c r="N183" s="48">
        <f t="shared" ref="N183:N184" si="141">+N175+N178+N181</f>
        <v>0</v>
      </c>
      <c r="O183" s="29">
        <f t="shared" ref="O183:O184" si="142">+O175+O178+O181</f>
        <v>0</v>
      </c>
      <c r="P183" s="16"/>
    </row>
    <row r="184" spans="1:16" ht="15.75" x14ac:dyDescent="0.25">
      <c r="A184" s="33">
        <v>2020</v>
      </c>
      <c r="B184" s="31" t="s">
        <v>120</v>
      </c>
      <c r="C184" s="29">
        <f t="shared" si="132"/>
        <v>0</v>
      </c>
      <c r="D184" s="18">
        <v>0</v>
      </c>
      <c r="E184" s="29">
        <f t="shared" ref="E184" si="143">+E176+E179+E182</f>
        <v>0</v>
      </c>
      <c r="F184" s="29">
        <f t="shared" si="134"/>
        <v>0</v>
      </c>
      <c r="G184" s="29">
        <f t="shared" si="135"/>
        <v>0</v>
      </c>
      <c r="H184" s="29">
        <f t="shared" si="136"/>
        <v>0</v>
      </c>
      <c r="I184" s="29">
        <f t="shared" si="137"/>
        <v>0</v>
      </c>
      <c r="J184" s="29">
        <f t="shared" si="138"/>
        <v>0</v>
      </c>
      <c r="K184" s="29">
        <f t="shared" si="138"/>
        <v>0</v>
      </c>
      <c r="L184" s="29">
        <f t="shared" si="139"/>
        <v>0</v>
      </c>
      <c r="M184" s="29">
        <f t="shared" si="140"/>
        <v>0</v>
      </c>
      <c r="N184" s="48">
        <f t="shared" si="141"/>
        <v>0</v>
      </c>
      <c r="O184" s="29">
        <f t="shared" si="142"/>
        <v>0</v>
      </c>
      <c r="P184" s="16"/>
    </row>
    <row r="185" spans="1:16" ht="15.75" x14ac:dyDescent="0.25">
      <c r="A185" s="33">
        <v>2020</v>
      </c>
      <c r="B185" s="31" t="s">
        <v>121</v>
      </c>
      <c r="C185" s="29">
        <f>+C174+C183</f>
        <v>513128379.29000008</v>
      </c>
      <c r="D185" s="29">
        <f>+D174+D183</f>
        <v>27064836.259999998</v>
      </c>
      <c r="E185" s="29">
        <f>+E174+E184</f>
        <v>30132200.210000001</v>
      </c>
      <c r="F185" s="29">
        <f t="shared" ref="F185:I185" si="144">+F174+F183</f>
        <v>30780289.75</v>
      </c>
      <c r="G185" s="29">
        <f t="shared" si="144"/>
        <v>27267000.609999996</v>
      </c>
      <c r="H185" s="29">
        <f t="shared" si="144"/>
        <v>51384169.089999996</v>
      </c>
      <c r="I185" s="29">
        <f t="shared" si="144"/>
        <v>53416426.710000001</v>
      </c>
      <c r="J185" s="29">
        <f t="shared" ref="J185:O185" si="145">+J174+J183</f>
        <v>39268274.019999996</v>
      </c>
      <c r="K185" s="29">
        <f t="shared" si="145"/>
        <v>29290482.43</v>
      </c>
      <c r="L185" s="29">
        <f t="shared" si="145"/>
        <v>25105777.25</v>
      </c>
      <c r="M185" s="29">
        <f>+M174+M183</f>
        <v>47126230.549999997</v>
      </c>
      <c r="N185" s="48">
        <f t="shared" si="145"/>
        <v>61132790.969999999</v>
      </c>
      <c r="O185" s="29">
        <f t="shared" si="145"/>
        <v>91159901.440000013</v>
      </c>
      <c r="P185" s="16"/>
    </row>
    <row r="186" spans="1:16" ht="15.75" x14ac:dyDescent="0.25">
      <c r="A186" s="33">
        <v>2021</v>
      </c>
      <c r="B186" s="31" t="s">
        <v>45</v>
      </c>
      <c r="C186" s="20">
        <f t="shared" ref="C186" si="146">+C187+C193+C203+C213+C221+C229+C239+C244+C247</f>
        <v>494492067.37000012</v>
      </c>
      <c r="D186" s="19">
        <f t="shared" ref="D186:F186" si="147">+D187+D193+D203+D213+D221+D229+D239+D244+D247</f>
        <v>23633353.389999997</v>
      </c>
      <c r="E186" s="20">
        <f t="shared" si="147"/>
        <v>22735596.059999995</v>
      </c>
      <c r="F186" s="20">
        <f t="shared" si="147"/>
        <v>34341416.500000007</v>
      </c>
      <c r="G186" s="20">
        <f t="shared" ref="G186" si="148">+G187+G193+G203+G213+G221+G229+G239+G244+G247</f>
        <v>29891461.800000001</v>
      </c>
      <c r="H186" s="20">
        <f t="shared" ref="H186:I186" si="149">+H187+H193+H203+H213+H221+H229+H239+H244+H247</f>
        <v>51741831.200000003</v>
      </c>
      <c r="I186" s="20">
        <f t="shared" si="149"/>
        <v>26519874.060000002</v>
      </c>
      <c r="J186" s="20">
        <f t="shared" ref="J186:O186" si="150">+J187+J193+J203+J213+J221+J229+J239+J244+J247</f>
        <v>31090515.390000001</v>
      </c>
      <c r="K186" s="20">
        <f t="shared" si="150"/>
        <v>29886585.749999993</v>
      </c>
      <c r="L186" s="20">
        <f t="shared" si="150"/>
        <v>35672034.590000004</v>
      </c>
      <c r="M186" s="20">
        <f t="shared" si="150"/>
        <v>37446497.069999993</v>
      </c>
      <c r="N186" s="47">
        <f t="shared" si="150"/>
        <v>75373086.129999995</v>
      </c>
      <c r="O186" s="20">
        <f t="shared" si="150"/>
        <v>96531547.260000005</v>
      </c>
    </row>
    <row r="187" spans="1:16" ht="15.75" x14ac:dyDescent="0.25">
      <c r="A187" s="33">
        <v>2021</v>
      </c>
      <c r="B187" s="31" t="s">
        <v>46</v>
      </c>
      <c r="C187" s="24">
        <f t="shared" ref="C187" si="151">SUM(C188:C192)</f>
        <v>435409100.02000004</v>
      </c>
      <c r="D187" s="24">
        <f t="shared" ref="D187:F187" si="152">SUM(D188:D192)</f>
        <v>22977331.829999998</v>
      </c>
      <c r="E187" s="24">
        <f t="shared" si="152"/>
        <v>22451353.409999996</v>
      </c>
      <c r="F187" s="24">
        <f t="shared" si="152"/>
        <v>29827485.450000003</v>
      </c>
      <c r="G187" s="24">
        <f t="shared" ref="G187" si="153">SUM(G188:G192)</f>
        <v>26853056.580000002</v>
      </c>
      <c r="H187" s="24">
        <f t="shared" ref="H187:I187" si="154">SUM(H188:H192)</f>
        <v>40127545.229999997</v>
      </c>
      <c r="I187" s="24">
        <f t="shared" si="154"/>
        <v>23555356.43</v>
      </c>
      <c r="J187" s="24">
        <f t="shared" ref="J187:O187" si="155">SUM(J188:J192)</f>
        <v>26967560.470000003</v>
      </c>
      <c r="K187" s="24">
        <f t="shared" si="155"/>
        <v>26453717.909999996</v>
      </c>
      <c r="L187" s="24">
        <f t="shared" si="155"/>
        <v>28491073.700000003</v>
      </c>
      <c r="M187" s="24">
        <f t="shared" si="155"/>
        <v>34219923.780000001</v>
      </c>
      <c r="N187" s="38">
        <f t="shared" si="155"/>
        <v>68607671.189999998</v>
      </c>
      <c r="O187" s="24">
        <f t="shared" si="155"/>
        <v>84877024.040000007</v>
      </c>
    </row>
    <row r="188" spans="1:16" ht="15.75" x14ac:dyDescent="0.25">
      <c r="A188" s="33">
        <v>2021</v>
      </c>
      <c r="B188" s="32" t="s">
        <v>47</v>
      </c>
      <c r="C188" s="24">
        <f>SUM(D188:O188)</f>
        <v>293050284.90000004</v>
      </c>
      <c r="D188" s="24">
        <v>19843732.079999998</v>
      </c>
      <c r="E188" s="24">
        <v>19384400.079999998</v>
      </c>
      <c r="F188" s="24">
        <v>26405544.030000001</v>
      </c>
      <c r="G188" s="24">
        <v>23526768.600000001</v>
      </c>
      <c r="H188" s="24">
        <v>21699854.239999998</v>
      </c>
      <c r="I188" s="24">
        <v>20374961.920000002</v>
      </c>
      <c r="J188" s="24">
        <v>23515182.420000002</v>
      </c>
      <c r="K188" s="24">
        <v>22575139.309999999</v>
      </c>
      <c r="L188" s="24">
        <v>22662527.48</v>
      </c>
      <c r="M188" s="24">
        <v>26108578.149999999</v>
      </c>
      <c r="N188" s="38">
        <v>44205405.170000002</v>
      </c>
      <c r="O188" s="24">
        <v>22748191.420000002</v>
      </c>
    </row>
    <row r="189" spans="1:16" ht="15.75" x14ac:dyDescent="0.25">
      <c r="A189" s="33">
        <v>2021</v>
      </c>
      <c r="B189" s="32" t="s">
        <v>48</v>
      </c>
      <c r="C189" s="24">
        <f>SUM(D189:O189)</f>
        <v>101200565.12</v>
      </c>
      <c r="D189" s="24">
        <v>219800</v>
      </c>
      <c r="E189" s="24">
        <v>219800</v>
      </c>
      <c r="F189" s="24">
        <v>419600</v>
      </c>
      <c r="G189" s="24">
        <v>227100</v>
      </c>
      <c r="H189" s="24">
        <v>15448912</v>
      </c>
      <c r="I189" s="24">
        <v>201800</v>
      </c>
      <c r="J189" s="24">
        <v>219800</v>
      </c>
      <c r="K189" s="24">
        <v>614908.65</v>
      </c>
      <c r="L189" s="24">
        <v>2471988.83</v>
      </c>
      <c r="M189" s="24">
        <v>1281100</v>
      </c>
      <c r="N189" s="38">
        <v>21072620.57</v>
      </c>
      <c r="O189" s="24">
        <v>58803135.07</v>
      </c>
    </row>
    <row r="190" spans="1:16" ht="15.75" x14ac:dyDescent="0.25">
      <c r="A190" s="33">
        <v>2021</v>
      </c>
      <c r="B190" s="32" t="s">
        <v>49</v>
      </c>
      <c r="C190" s="24">
        <f>SUM(D190:O190)</f>
        <v>0</v>
      </c>
      <c r="D190" s="28">
        <v>0</v>
      </c>
      <c r="E190" s="29">
        <v>0</v>
      </c>
      <c r="F190" s="29">
        <v>0</v>
      </c>
      <c r="G190" s="29">
        <v>0</v>
      </c>
      <c r="H190" s="29">
        <v>0</v>
      </c>
      <c r="I190" s="29">
        <v>0</v>
      </c>
      <c r="J190" s="29">
        <v>0</v>
      </c>
      <c r="K190" s="29">
        <v>0</v>
      </c>
      <c r="L190" s="29">
        <v>0</v>
      </c>
      <c r="M190" s="29">
        <v>0</v>
      </c>
      <c r="N190" s="48">
        <v>0</v>
      </c>
      <c r="O190" s="29">
        <v>0</v>
      </c>
    </row>
    <row r="191" spans="1:16" ht="15.75" x14ac:dyDescent="0.25">
      <c r="A191" s="33">
        <v>2021</v>
      </c>
      <c r="B191" s="32" t="s">
        <v>50</v>
      </c>
      <c r="C191" s="24">
        <f>SUM(D191:O191)</f>
        <v>3366500</v>
      </c>
      <c r="D191" s="28">
        <v>0</v>
      </c>
      <c r="E191" s="29">
        <v>0</v>
      </c>
      <c r="F191" s="29">
        <v>0</v>
      </c>
      <c r="G191" s="29">
        <v>0</v>
      </c>
      <c r="H191" s="29">
        <v>0</v>
      </c>
      <c r="I191" s="29">
        <v>0</v>
      </c>
      <c r="J191" s="29">
        <v>0</v>
      </c>
      <c r="K191" s="29">
        <v>0</v>
      </c>
      <c r="L191" s="24">
        <v>0</v>
      </c>
      <c r="M191" s="24">
        <v>3366500</v>
      </c>
      <c r="N191" s="38">
        <v>0</v>
      </c>
      <c r="O191" s="24">
        <v>0</v>
      </c>
    </row>
    <row r="192" spans="1:16" ht="15.75" x14ac:dyDescent="0.25">
      <c r="A192" s="33">
        <v>2021</v>
      </c>
      <c r="B192" s="32" t="s">
        <v>51</v>
      </c>
      <c r="C192" s="24">
        <f>SUM(D192:O192)</f>
        <v>37791750</v>
      </c>
      <c r="D192" s="24">
        <v>2913799.75</v>
      </c>
      <c r="E192" s="24">
        <v>2847153.33</v>
      </c>
      <c r="F192" s="24">
        <v>3002341.42</v>
      </c>
      <c r="G192" s="29">
        <v>3099187.98</v>
      </c>
      <c r="H192" s="24">
        <v>2978778.99</v>
      </c>
      <c r="I192" s="24">
        <v>2978594.51</v>
      </c>
      <c r="J192" s="24">
        <v>3232578.05</v>
      </c>
      <c r="K192" s="24">
        <v>3263669.95</v>
      </c>
      <c r="L192" s="24">
        <v>3356557.39</v>
      </c>
      <c r="M192" s="24">
        <v>3463745.63</v>
      </c>
      <c r="N192" s="38">
        <v>3329645.45</v>
      </c>
      <c r="O192" s="24">
        <v>3325697.55</v>
      </c>
    </row>
    <row r="193" spans="1:15" ht="15.75" x14ac:dyDescent="0.25">
      <c r="A193" s="33">
        <v>2021</v>
      </c>
      <c r="B193" s="31" t="s">
        <v>52</v>
      </c>
      <c r="C193" s="18">
        <f t="shared" ref="C193" si="156">SUM(C194:C202)</f>
        <v>35379758.240000002</v>
      </c>
      <c r="D193" s="24">
        <f t="shared" ref="D193:F193" si="157">SUM(D194:D202)</f>
        <v>656021.56000000006</v>
      </c>
      <c r="E193" s="24">
        <f t="shared" si="157"/>
        <v>284242.65000000002</v>
      </c>
      <c r="F193" s="24">
        <f t="shared" si="157"/>
        <v>3569372.38</v>
      </c>
      <c r="G193" s="24">
        <f t="shared" ref="G193" si="158">SUM(G194:G202)</f>
        <v>1482322.24</v>
      </c>
      <c r="H193" s="24">
        <f t="shared" ref="H193:J193" si="159">SUM(H194:H202)</f>
        <v>2568103.4699999997</v>
      </c>
      <c r="I193" s="24">
        <f t="shared" si="159"/>
        <v>2538968.4900000002</v>
      </c>
      <c r="J193" s="24">
        <f t="shared" si="159"/>
        <v>4044899.1999999997</v>
      </c>
      <c r="K193" s="24">
        <f>SUM(K194:K202)</f>
        <v>2153998.0099999998</v>
      </c>
      <c r="L193" s="24">
        <f>SUM(L194:L202)</f>
        <v>4808351.62</v>
      </c>
      <c r="M193" s="24">
        <f>SUM(M194:M202)</f>
        <v>1740855.7200000002</v>
      </c>
      <c r="N193" s="38">
        <f>SUM(N194:N202)</f>
        <v>5215951.6900000004</v>
      </c>
      <c r="O193" s="24">
        <f>SUM(O194:O202)</f>
        <v>6316671.21</v>
      </c>
    </row>
    <row r="194" spans="1:15" ht="15.75" x14ac:dyDescent="0.25">
      <c r="A194" s="33">
        <v>2021</v>
      </c>
      <c r="B194" s="32" t="s">
        <v>53</v>
      </c>
      <c r="C194" s="24">
        <f>SUM(D194:O194)</f>
        <v>8009277.9900000002</v>
      </c>
      <c r="D194" s="24">
        <v>656021.56000000006</v>
      </c>
      <c r="E194" s="24">
        <v>184793.24</v>
      </c>
      <c r="F194" s="24">
        <v>783332.52</v>
      </c>
      <c r="G194" s="24">
        <v>835713.58</v>
      </c>
      <c r="H194" s="24">
        <v>820993.1</v>
      </c>
      <c r="I194" s="24">
        <v>28770.83</v>
      </c>
      <c r="J194" s="24">
        <v>862088.09</v>
      </c>
      <c r="K194" s="24">
        <v>571182.42000000004</v>
      </c>
      <c r="L194" s="24">
        <v>1304040.0900000001</v>
      </c>
      <c r="M194" s="24">
        <v>177486.05</v>
      </c>
      <c r="N194" s="38">
        <v>757294.45</v>
      </c>
      <c r="O194" s="24">
        <v>1027562.06</v>
      </c>
    </row>
    <row r="195" spans="1:15" ht="15.75" x14ac:dyDescent="0.25">
      <c r="A195" s="33">
        <v>2021</v>
      </c>
      <c r="B195" s="32" t="s">
        <v>54</v>
      </c>
      <c r="C195" s="24">
        <f t="shared" ref="C195:C202" si="160">SUM(D195:O195)</f>
        <v>604149.94000000006</v>
      </c>
      <c r="D195" s="18">
        <v>0</v>
      </c>
      <c r="E195" s="18">
        <v>0</v>
      </c>
      <c r="F195" s="18">
        <v>61950</v>
      </c>
      <c r="G195" s="18">
        <v>137212.15</v>
      </c>
      <c r="H195" s="18">
        <v>0</v>
      </c>
      <c r="I195" s="18">
        <v>13026.54</v>
      </c>
      <c r="J195" s="18">
        <v>0</v>
      </c>
      <c r="K195" s="18">
        <v>7625.01</v>
      </c>
      <c r="L195" s="18">
        <v>83780</v>
      </c>
      <c r="M195" s="18">
        <v>173881.79</v>
      </c>
      <c r="N195" s="45">
        <v>65000.02</v>
      </c>
      <c r="O195" s="18">
        <v>61674.43</v>
      </c>
    </row>
    <row r="196" spans="1:15" ht="15.75" x14ac:dyDescent="0.25">
      <c r="A196" s="33">
        <v>2021</v>
      </c>
      <c r="B196" s="32" t="s">
        <v>55</v>
      </c>
      <c r="C196" s="24">
        <f t="shared" si="160"/>
        <v>316857.5</v>
      </c>
      <c r="D196" s="28">
        <v>0</v>
      </c>
      <c r="E196" s="29">
        <v>0</v>
      </c>
      <c r="F196" s="29">
        <v>0</v>
      </c>
      <c r="G196" s="29">
        <v>0</v>
      </c>
      <c r="H196" s="29">
        <v>0</v>
      </c>
      <c r="I196" s="29">
        <v>22950</v>
      </c>
      <c r="J196" s="29">
        <v>0</v>
      </c>
      <c r="K196" s="29">
        <v>102945</v>
      </c>
      <c r="L196" s="18">
        <v>0</v>
      </c>
      <c r="M196" s="18">
        <v>8525</v>
      </c>
      <c r="N196" s="45">
        <v>0</v>
      </c>
      <c r="O196" s="18">
        <v>182437.5</v>
      </c>
    </row>
    <row r="197" spans="1:15" ht="15.75" x14ac:dyDescent="0.25">
      <c r="A197" s="33">
        <v>2021</v>
      </c>
      <c r="B197" s="32" t="s">
        <v>56</v>
      </c>
      <c r="C197" s="24">
        <f t="shared" si="160"/>
        <v>10360</v>
      </c>
      <c r="D197" s="28">
        <v>0</v>
      </c>
      <c r="E197" s="29">
        <v>0</v>
      </c>
      <c r="F197" s="29">
        <v>0</v>
      </c>
      <c r="G197" s="29">
        <v>0</v>
      </c>
      <c r="H197" s="29">
        <v>0</v>
      </c>
      <c r="I197" s="29">
        <v>6420</v>
      </c>
      <c r="J197" s="29">
        <v>0</v>
      </c>
      <c r="K197" s="29">
        <v>180</v>
      </c>
      <c r="L197" s="18">
        <v>0</v>
      </c>
      <c r="M197" s="18">
        <v>60</v>
      </c>
      <c r="N197" s="45">
        <v>0</v>
      </c>
      <c r="O197" s="18">
        <v>3700</v>
      </c>
    </row>
    <row r="198" spans="1:15" ht="15.75" x14ac:dyDescent="0.25">
      <c r="A198" s="33">
        <v>2021</v>
      </c>
      <c r="B198" s="32" t="s">
        <v>57</v>
      </c>
      <c r="C198" s="24">
        <f t="shared" si="160"/>
        <v>139476.76</v>
      </c>
      <c r="D198" s="28">
        <v>0</v>
      </c>
      <c r="E198" s="29">
        <v>0</v>
      </c>
      <c r="F198" s="29">
        <v>0</v>
      </c>
      <c r="G198" s="29">
        <v>0</v>
      </c>
      <c r="H198" s="29">
        <v>0</v>
      </c>
      <c r="I198" s="29">
        <v>3776.76</v>
      </c>
      <c r="J198" s="29">
        <v>0</v>
      </c>
      <c r="K198" s="29">
        <v>0</v>
      </c>
      <c r="M198" s="18">
        <v>0</v>
      </c>
      <c r="N198" s="45">
        <v>0</v>
      </c>
      <c r="O198" s="18">
        <v>135700</v>
      </c>
    </row>
    <row r="199" spans="1:15" ht="15.75" x14ac:dyDescent="0.25">
      <c r="A199" s="33">
        <v>2021</v>
      </c>
      <c r="B199" s="32" t="s">
        <v>58</v>
      </c>
      <c r="C199" s="24">
        <f>SUM(D199:O199)</f>
        <v>7129862.3500000006</v>
      </c>
      <c r="D199" s="24">
        <v>0</v>
      </c>
      <c r="E199" s="24">
        <v>99449.41</v>
      </c>
      <c r="F199" s="24">
        <v>589702.65</v>
      </c>
      <c r="G199" s="24">
        <v>369237</v>
      </c>
      <c r="H199" s="24">
        <v>0</v>
      </c>
      <c r="I199" s="24">
        <v>1081084.0900000001</v>
      </c>
      <c r="J199" s="24">
        <v>378705.05</v>
      </c>
      <c r="K199" s="24">
        <v>332759.09999999998</v>
      </c>
      <c r="L199" s="18">
        <v>707835.65</v>
      </c>
      <c r="M199" s="18">
        <v>692612.85</v>
      </c>
      <c r="N199" s="45">
        <v>2159302.1</v>
      </c>
      <c r="O199" s="18">
        <v>719174.45</v>
      </c>
    </row>
    <row r="200" spans="1:15" ht="24" x14ac:dyDescent="0.25">
      <c r="A200" s="33">
        <v>2021</v>
      </c>
      <c r="B200" s="32" t="s">
        <v>59</v>
      </c>
      <c r="C200" s="24">
        <f t="shared" si="160"/>
        <v>2941954.2800000003</v>
      </c>
      <c r="D200" s="18">
        <v>0</v>
      </c>
      <c r="E200" s="18">
        <v>0</v>
      </c>
      <c r="F200" s="18">
        <v>130936.01</v>
      </c>
      <c r="G200" s="18">
        <v>63536.21</v>
      </c>
      <c r="H200" s="18">
        <v>441738.37</v>
      </c>
      <c r="I200" s="18">
        <v>65707.08</v>
      </c>
      <c r="J200" s="18">
        <v>100000</v>
      </c>
      <c r="K200" s="18">
        <v>40727.410000000003</v>
      </c>
      <c r="L200" s="18">
        <v>595737.59999999998</v>
      </c>
      <c r="M200" s="18">
        <v>60502.01</v>
      </c>
      <c r="N200" s="45">
        <v>1122759.72</v>
      </c>
      <c r="O200" s="18">
        <v>320309.87</v>
      </c>
    </row>
    <row r="201" spans="1:15" ht="15.75" x14ac:dyDescent="0.25">
      <c r="A201" s="33">
        <v>2021</v>
      </c>
      <c r="B201" s="32" t="s">
        <v>60</v>
      </c>
      <c r="C201" s="24">
        <f t="shared" si="160"/>
        <v>5430676.1699999999</v>
      </c>
      <c r="D201" s="18">
        <v>0</v>
      </c>
      <c r="E201" s="18">
        <v>0</v>
      </c>
      <c r="F201" s="18">
        <v>148845.20000000001</v>
      </c>
      <c r="G201" s="18">
        <v>45477.2</v>
      </c>
      <c r="H201" s="18">
        <v>160890</v>
      </c>
      <c r="I201" s="18">
        <v>186545.29</v>
      </c>
      <c r="J201" s="18">
        <v>2585303.66</v>
      </c>
      <c r="K201" s="18">
        <v>181620.9</v>
      </c>
      <c r="L201" s="18">
        <v>218852</v>
      </c>
      <c r="M201" s="18">
        <v>607089.42000000004</v>
      </c>
      <c r="N201" s="45">
        <v>116820</v>
      </c>
      <c r="O201" s="18">
        <v>1179232.5</v>
      </c>
    </row>
    <row r="202" spans="1:15" ht="15.75" x14ac:dyDescent="0.25">
      <c r="A202" s="33">
        <v>2021</v>
      </c>
      <c r="B202" s="32" t="s">
        <v>61</v>
      </c>
      <c r="C202" s="24">
        <f t="shared" si="160"/>
        <v>10797143.25</v>
      </c>
      <c r="D202" s="28">
        <v>0</v>
      </c>
      <c r="E202" s="29">
        <v>0</v>
      </c>
      <c r="F202" s="29">
        <v>1854606</v>
      </c>
      <c r="G202" s="29">
        <v>31146.1</v>
      </c>
      <c r="H202" s="29">
        <v>1144482</v>
      </c>
      <c r="I202" s="29">
        <v>1130687.8999999999</v>
      </c>
      <c r="J202" s="29">
        <v>118802.4</v>
      </c>
      <c r="K202" s="29">
        <v>916958.17</v>
      </c>
      <c r="L202" s="18">
        <v>1898106.28</v>
      </c>
      <c r="M202" s="18">
        <v>20698.599999999999</v>
      </c>
      <c r="N202" s="45">
        <v>994775.4</v>
      </c>
      <c r="O202" s="18">
        <v>2686880.4</v>
      </c>
    </row>
    <row r="203" spans="1:15" ht="15.75" x14ac:dyDescent="0.25">
      <c r="A203" s="33">
        <v>2021</v>
      </c>
      <c r="B203" s="31" t="s">
        <v>62</v>
      </c>
      <c r="C203" s="24">
        <f t="shared" ref="C203" si="161">SUM(C204:C212)</f>
        <v>10379988.530000001</v>
      </c>
      <c r="D203" s="24">
        <f t="shared" ref="D203:F203" si="162">SUM(D204:D212)</f>
        <v>0</v>
      </c>
      <c r="E203" s="24">
        <f t="shared" si="162"/>
        <v>0</v>
      </c>
      <c r="F203" s="24">
        <f t="shared" si="162"/>
        <v>597837.86</v>
      </c>
      <c r="G203" s="24">
        <f t="shared" ref="G203" si="163">SUM(G204:G212)</f>
        <v>1442023.96</v>
      </c>
      <c r="H203" s="24">
        <f t="shared" ref="H203:J203" si="164">SUM(H204:H212)</f>
        <v>115220.34</v>
      </c>
      <c r="I203" s="24">
        <f t="shared" si="164"/>
        <v>354047.94999999995</v>
      </c>
      <c r="J203" s="24">
        <f t="shared" si="164"/>
        <v>52210</v>
      </c>
      <c r="K203" s="24">
        <f>SUM(K204:K212)</f>
        <v>1278869.83</v>
      </c>
      <c r="L203" s="24">
        <f>SUM(L204:L212)</f>
        <v>2064446.58</v>
      </c>
      <c r="M203" s="24">
        <f>SUM(M204:M212)</f>
        <v>1107314.01</v>
      </c>
      <c r="N203" s="38">
        <f>SUM(N204:N212)</f>
        <v>908374.75999999989</v>
      </c>
      <c r="O203" s="24">
        <f>SUM(O204:O212)</f>
        <v>2459643.2400000002</v>
      </c>
    </row>
    <row r="204" spans="1:15" ht="15.75" x14ac:dyDescent="0.25">
      <c r="A204" s="33">
        <v>2021</v>
      </c>
      <c r="B204" s="32" t="s">
        <v>63</v>
      </c>
      <c r="C204" s="24">
        <f>SUM(D204:O204)</f>
        <v>716307.28</v>
      </c>
      <c r="D204" s="28">
        <v>0</v>
      </c>
      <c r="E204" s="28">
        <v>0</v>
      </c>
      <c r="F204" s="28">
        <v>209609.98</v>
      </c>
      <c r="G204" s="28">
        <v>873.2</v>
      </c>
      <c r="H204" s="28">
        <v>68398.7</v>
      </c>
      <c r="I204" s="28">
        <v>25584.880000000001</v>
      </c>
      <c r="J204" s="28">
        <v>8260</v>
      </c>
      <c r="K204" s="28">
        <v>30246.38</v>
      </c>
      <c r="L204" s="24">
        <v>88022.32</v>
      </c>
      <c r="M204" s="24">
        <v>18418.87</v>
      </c>
      <c r="N204" s="38">
        <v>133024.16</v>
      </c>
      <c r="O204" s="24">
        <v>133868.79</v>
      </c>
    </row>
    <row r="205" spans="1:15" ht="15.75" x14ac:dyDescent="0.25">
      <c r="A205" s="33">
        <v>2021</v>
      </c>
      <c r="B205" s="32" t="s">
        <v>64</v>
      </c>
      <c r="C205" s="24">
        <f t="shared" ref="C205:C212" si="165">SUM(D205:O205)</f>
        <v>14873.119999999999</v>
      </c>
      <c r="D205" s="28">
        <v>0</v>
      </c>
      <c r="E205" s="29">
        <v>0</v>
      </c>
      <c r="F205" s="29">
        <v>0</v>
      </c>
      <c r="G205" s="29">
        <v>0</v>
      </c>
      <c r="H205" s="29">
        <v>0</v>
      </c>
      <c r="I205" s="29">
        <v>6726</v>
      </c>
      <c r="J205" s="29">
        <v>0</v>
      </c>
      <c r="K205" s="29">
        <v>1210</v>
      </c>
      <c r="L205" s="24">
        <v>4195.2</v>
      </c>
      <c r="M205" s="24">
        <v>1140.05</v>
      </c>
      <c r="N205" s="38">
        <v>0</v>
      </c>
      <c r="O205" s="24">
        <v>1601.87</v>
      </c>
    </row>
    <row r="206" spans="1:15" ht="15.75" x14ac:dyDescent="0.25">
      <c r="A206" s="33">
        <v>2021</v>
      </c>
      <c r="B206" s="32" t="s">
        <v>65</v>
      </c>
      <c r="C206" s="24">
        <f t="shared" si="165"/>
        <v>641477.69999999995</v>
      </c>
      <c r="D206" s="18">
        <v>0</v>
      </c>
      <c r="E206" s="18">
        <v>0</v>
      </c>
      <c r="F206" s="18">
        <v>16800.37</v>
      </c>
      <c r="G206" s="18">
        <v>109681</v>
      </c>
      <c r="H206" s="18">
        <v>0</v>
      </c>
      <c r="I206" s="18">
        <v>15506.29</v>
      </c>
      <c r="J206" s="18">
        <v>0</v>
      </c>
      <c r="K206" s="18">
        <v>57314.96</v>
      </c>
      <c r="L206" s="24">
        <v>279046.40000000002</v>
      </c>
      <c r="M206" s="24">
        <v>104697.08</v>
      </c>
      <c r="N206" s="38">
        <v>0</v>
      </c>
      <c r="O206" s="24">
        <v>58431.6</v>
      </c>
    </row>
    <row r="207" spans="1:15" ht="15.75" x14ac:dyDescent="0.25">
      <c r="A207" s="33">
        <v>2021</v>
      </c>
      <c r="B207" s="32" t="s">
        <v>66</v>
      </c>
      <c r="C207" s="24">
        <f t="shared" si="165"/>
        <v>62237.64</v>
      </c>
      <c r="D207" s="28">
        <v>0</v>
      </c>
      <c r="E207" s="29">
        <v>0</v>
      </c>
      <c r="F207" s="29">
        <v>0</v>
      </c>
      <c r="G207" s="29">
        <v>0</v>
      </c>
      <c r="H207" s="29">
        <v>46821.64</v>
      </c>
      <c r="I207" s="29">
        <v>0</v>
      </c>
      <c r="J207" s="29">
        <v>0</v>
      </c>
      <c r="K207" s="29">
        <v>0</v>
      </c>
      <c r="L207" s="24">
        <v>0</v>
      </c>
      <c r="M207" s="24">
        <v>0</v>
      </c>
      <c r="N207" s="38">
        <v>15416</v>
      </c>
      <c r="O207" s="24">
        <v>0</v>
      </c>
    </row>
    <row r="208" spans="1:15" ht="15.75" x14ac:dyDescent="0.25">
      <c r="A208" s="33">
        <v>2021</v>
      </c>
      <c r="B208" s="32" t="s">
        <v>67</v>
      </c>
      <c r="C208" s="24">
        <f t="shared" si="165"/>
        <v>402758.92000000004</v>
      </c>
      <c r="D208" s="18">
        <v>0</v>
      </c>
      <c r="E208" s="18">
        <v>0</v>
      </c>
      <c r="F208" s="18">
        <v>0</v>
      </c>
      <c r="G208" s="18">
        <v>0</v>
      </c>
      <c r="H208" s="18">
        <v>0</v>
      </c>
      <c r="I208" s="18">
        <v>6895.81</v>
      </c>
      <c r="J208" s="18">
        <v>0</v>
      </c>
      <c r="K208" s="18">
        <v>78590.37</v>
      </c>
      <c r="L208" s="24">
        <v>45477.85</v>
      </c>
      <c r="M208" s="24">
        <v>13968.14</v>
      </c>
      <c r="N208" s="38">
        <v>114787.21</v>
      </c>
      <c r="O208" s="24">
        <v>143039.54</v>
      </c>
    </row>
    <row r="209" spans="1:15" ht="15.75" x14ac:dyDescent="0.25">
      <c r="A209" s="33">
        <v>2021</v>
      </c>
      <c r="B209" s="32" t="s">
        <v>68</v>
      </c>
      <c r="C209" s="24">
        <f t="shared" si="165"/>
        <v>55761.29</v>
      </c>
      <c r="D209" s="18">
        <v>0</v>
      </c>
      <c r="E209" s="18">
        <v>0</v>
      </c>
      <c r="F209" s="18">
        <v>0</v>
      </c>
      <c r="G209" s="18">
        <v>22420</v>
      </c>
      <c r="H209" s="18">
        <v>0</v>
      </c>
      <c r="I209" s="18">
        <v>1340</v>
      </c>
      <c r="J209" s="18">
        <v>0</v>
      </c>
      <c r="K209" s="18">
        <v>1180</v>
      </c>
      <c r="L209" s="24">
        <v>0</v>
      </c>
      <c r="M209" s="24">
        <v>2217.29</v>
      </c>
      <c r="N209" s="38">
        <v>28084</v>
      </c>
      <c r="O209" s="24">
        <v>520</v>
      </c>
    </row>
    <row r="210" spans="1:15" ht="15.75" x14ac:dyDescent="0.25">
      <c r="A210" s="33">
        <v>2021</v>
      </c>
      <c r="B210" s="32" t="s">
        <v>69</v>
      </c>
      <c r="C210" s="24">
        <f t="shared" si="165"/>
        <v>4632716.83</v>
      </c>
      <c r="D210" s="24">
        <v>0</v>
      </c>
      <c r="E210" s="24">
        <v>0</v>
      </c>
      <c r="F210" s="24">
        <v>0</v>
      </c>
      <c r="G210" s="24">
        <v>985000</v>
      </c>
      <c r="H210" s="24">
        <v>0</v>
      </c>
      <c r="I210" s="24">
        <v>11406.12</v>
      </c>
      <c r="J210" s="24">
        <v>0</v>
      </c>
      <c r="K210" s="24">
        <v>658568</v>
      </c>
      <c r="L210" s="24">
        <v>1002686.74</v>
      </c>
      <c r="M210" s="24">
        <v>9606.9</v>
      </c>
      <c r="N210" s="38">
        <v>510966.05</v>
      </c>
      <c r="O210" s="24">
        <v>1454483.02</v>
      </c>
    </row>
    <row r="211" spans="1:15" ht="24" x14ac:dyDescent="0.25">
      <c r="A211" s="33">
        <v>2021</v>
      </c>
      <c r="B211" s="32" t="s">
        <v>70</v>
      </c>
      <c r="C211" s="24">
        <f t="shared" si="165"/>
        <v>0</v>
      </c>
      <c r="D211" s="18">
        <v>0</v>
      </c>
      <c r="E211" s="18">
        <v>0</v>
      </c>
      <c r="F211" s="18">
        <v>0</v>
      </c>
      <c r="G211" s="18">
        <v>0</v>
      </c>
      <c r="H211" s="18">
        <v>0</v>
      </c>
      <c r="I211" s="18">
        <v>0</v>
      </c>
      <c r="J211" s="18">
        <v>0</v>
      </c>
      <c r="K211" s="18">
        <v>0</v>
      </c>
      <c r="L211" s="24">
        <v>0</v>
      </c>
      <c r="M211" s="24">
        <v>0</v>
      </c>
      <c r="N211" s="38">
        <v>0</v>
      </c>
      <c r="O211" s="24">
        <v>0</v>
      </c>
    </row>
    <row r="212" spans="1:15" ht="15.75" x14ac:dyDescent="0.25">
      <c r="A212" s="33">
        <v>2021</v>
      </c>
      <c r="B212" s="32" t="s">
        <v>71</v>
      </c>
      <c r="C212" s="24">
        <f t="shared" si="165"/>
        <v>3853855.75</v>
      </c>
      <c r="D212" s="28">
        <v>0</v>
      </c>
      <c r="E212" s="29">
        <v>0</v>
      </c>
      <c r="F212" s="29">
        <v>371427.51</v>
      </c>
      <c r="G212" s="29">
        <v>324049.76</v>
      </c>
      <c r="H212" s="29">
        <v>0</v>
      </c>
      <c r="I212" s="29">
        <v>286588.84999999998</v>
      </c>
      <c r="J212" s="29">
        <v>43950</v>
      </c>
      <c r="K212" s="29">
        <v>451760.12</v>
      </c>
      <c r="L212" s="24">
        <v>645018.06999999995</v>
      </c>
      <c r="M212" s="24">
        <v>957265.68</v>
      </c>
      <c r="N212" s="38">
        <v>106097.34</v>
      </c>
      <c r="O212" s="24">
        <v>667698.42000000004</v>
      </c>
    </row>
    <row r="213" spans="1:15" ht="15.75" x14ac:dyDescent="0.25">
      <c r="A213" s="33">
        <v>2021</v>
      </c>
      <c r="B213" s="31" t="s">
        <v>72</v>
      </c>
      <c r="C213" s="29">
        <f t="shared" ref="C213" si="166">SUM(C214:C220)</f>
        <v>1478277.4399999997</v>
      </c>
      <c r="D213" s="28">
        <f t="shared" ref="D213:F213" si="167">SUM(D214:D220)</f>
        <v>0</v>
      </c>
      <c r="E213" s="29">
        <f t="shared" si="167"/>
        <v>0</v>
      </c>
      <c r="F213" s="29">
        <f t="shared" si="167"/>
        <v>346720.81</v>
      </c>
      <c r="G213" s="29">
        <f t="shared" ref="G213" si="168">SUM(G214:G220)</f>
        <v>43936.03</v>
      </c>
      <c r="H213" s="29">
        <f t="shared" ref="H213:J213" si="169">SUM(H214:H220)</f>
        <v>0</v>
      </c>
      <c r="I213" s="29">
        <f t="shared" si="169"/>
        <v>62946.19</v>
      </c>
      <c r="J213" s="29">
        <f t="shared" si="169"/>
        <v>25845.72</v>
      </c>
      <c r="K213" s="29">
        <v>0</v>
      </c>
      <c r="L213" s="29">
        <f t="shared" ref="L213:M213" si="170">SUM(L214:L220)</f>
        <v>89566.69</v>
      </c>
      <c r="M213" s="29">
        <f t="shared" si="170"/>
        <v>375388.66</v>
      </c>
      <c r="N213" s="48">
        <f t="shared" ref="N213" si="171">SUM(N214:N220)</f>
        <v>269356.65999999997</v>
      </c>
      <c r="O213" s="29">
        <v>264516.68</v>
      </c>
    </row>
    <row r="214" spans="1:15" ht="15.75" x14ac:dyDescent="0.25">
      <c r="A214" s="33">
        <v>2021</v>
      </c>
      <c r="B214" s="32" t="s">
        <v>73</v>
      </c>
      <c r="C214" s="24">
        <f>SUM(D214:O214)</f>
        <v>1478277.4399999997</v>
      </c>
      <c r="D214" s="28">
        <v>0</v>
      </c>
      <c r="E214" s="28">
        <v>0</v>
      </c>
      <c r="F214" s="28">
        <v>346720.81</v>
      </c>
      <c r="G214" s="28">
        <v>43936.03</v>
      </c>
      <c r="H214" s="28">
        <v>0</v>
      </c>
      <c r="I214" s="28">
        <v>62946.19</v>
      </c>
      <c r="J214" s="28">
        <v>25845.72</v>
      </c>
      <c r="K214" s="28">
        <v>0</v>
      </c>
      <c r="L214" s="24">
        <v>89566.69</v>
      </c>
      <c r="M214" s="24">
        <v>375388.66</v>
      </c>
      <c r="N214" s="38">
        <v>269356.65999999997</v>
      </c>
      <c r="O214" s="24">
        <v>264516.68</v>
      </c>
    </row>
    <row r="215" spans="1:15" ht="15.75" x14ac:dyDescent="0.25">
      <c r="A215" s="33">
        <v>2021</v>
      </c>
      <c r="B215" s="32" t="s">
        <v>74</v>
      </c>
      <c r="C215" s="24">
        <f t="shared" ref="C215:C220" si="172">SUM(D215:O215)</f>
        <v>0</v>
      </c>
      <c r="D215" s="24">
        <v>0</v>
      </c>
      <c r="E215" s="24">
        <v>0</v>
      </c>
      <c r="F215" s="24">
        <v>0</v>
      </c>
      <c r="G215" s="24">
        <v>0</v>
      </c>
      <c r="H215" s="24">
        <v>0</v>
      </c>
      <c r="I215" s="24">
        <v>0</v>
      </c>
      <c r="J215" s="24">
        <v>0</v>
      </c>
      <c r="K215" s="24">
        <v>0</v>
      </c>
      <c r="L215" s="24">
        <v>0</v>
      </c>
      <c r="M215" s="24">
        <v>0</v>
      </c>
      <c r="N215" s="38">
        <v>0</v>
      </c>
      <c r="O215" s="24">
        <v>0</v>
      </c>
    </row>
    <row r="216" spans="1:15" ht="15.75" x14ac:dyDescent="0.25">
      <c r="A216" s="33">
        <v>2021</v>
      </c>
      <c r="B216" s="32" t="s">
        <v>75</v>
      </c>
      <c r="C216" s="24">
        <f t="shared" si="172"/>
        <v>0</v>
      </c>
      <c r="D216" s="24">
        <v>0</v>
      </c>
      <c r="E216" s="24">
        <v>0</v>
      </c>
      <c r="F216" s="24">
        <v>0</v>
      </c>
      <c r="G216" s="24">
        <v>0</v>
      </c>
      <c r="H216" s="24">
        <v>0</v>
      </c>
      <c r="I216" s="24">
        <v>0</v>
      </c>
      <c r="J216" s="24">
        <v>0</v>
      </c>
      <c r="K216" s="24">
        <v>0</v>
      </c>
      <c r="L216" s="24">
        <v>0</v>
      </c>
      <c r="M216" s="24">
        <v>0</v>
      </c>
      <c r="N216" s="38">
        <v>0</v>
      </c>
      <c r="O216" s="24">
        <v>0</v>
      </c>
    </row>
    <row r="217" spans="1:15" ht="24" x14ac:dyDescent="0.25">
      <c r="A217" s="33">
        <v>2021</v>
      </c>
      <c r="B217" s="32" t="s">
        <v>76</v>
      </c>
      <c r="C217" s="24">
        <f t="shared" si="172"/>
        <v>0</v>
      </c>
      <c r="D217" s="24">
        <v>0</v>
      </c>
      <c r="E217" s="24">
        <v>0</v>
      </c>
      <c r="F217" s="24">
        <v>0</v>
      </c>
      <c r="G217" s="24">
        <v>0</v>
      </c>
      <c r="H217" s="24">
        <v>0</v>
      </c>
      <c r="I217" s="24">
        <v>0</v>
      </c>
      <c r="J217" s="24">
        <v>0</v>
      </c>
      <c r="K217" s="24">
        <v>0</v>
      </c>
      <c r="L217" s="24">
        <v>0</v>
      </c>
      <c r="M217" s="24">
        <v>0</v>
      </c>
      <c r="N217" s="38">
        <v>0</v>
      </c>
      <c r="O217" s="24">
        <v>0</v>
      </c>
    </row>
    <row r="218" spans="1:15" ht="24" x14ac:dyDescent="0.25">
      <c r="A218" s="33">
        <v>2021</v>
      </c>
      <c r="B218" s="32" t="s">
        <v>77</v>
      </c>
      <c r="C218" s="24">
        <f t="shared" si="172"/>
        <v>0</v>
      </c>
      <c r="D218" s="24">
        <v>0</v>
      </c>
      <c r="E218" s="24">
        <v>0</v>
      </c>
      <c r="F218" s="24">
        <v>0</v>
      </c>
      <c r="G218" s="24">
        <v>0</v>
      </c>
      <c r="H218" s="24">
        <v>0</v>
      </c>
      <c r="I218" s="24">
        <v>0</v>
      </c>
      <c r="J218" s="24">
        <v>0</v>
      </c>
      <c r="K218" s="24">
        <v>0</v>
      </c>
      <c r="L218" s="24">
        <v>0</v>
      </c>
      <c r="M218" s="24">
        <v>0</v>
      </c>
      <c r="N218" s="38">
        <v>0</v>
      </c>
      <c r="O218" s="24">
        <v>0</v>
      </c>
    </row>
    <row r="219" spans="1:15" ht="15.75" x14ac:dyDescent="0.25">
      <c r="A219" s="33">
        <v>2021</v>
      </c>
      <c r="B219" s="32" t="s">
        <v>78</v>
      </c>
      <c r="C219" s="24">
        <f t="shared" si="172"/>
        <v>0</v>
      </c>
      <c r="D219" s="24">
        <v>0</v>
      </c>
      <c r="E219" s="24">
        <v>0</v>
      </c>
      <c r="F219" s="24">
        <v>0</v>
      </c>
      <c r="G219" s="24">
        <v>0</v>
      </c>
      <c r="H219" s="24">
        <v>0</v>
      </c>
      <c r="I219" s="24">
        <v>0</v>
      </c>
      <c r="J219" s="24">
        <v>0</v>
      </c>
      <c r="K219" s="24">
        <v>0</v>
      </c>
      <c r="L219" s="24">
        <v>0</v>
      </c>
      <c r="M219" s="24">
        <v>0</v>
      </c>
      <c r="N219" s="38">
        <v>0</v>
      </c>
      <c r="O219" s="24">
        <v>0</v>
      </c>
    </row>
    <row r="220" spans="1:15" ht="15.75" x14ac:dyDescent="0.25">
      <c r="A220" s="33">
        <v>2021</v>
      </c>
      <c r="B220" s="32" t="s">
        <v>79</v>
      </c>
      <c r="C220" s="24">
        <f t="shared" si="172"/>
        <v>0</v>
      </c>
      <c r="D220" s="24">
        <v>0</v>
      </c>
      <c r="E220" s="24">
        <v>0</v>
      </c>
      <c r="F220" s="24">
        <v>0</v>
      </c>
      <c r="G220" s="24">
        <v>0</v>
      </c>
      <c r="H220" s="24">
        <v>0</v>
      </c>
      <c r="I220" s="24">
        <v>0</v>
      </c>
      <c r="J220" s="24">
        <v>0</v>
      </c>
      <c r="K220" s="24">
        <v>0</v>
      </c>
      <c r="L220" s="24">
        <v>0</v>
      </c>
      <c r="M220" s="24">
        <v>0</v>
      </c>
      <c r="N220" s="38">
        <v>0</v>
      </c>
      <c r="O220" s="24">
        <v>0</v>
      </c>
    </row>
    <row r="221" spans="1:15" ht="15.75" x14ac:dyDescent="0.25">
      <c r="A221" s="33">
        <v>2021</v>
      </c>
      <c r="B221" s="31" t="s">
        <v>80</v>
      </c>
      <c r="C221" s="29">
        <f t="shared" ref="C221" si="173">SUM(C222:C228)</f>
        <v>0</v>
      </c>
      <c r="D221" s="28">
        <f t="shared" ref="D221:F221" si="174">SUM(D222:D228)</f>
        <v>0</v>
      </c>
      <c r="E221" s="29">
        <f t="shared" si="174"/>
        <v>0</v>
      </c>
      <c r="F221" s="29">
        <f t="shared" si="174"/>
        <v>0</v>
      </c>
      <c r="G221" s="29">
        <f t="shared" ref="G221" si="175">SUM(G222:G228)</f>
        <v>0</v>
      </c>
      <c r="H221" s="29">
        <f t="shared" ref="H221:J221" si="176">SUM(H222:H228)</f>
        <v>0</v>
      </c>
      <c r="I221" s="29">
        <f t="shared" si="176"/>
        <v>0</v>
      </c>
      <c r="J221" s="29">
        <f t="shared" si="176"/>
        <v>0</v>
      </c>
      <c r="K221" s="29">
        <f t="shared" ref="K221:L221" si="177">SUM(K222:K228)</f>
        <v>0</v>
      </c>
      <c r="L221" s="29">
        <f t="shared" si="177"/>
        <v>0</v>
      </c>
      <c r="M221" s="29">
        <f t="shared" ref="M221:N221" si="178">SUM(M222:M228)</f>
        <v>0</v>
      </c>
      <c r="N221" s="48">
        <f t="shared" si="178"/>
        <v>0</v>
      </c>
      <c r="O221" s="29">
        <f t="shared" ref="O221" si="179">SUM(O222:O228)</f>
        <v>0</v>
      </c>
    </row>
    <row r="222" spans="1:15" ht="15.75" x14ac:dyDescent="0.25">
      <c r="A222" s="33">
        <v>2021</v>
      </c>
      <c r="B222" s="32" t="s">
        <v>81</v>
      </c>
      <c r="C222" s="24">
        <f t="shared" ref="C222:C228" si="180">SUM(D222:O222)</f>
        <v>0</v>
      </c>
      <c r="D222" s="24">
        <v>0</v>
      </c>
      <c r="E222" s="24">
        <v>0</v>
      </c>
      <c r="F222" s="24">
        <v>0</v>
      </c>
      <c r="G222" s="24">
        <v>0</v>
      </c>
      <c r="H222" s="24">
        <v>0</v>
      </c>
      <c r="I222" s="24">
        <v>0</v>
      </c>
      <c r="J222" s="24">
        <v>0</v>
      </c>
      <c r="K222" s="24">
        <v>0</v>
      </c>
      <c r="L222" s="24">
        <v>0</v>
      </c>
      <c r="M222" s="24">
        <v>0</v>
      </c>
      <c r="N222" s="38">
        <v>0</v>
      </c>
      <c r="O222" s="24">
        <v>0</v>
      </c>
    </row>
    <row r="223" spans="1:15" ht="15.75" x14ac:dyDescent="0.25">
      <c r="A223" s="33">
        <v>2021</v>
      </c>
      <c r="B223" s="32" t="s">
        <v>82</v>
      </c>
      <c r="C223" s="24">
        <f t="shared" si="180"/>
        <v>0</v>
      </c>
      <c r="D223" s="24">
        <v>0</v>
      </c>
      <c r="E223" s="24">
        <v>0</v>
      </c>
      <c r="F223" s="24">
        <v>0</v>
      </c>
      <c r="G223" s="24">
        <v>0</v>
      </c>
      <c r="H223" s="24">
        <v>0</v>
      </c>
      <c r="I223" s="24">
        <v>0</v>
      </c>
      <c r="J223" s="24">
        <v>0</v>
      </c>
      <c r="K223" s="24">
        <v>0</v>
      </c>
      <c r="L223" s="24">
        <v>0</v>
      </c>
      <c r="M223" s="24">
        <v>0</v>
      </c>
      <c r="N223" s="38">
        <v>0</v>
      </c>
      <c r="O223" s="24">
        <v>0</v>
      </c>
    </row>
    <row r="224" spans="1:15" ht="15.75" x14ac:dyDescent="0.25">
      <c r="A224" s="33">
        <v>2021</v>
      </c>
      <c r="B224" s="32" t="s">
        <v>83</v>
      </c>
      <c r="C224" s="24">
        <f t="shared" si="180"/>
        <v>0</v>
      </c>
      <c r="D224" s="24">
        <v>0</v>
      </c>
      <c r="E224" s="24">
        <v>0</v>
      </c>
      <c r="F224" s="24">
        <v>0</v>
      </c>
      <c r="G224" s="24">
        <v>0</v>
      </c>
      <c r="H224" s="24">
        <v>0</v>
      </c>
      <c r="I224" s="24">
        <v>0</v>
      </c>
      <c r="J224" s="24">
        <v>0</v>
      </c>
      <c r="K224" s="24">
        <v>0</v>
      </c>
      <c r="L224" s="24">
        <v>0</v>
      </c>
      <c r="M224" s="24">
        <v>0</v>
      </c>
      <c r="N224" s="38">
        <v>0</v>
      </c>
      <c r="O224" s="24">
        <v>0</v>
      </c>
    </row>
    <row r="225" spans="1:15" ht="15.75" x14ac:dyDescent="0.25">
      <c r="A225" s="33">
        <v>2021</v>
      </c>
      <c r="B225" s="32" t="s">
        <v>84</v>
      </c>
      <c r="C225" s="24">
        <f t="shared" si="180"/>
        <v>0</v>
      </c>
      <c r="D225" s="24">
        <v>0</v>
      </c>
      <c r="E225" s="24">
        <v>0</v>
      </c>
      <c r="F225" s="24">
        <v>0</v>
      </c>
      <c r="G225" s="24">
        <v>0</v>
      </c>
      <c r="H225" s="24">
        <v>0</v>
      </c>
      <c r="I225" s="24">
        <v>0</v>
      </c>
      <c r="J225" s="24">
        <v>0</v>
      </c>
      <c r="K225" s="24">
        <v>0</v>
      </c>
      <c r="L225" s="24">
        <v>0</v>
      </c>
      <c r="M225" s="24">
        <v>0</v>
      </c>
      <c r="N225" s="38">
        <v>0</v>
      </c>
      <c r="O225" s="24">
        <v>0</v>
      </c>
    </row>
    <row r="226" spans="1:15" ht="24" x14ac:dyDescent="0.25">
      <c r="A226" s="33">
        <v>2021</v>
      </c>
      <c r="B226" s="32" t="s">
        <v>85</v>
      </c>
      <c r="C226" s="24">
        <f t="shared" si="180"/>
        <v>0</v>
      </c>
      <c r="D226" s="24">
        <v>0</v>
      </c>
      <c r="E226" s="24">
        <v>0</v>
      </c>
      <c r="F226" s="24">
        <v>0</v>
      </c>
      <c r="G226" s="24">
        <v>0</v>
      </c>
      <c r="H226" s="24">
        <v>0</v>
      </c>
      <c r="I226" s="24">
        <v>0</v>
      </c>
      <c r="J226" s="24">
        <v>0</v>
      </c>
      <c r="K226" s="24">
        <v>0</v>
      </c>
      <c r="L226" s="24">
        <v>0</v>
      </c>
      <c r="M226" s="24">
        <v>0</v>
      </c>
      <c r="N226" s="38">
        <v>0</v>
      </c>
      <c r="O226" s="24">
        <v>0</v>
      </c>
    </row>
    <row r="227" spans="1:15" ht="15.75" x14ac:dyDescent="0.25">
      <c r="A227" s="33">
        <v>2021</v>
      </c>
      <c r="B227" s="32" t="s">
        <v>86</v>
      </c>
      <c r="C227" s="24">
        <f t="shared" si="180"/>
        <v>0</v>
      </c>
      <c r="D227" s="24">
        <v>0</v>
      </c>
      <c r="E227" s="24">
        <v>0</v>
      </c>
      <c r="F227" s="24">
        <v>0</v>
      </c>
      <c r="G227" s="24">
        <v>0</v>
      </c>
      <c r="H227" s="24">
        <v>0</v>
      </c>
      <c r="I227" s="24">
        <v>0</v>
      </c>
      <c r="J227" s="24">
        <v>0</v>
      </c>
      <c r="K227" s="24">
        <v>0</v>
      </c>
      <c r="L227" s="24">
        <v>0</v>
      </c>
      <c r="M227" s="24">
        <v>0</v>
      </c>
      <c r="N227" s="38">
        <v>0</v>
      </c>
      <c r="O227" s="24">
        <v>0</v>
      </c>
    </row>
    <row r="228" spans="1:15" ht="15.75" x14ac:dyDescent="0.25">
      <c r="A228" s="33">
        <v>2021</v>
      </c>
      <c r="B228" s="32" t="s">
        <v>87</v>
      </c>
      <c r="C228" s="24">
        <f t="shared" si="180"/>
        <v>0</v>
      </c>
      <c r="D228" s="24">
        <v>0</v>
      </c>
      <c r="E228" s="24">
        <v>0</v>
      </c>
      <c r="F228" s="24">
        <v>0</v>
      </c>
      <c r="G228" s="24">
        <v>0</v>
      </c>
      <c r="H228" s="24">
        <v>0</v>
      </c>
      <c r="I228" s="24">
        <v>0</v>
      </c>
      <c r="J228" s="24">
        <v>0</v>
      </c>
      <c r="K228" s="24">
        <v>0</v>
      </c>
      <c r="L228" s="24">
        <v>0</v>
      </c>
      <c r="M228" s="24">
        <v>0</v>
      </c>
      <c r="N228" s="38">
        <v>0</v>
      </c>
      <c r="O228" s="24">
        <v>0</v>
      </c>
    </row>
    <row r="229" spans="1:15" ht="15.75" x14ac:dyDescent="0.25">
      <c r="A229" s="33">
        <v>2021</v>
      </c>
      <c r="B229" s="31" t="s">
        <v>88</v>
      </c>
      <c r="C229" s="24">
        <f t="shared" ref="C229" si="181">SUM(C230:C238)</f>
        <v>3312295.41</v>
      </c>
      <c r="D229" s="24">
        <f t="shared" ref="D229:F229" si="182">SUM(D230:D238)</f>
        <v>0</v>
      </c>
      <c r="E229" s="24">
        <f t="shared" si="182"/>
        <v>0</v>
      </c>
      <c r="F229" s="24">
        <f t="shared" si="182"/>
        <v>0</v>
      </c>
      <c r="G229" s="24">
        <f t="shared" ref="G229" si="183">SUM(G230:G238)</f>
        <v>70122.990000000005</v>
      </c>
      <c r="H229" s="24">
        <f t="shared" ref="H229:J229" si="184">SUM(H230:H238)</f>
        <v>398314.43</v>
      </c>
      <c r="I229" s="24">
        <f t="shared" si="184"/>
        <v>8555</v>
      </c>
      <c r="J229" s="24">
        <f t="shared" si="184"/>
        <v>0</v>
      </c>
      <c r="K229" s="24">
        <f t="shared" ref="K229" si="185">SUM(K230:K238)</f>
        <v>0</v>
      </c>
      <c r="L229" s="24">
        <f>SUM(L230:L238)</f>
        <v>218596</v>
      </c>
      <c r="M229" s="24">
        <f>SUM(M230:M238)</f>
        <v>3014.9</v>
      </c>
      <c r="N229" s="38">
        <v>371731.83</v>
      </c>
      <c r="O229" s="24">
        <f>+O230+O231+O232+O233+O234+O237</f>
        <v>2613692.09</v>
      </c>
    </row>
    <row r="230" spans="1:15" ht="15.75" x14ac:dyDescent="0.25">
      <c r="A230" s="33">
        <v>2021</v>
      </c>
      <c r="B230" s="32" t="s">
        <v>89</v>
      </c>
      <c r="C230" s="24">
        <f>SUM(D230:O230)</f>
        <v>2480284.0099999998</v>
      </c>
      <c r="D230" s="28">
        <v>0</v>
      </c>
      <c r="E230" s="29">
        <v>0</v>
      </c>
      <c r="F230" s="29">
        <v>0</v>
      </c>
      <c r="G230" s="29">
        <v>0</v>
      </c>
      <c r="H230" s="29">
        <v>0</v>
      </c>
      <c r="I230" s="29">
        <v>8555</v>
      </c>
      <c r="J230" s="29">
        <v>0</v>
      </c>
      <c r="K230" s="29">
        <v>0</v>
      </c>
      <c r="L230" s="24">
        <v>55224</v>
      </c>
      <c r="M230" s="24">
        <v>0</v>
      </c>
      <c r="N230" s="38">
        <v>0</v>
      </c>
      <c r="O230" s="24">
        <v>2416505.0099999998</v>
      </c>
    </row>
    <row r="231" spans="1:15" ht="15.75" x14ac:dyDescent="0.25">
      <c r="A231" s="33">
        <v>2021</v>
      </c>
      <c r="B231" s="32" t="s">
        <v>90</v>
      </c>
      <c r="C231" s="24">
        <f t="shared" ref="C231:C238" si="186">SUM(D231:O231)</f>
        <v>22448.75</v>
      </c>
      <c r="D231" s="24">
        <v>0</v>
      </c>
      <c r="E231" s="24">
        <v>0</v>
      </c>
      <c r="F231" s="24">
        <v>0</v>
      </c>
      <c r="G231" s="24">
        <v>0</v>
      </c>
      <c r="H231" s="24">
        <v>0</v>
      </c>
      <c r="I231" s="24">
        <v>0</v>
      </c>
      <c r="J231" s="24">
        <v>0</v>
      </c>
      <c r="K231" s="24">
        <v>0</v>
      </c>
      <c r="L231" s="24">
        <v>0</v>
      </c>
      <c r="M231" s="24">
        <v>0</v>
      </c>
      <c r="N231" s="38">
        <v>0</v>
      </c>
      <c r="O231" s="24">
        <v>22448.75</v>
      </c>
    </row>
    <row r="232" spans="1:15" ht="15.75" x14ac:dyDescent="0.25">
      <c r="A232" s="33">
        <v>2021</v>
      </c>
      <c r="B232" s="32" t="s">
        <v>91</v>
      </c>
      <c r="C232" s="24">
        <f t="shared" si="186"/>
        <v>2360</v>
      </c>
      <c r="D232" s="24">
        <v>0</v>
      </c>
      <c r="E232" s="24">
        <v>0</v>
      </c>
      <c r="F232" s="24">
        <v>0</v>
      </c>
      <c r="G232" s="24">
        <v>0</v>
      </c>
      <c r="H232" s="24">
        <v>0</v>
      </c>
      <c r="I232" s="24">
        <v>0</v>
      </c>
      <c r="J232" s="24">
        <v>0</v>
      </c>
      <c r="K232" s="24">
        <v>0</v>
      </c>
      <c r="L232" s="24">
        <v>0</v>
      </c>
      <c r="M232" s="24">
        <v>0</v>
      </c>
      <c r="N232" s="38">
        <v>0</v>
      </c>
      <c r="O232" s="24">
        <v>2360</v>
      </c>
    </row>
    <row r="233" spans="1:15" ht="15.75" x14ac:dyDescent="0.25">
      <c r="A233" s="33">
        <v>2021</v>
      </c>
      <c r="B233" s="32" t="s">
        <v>92</v>
      </c>
      <c r="C233" s="24">
        <f t="shared" si="186"/>
        <v>76534.149999999994</v>
      </c>
      <c r="D233" s="24">
        <v>0</v>
      </c>
      <c r="E233" s="24">
        <v>0</v>
      </c>
      <c r="F233" s="24">
        <v>0</v>
      </c>
      <c r="G233" s="24">
        <v>0</v>
      </c>
      <c r="H233" s="24">
        <v>0</v>
      </c>
      <c r="I233" s="24">
        <v>0</v>
      </c>
      <c r="J233" s="24">
        <v>0</v>
      </c>
      <c r="K233" s="24">
        <v>0</v>
      </c>
      <c r="L233" s="24">
        <v>0</v>
      </c>
      <c r="M233" s="24">
        <v>0</v>
      </c>
      <c r="N233" s="38">
        <v>0</v>
      </c>
      <c r="O233" s="24">
        <v>76534.149999999994</v>
      </c>
    </row>
    <row r="234" spans="1:15" ht="15.75" x14ac:dyDescent="0.25">
      <c r="A234" s="33">
        <v>2021</v>
      </c>
      <c r="B234" s="32" t="s">
        <v>93</v>
      </c>
      <c r="C234" s="24">
        <f t="shared" si="186"/>
        <v>199219.08</v>
      </c>
      <c r="D234" s="24">
        <v>0</v>
      </c>
      <c r="E234" s="24">
        <v>0</v>
      </c>
      <c r="F234" s="24">
        <v>0</v>
      </c>
      <c r="G234" s="24">
        <v>0</v>
      </c>
      <c r="H234" s="24">
        <v>0</v>
      </c>
      <c r="I234" s="24">
        <v>0</v>
      </c>
      <c r="J234" s="24">
        <v>0</v>
      </c>
      <c r="K234" s="24">
        <v>0</v>
      </c>
      <c r="L234" s="24">
        <v>133400</v>
      </c>
      <c r="M234" s="24">
        <v>3014.9</v>
      </c>
      <c r="N234" s="38">
        <v>0</v>
      </c>
      <c r="O234" s="24">
        <v>62804.18</v>
      </c>
    </row>
    <row r="235" spans="1:15" ht="15.75" x14ac:dyDescent="0.25">
      <c r="A235" s="33">
        <v>2021</v>
      </c>
      <c r="B235" s="32" t="s">
        <v>94</v>
      </c>
      <c r="C235" s="24">
        <f t="shared" si="186"/>
        <v>29972</v>
      </c>
      <c r="D235" s="24">
        <v>0</v>
      </c>
      <c r="E235" s="24">
        <v>0</v>
      </c>
      <c r="F235" s="24">
        <v>0</v>
      </c>
      <c r="G235" s="24">
        <v>0</v>
      </c>
      <c r="H235" s="24">
        <v>0</v>
      </c>
      <c r="I235" s="24">
        <v>0</v>
      </c>
      <c r="J235" s="24">
        <v>0</v>
      </c>
      <c r="K235" s="24">
        <v>0</v>
      </c>
      <c r="L235" s="24">
        <v>29972</v>
      </c>
      <c r="M235" s="24">
        <v>0</v>
      </c>
      <c r="N235" s="38">
        <v>0</v>
      </c>
      <c r="O235" s="24">
        <v>0</v>
      </c>
    </row>
    <row r="236" spans="1:15" ht="15.75" x14ac:dyDescent="0.25">
      <c r="A236" s="33">
        <v>2021</v>
      </c>
      <c r="B236" s="32" t="s">
        <v>95</v>
      </c>
      <c r="C236" s="24">
        <f t="shared" si="186"/>
        <v>0</v>
      </c>
      <c r="D236" s="24">
        <v>0</v>
      </c>
      <c r="E236" s="24">
        <v>0</v>
      </c>
      <c r="F236" s="24">
        <v>0</v>
      </c>
      <c r="G236" s="24">
        <v>0</v>
      </c>
      <c r="H236" s="24">
        <v>0</v>
      </c>
      <c r="I236" s="24">
        <v>0</v>
      </c>
      <c r="J236" s="24">
        <v>0</v>
      </c>
      <c r="K236" s="24">
        <v>0</v>
      </c>
      <c r="L236" s="24">
        <v>0</v>
      </c>
      <c r="M236" s="24">
        <v>0</v>
      </c>
      <c r="N236" s="38">
        <v>0</v>
      </c>
      <c r="O236" s="24">
        <v>0</v>
      </c>
    </row>
    <row r="237" spans="1:15" ht="15.75" x14ac:dyDescent="0.25">
      <c r="A237" s="33">
        <v>2021</v>
      </c>
      <c r="B237" s="32" t="s">
        <v>96</v>
      </c>
      <c r="C237" s="24">
        <f t="shared" si="186"/>
        <v>431354.43</v>
      </c>
      <c r="D237" s="24">
        <v>0</v>
      </c>
      <c r="E237" s="24">
        <v>0</v>
      </c>
      <c r="F237" s="24">
        <v>0</v>
      </c>
      <c r="G237" s="24">
        <v>0</v>
      </c>
      <c r="H237" s="24">
        <v>398314.43</v>
      </c>
      <c r="I237" s="24">
        <v>0</v>
      </c>
      <c r="J237" s="24">
        <v>0</v>
      </c>
      <c r="K237" s="24">
        <v>0</v>
      </c>
      <c r="L237" s="24">
        <v>0</v>
      </c>
      <c r="M237" s="24">
        <v>0</v>
      </c>
      <c r="N237" s="38">
        <v>0</v>
      </c>
      <c r="O237" s="24">
        <v>33040</v>
      </c>
    </row>
    <row r="238" spans="1:15" ht="15.75" x14ac:dyDescent="0.25">
      <c r="A238" s="33">
        <v>2021</v>
      </c>
      <c r="B238" s="32" t="s">
        <v>97</v>
      </c>
      <c r="C238" s="24">
        <f t="shared" si="186"/>
        <v>70122.990000000005</v>
      </c>
      <c r="D238" s="24">
        <v>0</v>
      </c>
      <c r="E238" s="24">
        <v>0</v>
      </c>
      <c r="F238" s="24">
        <v>0</v>
      </c>
      <c r="G238" s="24">
        <v>70122.990000000005</v>
      </c>
      <c r="H238" s="24">
        <v>0</v>
      </c>
      <c r="I238" s="24">
        <v>0</v>
      </c>
      <c r="J238" s="24">
        <v>0</v>
      </c>
      <c r="K238" s="24">
        <v>0</v>
      </c>
      <c r="L238" s="24">
        <v>0</v>
      </c>
      <c r="M238" s="24">
        <v>0</v>
      </c>
      <c r="N238" s="38">
        <v>0</v>
      </c>
      <c r="O238" s="24">
        <v>0</v>
      </c>
    </row>
    <row r="239" spans="1:15" ht="15.75" x14ac:dyDescent="0.25">
      <c r="A239" s="33">
        <v>2021</v>
      </c>
      <c r="B239" s="31" t="s">
        <v>98</v>
      </c>
      <c r="C239" s="24">
        <f t="shared" ref="C239" si="187">SUM(C240:C243)</f>
        <v>8532647.7300000004</v>
      </c>
      <c r="D239" s="24">
        <f t="shared" ref="D239:F239" si="188">SUM(D240:D243)</f>
        <v>0</v>
      </c>
      <c r="E239" s="24">
        <f t="shared" si="188"/>
        <v>0</v>
      </c>
      <c r="F239" s="24">
        <f t="shared" si="188"/>
        <v>0</v>
      </c>
      <c r="G239" s="24">
        <f t="shared" ref="G239" si="189">SUM(G240:G243)</f>
        <v>0</v>
      </c>
      <c r="H239" s="24">
        <f t="shared" ref="H239:J239" si="190">SUM(H240:H243)</f>
        <v>8532647.7300000004</v>
      </c>
      <c r="I239" s="24">
        <f t="shared" si="190"/>
        <v>0</v>
      </c>
      <c r="J239" s="24">
        <f t="shared" si="190"/>
        <v>0</v>
      </c>
      <c r="K239" s="24">
        <f t="shared" ref="K239:L239" si="191">SUM(K240:K243)</f>
        <v>0</v>
      </c>
      <c r="L239" s="24">
        <f t="shared" si="191"/>
        <v>0</v>
      </c>
      <c r="M239" s="24">
        <f t="shared" ref="M239:N239" si="192">SUM(M240:M243)</f>
        <v>0</v>
      </c>
      <c r="N239" s="38">
        <f t="shared" si="192"/>
        <v>0</v>
      </c>
      <c r="O239" s="24">
        <f t="shared" ref="O239" si="193">SUM(O240:O243)</f>
        <v>0</v>
      </c>
    </row>
    <row r="240" spans="1:15" ht="15.75" x14ac:dyDescent="0.25">
      <c r="A240" s="33">
        <v>2021</v>
      </c>
      <c r="B240" s="32" t="s">
        <v>99</v>
      </c>
      <c r="C240" s="24">
        <f t="shared" ref="C240:C243" si="194">SUM(D240:O240)</f>
        <v>8532647.7300000004</v>
      </c>
      <c r="D240" s="24">
        <v>0</v>
      </c>
      <c r="E240" s="24">
        <v>0</v>
      </c>
      <c r="F240" s="24">
        <v>0</v>
      </c>
      <c r="G240" s="24">
        <v>0</v>
      </c>
      <c r="H240" s="24">
        <v>8532647.7300000004</v>
      </c>
      <c r="I240" s="24">
        <v>0</v>
      </c>
      <c r="J240" s="24">
        <v>0</v>
      </c>
      <c r="K240" s="24">
        <v>0</v>
      </c>
      <c r="L240" s="24">
        <v>0</v>
      </c>
      <c r="M240" s="24">
        <v>0</v>
      </c>
      <c r="N240" s="38">
        <v>0</v>
      </c>
      <c r="O240" s="24">
        <v>0</v>
      </c>
    </row>
    <row r="241" spans="1:15" ht="15.75" x14ac:dyDescent="0.25">
      <c r="A241" s="33">
        <v>2021</v>
      </c>
      <c r="B241" s="32" t="s">
        <v>100</v>
      </c>
      <c r="C241" s="24">
        <f t="shared" si="194"/>
        <v>0</v>
      </c>
      <c r="D241" s="24">
        <v>0</v>
      </c>
      <c r="E241" s="24">
        <v>0</v>
      </c>
      <c r="F241" s="24">
        <v>0</v>
      </c>
      <c r="G241" s="24">
        <v>0</v>
      </c>
      <c r="H241" s="24">
        <v>0</v>
      </c>
      <c r="I241" s="24">
        <v>0</v>
      </c>
      <c r="J241" s="24">
        <v>0</v>
      </c>
      <c r="K241" s="24">
        <v>0</v>
      </c>
      <c r="L241" s="24">
        <v>0</v>
      </c>
      <c r="M241" s="24">
        <v>0</v>
      </c>
      <c r="N241" s="38">
        <v>0</v>
      </c>
      <c r="O241" s="24">
        <v>0</v>
      </c>
    </row>
    <row r="242" spans="1:15" ht="15.75" x14ac:dyDescent="0.25">
      <c r="A242" s="33">
        <v>2021</v>
      </c>
      <c r="B242" s="32" t="s">
        <v>101</v>
      </c>
      <c r="C242" s="24">
        <f t="shared" si="194"/>
        <v>0</v>
      </c>
      <c r="D242" s="24">
        <v>0</v>
      </c>
      <c r="E242" s="24">
        <v>0</v>
      </c>
      <c r="F242" s="24">
        <v>0</v>
      </c>
      <c r="G242" s="24">
        <v>0</v>
      </c>
      <c r="H242" s="24">
        <v>0</v>
      </c>
      <c r="I242" s="24">
        <v>0</v>
      </c>
      <c r="J242" s="24">
        <v>0</v>
      </c>
      <c r="K242" s="24">
        <v>0</v>
      </c>
      <c r="L242" s="24">
        <v>0</v>
      </c>
      <c r="M242" s="24">
        <v>0</v>
      </c>
      <c r="N242" s="38">
        <v>0</v>
      </c>
      <c r="O242" s="24">
        <v>0</v>
      </c>
    </row>
    <row r="243" spans="1:15" ht="24" x14ac:dyDescent="0.25">
      <c r="A243" s="33">
        <v>2021</v>
      </c>
      <c r="B243" s="32" t="s">
        <v>102</v>
      </c>
      <c r="C243" s="24">
        <f t="shared" si="194"/>
        <v>0</v>
      </c>
      <c r="D243" s="24">
        <v>0</v>
      </c>
      <c r="E243" s="24">
        <v>0</v>
      </c>
      <c r="F243" s="24">
        <v>0</v>
      </c>
      <c r="G243" s="24">
        <v>0</v>
      </c>
      <c r="H243" s="24">
        <v>0</v>
      </c>
      <c r="I243" s="24">
        <v>0</v>
      </c>
      <c r="J243" s="24">
        <v>0</v>
      </c>
      <c r="K243" s="24">
        <v>0</v>
      </c>
      <c r="L243" s="24">
        <v>0</v>
      </c>
      <c r="M243" s="24">
        <v>0</v>
      </c>
      <c r="N243" s="38">
        <v>0</v>
      </c>
      <c r="O243" s="24">
        <v>0</v>
      </c>
    </row>
    <row r="244" spans="1:15" ht="15.75" x14ac:dyDescent="0.25">
      <c r="A244" s="33">
        <v>2021</v>
      </c>
      <c r="B244" s="31" t="s">
        <v>103</v>
      </c>
      <c r="C244" s="24">
        <f t="shared" ref="C244" si="195">SUM(C245:C246)</f>
        <v>0</v>
      </c>
      <c r="D244" s="24">
        <f t="shared" ref="D244:F244" si="196">SUM(D245:D246)</f>
        <v>0</v>
      </c>
      <c r="E244" s="24">
        <f t="shared" si="196"/>
        <v>0</v>
      </c>
      <c r="F244" s="24">
        <f t="shared" si="196"/>
        <v>0</v>
      </c>
      <c r="G244" s="24">
        <f t="shared" ref="G244" si="197">SUM(G245:G246)</f>
        <v>0</v>
      </c>
      <c r="H244" s="24">
        <f t="shared" ref="H244:J244" si="198">SUM(H245:H246)</f>
        <v>0</v>
      </c>
      <c r="I244" s="24">
        <f t="shared" si="198"/>
        <v>0</v>
      </c>
      <c r="J244" s="24">
        <f t="shared" si="198"/>
        <v>0</v>
      </c>
      <c r="K244" s="24">
        <f t="shared" ref="K244:L244" si="199">SUM(K245:K246)</f>
        <v>0</v>
      </c>
      <c r="L244" s="24">
        <f t="shared" si="199"/>
        <v>0</v>
      </c>
      <c r="M244" s="24">
        <f t="shared" ref="M244:N244" si="200">SUM(M245:M246)</f>
        <v>0</v>
      </c>
      <c r="N244" s="38">
        <f t="shared" si="200"/>
        <v>0</v>
      </c>
      <c r="O244" s="24">
        <f t="shared" ref="O244" si="201">SUM(O245:O246)</f>
        <v>0</v>
      </c>
    </row>
    <row r="245" spans="1:15" ht="15.75" x14ac:dyDescent="0.25">
      <c r="A245" s="33">
        <v>2021</v>
      </c>
      <c r="B245" s="32" t="s">
        <v>104</v>
      </c>
      <c r="C245" s="24">
        <f t="shared" ref="C245:C246" si="202">SUM(D245:O245)</f>
        <v>0</v>
      </c>
      <c r="D245" s="24">
        <v>0</v>
      </c>
      <c r="E245" s="24">
        <v>0</v>
      </c>
      <c r="F245" s="24">
        <v>0</v>
      </c>
      <c r="G245" s="24">
        <v>0</v>
      </c>
      <c r="H245" s="24">
        <v>0</v>
      </c>
      <c r="I245" s="24">
        <v>0</v>
      </c>
      <c r="J245" s="24">
        <v>0</v>
      </c>
      <c r="K245" s="24">
        <v>0</v>
      </c>
      <c r="L245" s="24">
        <v>0</v>
      </c>
      <c r="M245" s="24">
        <v>0</v>
      </c>
      <c r="N245" s="38">
        <v>0</v>
      </c>
      <c r="O245" s="24">
        <v>0</v>
      </c>
    </row>
    <row r="246" spans="1:15" ht="15.75" x14ac:dyDescent="0.25">
      <c r="A246" s="33">
        <v>2021</v>
      </c>
      <c r="B246" s="32" t="s">
        <v>105</v>
      </c>
      <c r="C246" s="24">
        <f t="shared" si="202"/>
        <v>0</v>
      </c>
      <c r="D246" s="24">
        <v>0</v>
      </c>
      <c r="E246" s="24">
        <v>0</v>
      </c>
      <c r="F246" s="24">
        <v>0</v>
      </c>
      <c r="G246" s="24">
        <v>0</v>
      </c>
      <c r="H246" s="24">
        <v>0</v>
      </c>
      <c r="I246" s="24">
        <v>0</v>
      </c>
      <c r="J246" s="24">
        <v>0</v>
      </c>
      <c r="K246" s="24">
        <v>0</v>
      </c>
      <c r="L246" s="24">
        <v>0</v>
      </c>
      <c r="M246" s="24">
        <v>0</v>
      </c>
      <c r="N246" s="38">
        <v>0</v>
      </c>
      <c r="O246" s="24">
        <v>0</v>
      </c>
    </row>
    <row r="247" spans="1:15" ht="15.75" x14ac:dyDescent="0.25">
      <c r="A247" s="33">
        <v>2021</v>
      </c>
      <c r="B247" s="31" t="s">
        <v>106</v>
      </c>
      <c r="C247" s="24">
        <f t="shared" ref="C247" si="203">SUM(C248:C250)</f>
        <v>0</v>
      </c>
      <c r="D247" s="24">
        <f t="shared" ref="D247:F247" si="204">SUM(D248:D250)</f>
        <v>0</v>
      </c>
      <c r="E247" s="24">
        <f t="shared" si="204"/>
        <v>0</v>
      </c>
      <c r="F247" s="24">
        <f t="shared" si="204"/>
        <v>0</v>
      </c>
      <c r="G247" s="24">
        <f t="shared" ref="G247" si="205">SUM(G248:G250)</f>
        <v>0</v>
      </c>
      <c r="H247" s="24">
        <f t="shared" ref="H247:J247" si="206">SUM(H248:H250)</f>
        <v>0</v>
      </c>
      <c r="I247" s="24">
        <f t="shared" si="206"/>
        <v>0</v>
      </c>
      <c r="J247" s="24">
        <f t="shared" si="206"/>
        <v>0</v>
      </c>
      <c r="K247" s="24">
        <f t="shared" ref="K247:L247" si="207">SUM(K248:K250)</f>
        <v>0</v>
      </c>
      <c r="L247" s="24">
        <f t="shared" si="207"/>
        <v>0</v>
      </c>
      <c r="M247" s="24">
        <f t="shared" ref="M247:N247" si="208">SUM(M248:M250)</f>
        <v>0</v>
      </c>
      <c r="N247" s="38">
        <f t="shared" si="208"/>
        <v>0</v>
      </c>
      <c r="O247" s="24">
        <f t="shared" ref="O247" si="209">SUM(O248:O250)</f>
        <v>0</v>
      </c>
    </row>
    <row r="248" spans="1:15" ht="15.75" x14ac:dyDescent="0.25">
      <c r="A248" s="33">
        <v>2021</v>
      </c>
      <c r="B248" s="32" t="s">
        <v>107</v>
      </c>
      <c r="C248" s="24">
        <f t="shared" ref="C248:C250" si="210">SUM(D248:O248)</f>
        <v>0</v>
      </c>
      <c r="D248" s="24">
        <v>0</v>
      </c>
      <c r="E248" s="24">
        <v>0</v>
      </c>
      <c r="F248" s="24">
        <v>0</v>
      </c>
      <c r="G248" s="24">
        <v>0</v>
      </c>
      <c r="H248" s="24">
        <v>0</v>
      </c>
      <c r="I248" s="24">
        <v>0</v>
      </c>
      <c r="J248" s="24">
        <v>0</v>
      </c>
      <c r="K248" s="24">
        <v>0</v>
      </c>
      <c r="L248" s="24">
        <v>0</v>
      </c>
      <c r="M248" s="24">
        <v>0</v>
      </c>
      <c r="N248" s="38">
        <v>0</v>
      </c>
      <c r="O248" s="24">
        <v>0</v>
      </c>
    </row>
    <row r="249" spans="1:15" ht="15.75" x14ac:dyDescent="0.25">
      <c r="A249" s="33">
        <v>2021</v>
      </c>
      <c r="B249" s="32" t="s">
        <v>108</v>
      </c>
      <c r="C249" s="24">
        <f t="shared" si="210"/>
        <v>0</v>
      </c>
      <c r="D249" s="24">
        <v>0</v>
      </c>
      <c r="E249" s="24">
        <v>0</v>
      </c>
      <c r="F249" s="24">
        <v>0</v>
      </c>
      <c r="G249" s="24">
        <v>0</v>
      </c>
      <c r="H249" s="24">
        <v>0</v>
      </c>
      <c r="I249" s="24">
        <v>0</v>
      </c>
      <c r="J249" s="24">
        <v>0</v>
      </c>
      <c r="K249" s="24">
        <v>0</v>
      </c>
      <c r="L249" s="24">
        <v>0</v>
      </c>
      <c r="M249" s="24">
        <v>0</v>
      </c>
      <c r="N249" s="38">
        <v>0</v>
      </c>
      <c r="O249" s="24">
        <v>0</v>
      </c>
    </row>
    <row r="250" spans="1:15" ht="15.75" x14ac:dyDescent="0.25">
      <c r="A250" s="33">
        <v>2021</v>
      </c>
      <c r="B250" s="32" t="s">
        <v>109</v>
      </c>
      <c r="C250" s="24">
        <f t="shared" si="210"/>
        <v>0</v>
      </c>
      <c r="D250" s="24">
        <v>0</v>
      </c>
      <c r="E250" s="24">
        <v>0</v>
      </c>
      <c r="F250" s="24">
        <v>0</v>
      </c>
      <c r="G250" s="24">
        <v>0</v>
      </c>
      <c r="H250" s="24">
        <v>0</v>
      </c>
      <c r="I250" s="24">
        <v>0</v>
      </c>
      <c r="J250" s="24">
        <v>0</v>
      </c>
      <c r="K250" s="24">
        <v>0</v>
      </c>
      <c r="L250" s="24">
        <v>0</v>
      </c>
      <c r="M250" s="24">
        <v>0</v>
      </c>
      <c r="N250" s="38">
        <v>0</v>
      </c>
      <c r="O250" s="24">
        <v>0</v>
      </c>
    </row>
    <row r="251" spans="1:15" ht="15.75" x14ac:dyDescent="0.25">
      <c r="A251" s="33">
        <v>2021</v>
      </c>
      <c r="B251" s="31" t="s">
        <v>110</v>
      </c>
      <c r="C251" s="29">
        <f t="shared" ref="C251" si="211">+C187+C193+C203+C213+C221+C229+C239+C244+C247</f>
        <v>494492067.37000012</v>
      </c>
      <c r="D251" s="28">
        <f t="shared" ref="D251:F251" si="212">+D187+D193+D203+D213+D221+D229+D239+D244+D247</f>
        <v>23633353.389999997</v>
      </c>
      <c r="E251" s="29">
        <f t="shared" si="212"/>
        <v>22735596.059999995</v>
      </c>
      <c r="F251" s="29">
        <f t="shared" si="212"/>
        <v>34341416.500000007</v>
      </c>
      <c r="G251" s="29">
        <f t="shared" ref="G251" si="213">+G187+G193+G203+G213+G221+G229+G239+G244+G247</f>
        <v>29891461.800000001</v>
      </c>
      <c r="H251" s="29">
        <f t="shared" ref="H251:J251" si="214">+H187+H193+H203+H213+H221+H229+H239+H244+H247</f>
        <v>51741831.200000003</v>
      </c>
      <c r="I251" s="29">
        <f t="shared" si="214"/>
        <v>26519874.060000002</v>
      </c>
      <c r="J251" s="29">
        <f t="shared" si="214"/>
        <v>31090515.390000001</v>
      </c>
      <c r="K251" s="29">
        <f>+K187+K193+K203+K213+K221+K229+K239+K244+K247</f>
        <v>29886585.749999993</v>
      </c>
      <c r="L251" s="29">
        <f>+L187+L193+L203+L213+L221+L229+L239+L244+L247</f>
        <v>35672034.590000004</v>
      </c>
      <c r="M251" s="29">
        <f>+M187+M193+M203+M213+M221+M229+M239+M244+M247</f>
        <v>37446497.069999993</v>
      </c>
      <c r="N251" s="48">
        <f>+N187+N193+N203+N213+N221+N229+N239+N244+N247</f>
        <v>75373086.129999995</v>
      </c>
      <c r="O251" s="29">
        <f>+O187+O193+O203+O213+O221+O229+O239+O244+O247</f>
        <v>96531547.260000005</v>
      </c>
    </row>
    <row r="252" spans="1:15" ht="15.75" x14ac:dyDescent="0.25">
      <c r="A252" s="33">
        <v>2021</v>
      </c>
      <c r="B252" s="31" t="s">
        <v>111</v>
      </c>
      <c r="C252" s="18">
        <f t="shared" ref="C252" si="215">SUM(C253:C254)</f>
        <v>0</v>
      </c>
      <c r="D252" s="18">
        <f t="shared" ref="D252" si="216">SUM(D253:D254)</f>
        <v>0</v>
      </c>
      <c r="E252" s="18">
        <f t="shared" ref="E252" si="217">SUM(E253:E254)</f>
        <v>0</v>
      </c>
      <c r="F252" s="18">
        <f t="shared" ref="F252:G252" si="218">SUM(F253:F254)</f>
        <v>0</v>
      </c>
      <c r="G252" s="18">
        <f t="shared" si="218"/>
        <v>0</v>
      </c>
      <c r="H252" s="18">
        <f t="shared" ref="H252:J252" si="219">SUM(H253:H254)</f>
        <v>0</v>
      </c>
      <c r="I252" s="18">
        <f t="shared" si="219"/>
        <v>0</v>
      </c>
      <c r="J252" s="18">
        <f t="shared" si="219"/>
        <v>0</v>
      </c>
      <c r="K252" s="18">
        <f t="shared" ref="K252:L252" si="220">SUM(K253:K254)</f>
        <v>0</v>
      </c>
      <c r="L252" s="18">
        <f t="shared" si="220"/>
        <v>0</v>
      </c>
      <c r="M252" s="18">
        <f t="shared" ref="M252:N252" si="221">SUM(M253:M254)</f>
        <v>0</v>
      </c>
      <c r="N252" s="45">
        <f t="shared" si="221"/>
        <v>0</v>
      </c>
      <c r="O252" s="18">
        <f t="shared" ref="O252" si="222">SUM(O253:O254)</f>
        <v>0</v>
      </c>
    </row>
    <row r="253" spans="1:15" ht="15.75" x14ac:dyDescent="0.25">
      <c r="A253" s="33">
        <v>2021</v>
      </c>
      <c r="B253" s="31" t="s">
        <v>112</v>
      </c>
      <c r="C253" s="18">
        <f t="shared" ref="C253:C254" si="223">SUM(D255:O255)</f>
        <v>0</v>
      </c>
      <c r="D253" s="18">
        <v>0</v>
      </c>
      <c r="E253" s="18">
        <v>0</v>
      </c>
      <c r="F253" s="18">
        <v>0</v>
      </c>
      <c r="G253" s="18">
        <v>0</v>
      </c>
      <c r="H253" s="18">
        <v>0</v>
      </c>
      <c r="I253" s="18">
        <v>0</v>
      </c>
      <c r="J253" s="18">
        <v>0</v>
      </c>
      <c r="K253" s="18">
        <v>0</v>
      </c>
      <c r="L253" s="18">
        <v>0</v>
      </c>
      <c r="M253" s="18">
        <v>0</v>
      </c>
      <c r="N253" s="45">
        <v>0</v>
      </c>
      <c r="O253" s="18">
        <v>0</v>
      </c>
    </row>
    <row r="254" spans="1:15" ht="15.75" x14ac:dyDescent="0.25">
      <c r="A254" s="33">
        <v>2021</v>
      </c>
      <c r="B254" s="32" t="s">
        <v>113</v>
      </c>
      <c r="C254" s="18">
        <f t="shared" si="223"/>
        <v>0</v>
      </c>
      <c r="D254" s="18">
        <v>0</v>
      </c>
      <c r="E254" s="18">
        <v>0</v>
      </c>
      <c r="F254" s="18">
        <v>0</v>
      </c>
      <c r="G254" s="18">
        <v>0</v>
      </c>
      <c r="H254" s="18">
        <v>0</v>
      </c>
      <c r="I254" s="18">
        <v>0</v>
      </c>
      <c r="J254" s="18">
        <v>0</v>
      </c>
      <c r="K254" s="18">
        <v>0</v>
      </c>
      <c r="L254" s="18">
        <v>0</v>
      </c>
      <c r="M254" s="18">
        <v>0</v>
      </c>
      <c r="N254" s="45">
        <v>0</v>
      </c>
      <c r="O254" s="18">
        <v>0</v>
      </c>
    </row>
    <row r="255" spans="1:15" ht="15.75" x14ac:dyDescent="0.25">
      <c r="A255" s="33">
        <v>2021</v>
      </c>
      <c r="B255" s="32" t="s">
        <v>114</v>
      </c>
      <c r="C255" s="18">
        <f t="shared" ref="C255" si="224">SUM(C256:C257)</f>
        <v>0</v>
      </c>
      <c r="D255" s="18">
        <f t="shared" ref="D255" si="225">SUM(D256:D257)</f>
        <v>0</v>
      </c>
      <c r="E255" s="18">
        <f t="shared" ref="E255" si="226">SUM(E256:E257)</f>
        <v>0</v>
      </c>
      <c r="F255" s="18">
        <f t="shared" ref="F255:G255" si="227">SUM(F256:F257)</f>
        <v>0</v>
      </c>
      <c r="G255" s="18">
        <f t="shared" si="227"/>
        <v>0</v>
      </c>
      <c r="H255" s="18">
        <f t="shared" ref="H255:J255" si="228">SUM(H256:H257)</f>
        <v>0</v>
      </c>
      <c r="I255" s="18">
        <f t="shared" si="228"/>
        <v>0</v>
      </c>
      <c r="J255" s="18">
        <f t="shared" si="228"/>
        <v>0</v>
      </c>
      <c r="K255" s="18">
        <f t="shared" ref="K255:L255" si="229">SUM(K256:K257)</f>
        <v>0</v>
      </c>
      <c r="L255" s="18">
        <f t="shared" si="229"/>
        <v>0</v>
      </c>
      <c r="M255" s="18">
        <f t="shared" ref="M255:N255" si="230">SUM(M256:M257)</f>
        <v>0</v>
      </c>
      <c r="N255" s="45">
        <f t="shared" si="230"/>
        <v>0</v>
      </c>
      <c r="O255" s="18">
        <f t="shared" ref="O255" si="231">SUM(O256:O257)</f>
        <v>0</v>
      </c>
    </row>
    <row r="256" spans="1:15" ht="15.75" x14ac:dyDescent="0.25">
      <c r="A256" s="33">
        <v>2021</v>
      </c>
      <c r="B256" s="31" t="s">
        <v>115</v>
      </c>
      <c r="C256" s="18">
        <f t="shared" ref="C256:C257" si="232">SUM(D258:O258)</f>
        <v>0</v>
      </c>
      <c r="D256" s="18">
        <v>0</v>
      </c>
      <c r="E256" s="18">
        <v>0</v>
      </c>
      <c r="F256" s="18">
        <v>0</v>
      </c>
      <c r="G256" s="18">
        <v>0</v>
      </c>
      <c r="H256" s="18">
        <v>0</v>
      </c>
      <c r="I256" s="18">
        <v>0</v>
      </c>
      <c r="J256" s="18">
        <v>0</v>
      </c>
      <c r="K256" s="18">
        <v>0</v>
      </c>
      <c r="L256" s="18">
        <v>0</v>
      </c>
      <c r="M256" s="18">
        <v>0</v>
      </c>
      <c r="N256" s="45">
        <v>0</v>
      </c>
      <c r="O256" s="18">
        <v>0</v>
      </c>
    </row>
    <row r="257" spans="1:15" ht="15.75" x14ac:dyDescent="0.25">
      <c r="A257" s="33">
        <v>2021</v>
      </c>
      <c r="B257" s="32" t="s">
        <v>116</v>
      </c>
      <c r="C257" s="18">
        <f t="shared" si="232"/>
        <v>0</v>
      </c>
      <c r="D257" s="18">
        <v>0</v>
      </c>
      <c r="E257" s="18">
        <v>0</v>
      </c>
      <c r="F257" s="18">
        <v>0</v>
      </c>
      <c r="G257" s="18">
        <v>0</v>
      </c>
      <c r="H257" s="18">
        <v>0</v>
      </c>
      <c r="I257" s="18">
        <v>0</v>
      </c>
      <c r="J257" s="18">
        <v>0</v>
      </c>
      <c r="K257" s="18">
        <v>0</v>
      </c>
      <c r="L257" s="18">
        <v>0</v>
      </c>
      <c r="M257" s="18">
        <v>0</v>
      </c>
      <c r="N257" s="45">
        <v>0</v>
      </c>
      <c r="O257" s="18">
        <v>0</v>
      </c>
    </row>
    <row r="258" spans="1:15" ht="15.75" x14ac:dyDescent="0.25">
      <c r="A258" s="33">
        <v>2021</v>
      </c>
      <c r="B258" s="32" t="s">
        <v>117</v>
      </c>
      <c r="C258" s="18">
        <f>SUM(C259:C259)</f>
        <v>0</v>
      </c>
      <c r="D258" s="18">
        <f t="shared" ref="D258" si="233">SUM(D259:D259)</f>
        <v>0</v>
      </c>
      <c r="E258" s="18">
        <f t="shared" ref="E258" si="234">SUM(E259:E259)</f>
        <v>0</v>
      </c>
      <c r="F258" s="18">
        <f t="shared" ref="F258:L258" si="235">SUM(F259:F259)</f>
        <v>0</v>
      </c>
      <c r="G258" s="18">
        <f t="shared" si="235"/>
        <v>0</v>
      </c>
      <c r="H258" s="18">
        <f t="shared" si="235"/>
        <v>0</v>
      </c>
      <c r="I258" s="18">
        <f t="shared" si="235"/>
        <v>0</v>
      </c>
      <c r="J258" s="18">
        <f t="shared" si="235"/>
        <v>0</v>
      </c>
      <c r="K258" s="18">
        <f t="shared" si="235"/>
        <v>0</v>
      </c>
      <c r="L258" s="18">
        <f t="shared" si="235"/>
        <v>0</v>
      </c>
      <c r="M258" s="18">
        <v>0</v>
      </c>
      <c r="N258" s="45">
        <v>0</v>
      </c>
      <c r="O258" s="18">
        <v>0</v>
      </c>
    </row>
    <row r="259" spans="1:15" ht="15.75" x14ac:dyDescent="0.25">
      <c r="A259" s="33">
        <v>2021</v>
      </c>
      <c r="B259" s="31" t="s">
        <v>118</v>
      </c>
      <c r="C259" s="18">
        <f t="shared" ref="C259" si="236">SUM(D261:O261)</f>
        <v>0</v>
      </c>
      <c r="D259" s="18">
        <v>0</v>
      </c>
      <c r="E259" s="18">
        <v>0</v>
      </c>
      <c r="F259" s="18">
        <v>0</v>
      </c>
      <c r="G259" s="18">
        <v>0</v>
      </c>
      <c r="H259" s="18">
        <v>0</v>
      </c>
      <c r="I259" s="18">
        <v>0</v>
      </c>
      <c r="J259" s="18">
        <v>0</v>
      </c>
      <c r="K259" s="18">
        <v>0</v>
      </c>
      <c r="L259" s="18">
        <v>0</v>
      </c>
      <c r="M259" s="18">
        <v>0</v>
      </c>
      <c r="N259" s="45">
        <v>0</v>
      </c>
      <c r="O259" s="18">
        <v>0</v>
      </c>
    </row>
    <row r="260" spans="1:15" ht="15.75" x14ac:dyDescent="0.25">
      <c r="A260" s="33">
        <v>2021</v>
      </c>
      <c r="B260" s="32" t="s">
        <v>119</v>
      </c>
      <c r="C260" s="29">
        <f t="shared" ref="C260:C261" si="237">+C252+C255+C258</f>
        <v>0</v>
      </c>
      <c r="D260" s="28">
        <f t="shared" ref="D260:D261" si="238">+D252+D255+D258</f>
        <v>0</v>
      </c>
      <c r="E260" s="29">
        <f t="shared" ref="E260:E261" si="239">+E252+E255+E258</f>
        <v>0</v>
      </c>
      <c r="F260" s="29">
        <f t="shared" ref="F260:G261" si="240">+F252+F255+F258</f>
        <v>0</v>
      </c>
      <c r="G260" s="29">
        <f t="shared" si="240"/>
        <v>0</v>
      </c>
      <c r="H260" s="29">
        <f t="shared" ref="H260:J260" si="241">+H252+H255+H258</f>
        <v>0</v>
      </c>
      <c r="I260" s="29">
        <f t="shared" si="241"/>
        <v>0</v>
      </c>
      <c r="J260" s="29">
        <f t="shared" si="241"/>
        <v>0</v>
      </c>
      <c r="K260" s="29">
        <f t="shared" ref="K260:L260" si="242">+K252+K255+K258</f>
        <v>0</v>
      </c>
      <c r="L260" s="29">
        <f t="shared" si="242"/>
        <v>0</v>
      </c>
      <c r="M260" s="29">
        <v>0</v>
      </c>
      <c r="N260" s="48">
        <v>0</v>
      </c>
      <c r="O260" s="29">
        <v>0</v>
      </c>
    </row>
    <row r="261" spans="1:15" ht="15.75" x14ac:dyDescent="0.25">
      <c r="A261" s="33">
        <v>2021</v>
      </c>
      <c r="B261" s="31" t="s">
        <v>120</v>
      </c>
      <c r="C261" s="29">
        <f t="shared" si="237"/>
        <v>0</v>
      </c>
      <c r="D261" s="28">
        <f t="shared" si="238"/>
        <v>0</v>
      </c>
      <c r="E261" s="29">
        <f t="shared" si="239"/>
        <v>0</v>
      </c>
      <c r="F261" s="29">
        <f t="shared" si="240"/>
        <v>0</v>
      </c>
      <c r="G261" s="29">
        <f t="shared" si="240"/>
        <v>0</v>
      </c>
      <c r="H261" s="29">
        <f t="shared" ref="H261:J261" si="243">+H253+H256+H259</f>
        <v>0</v>
      </c>
      <c r="I261" s="29">
        <f t="shared" si="243"/>
        <v>0</v>
      </c>
      <c r="J261" s="29">
        <f t="shared" si="243"/>
        <v>0</v>
      </c>
      <c r="K261" s="29">
        <f t="shared" ref="K261:L261" si="244">+K253+K256+K259</f>
        <v>0</v>
      </c>
      <c r="L261" s="29">
        <f t="shared" si="244"/>
        <v>0</v>
      </c>
      <c r="M261" s="29">
        <v>0</v>
      </c>
      <c r="N261" s="48">
        <v>0</v>
      </c>
      <c r="O261" s="29">
        <v>0</v>
      </c>
    </row>
    <row r="262" spans="1:15" ht="15.75" x14ac:dyDescent="0.25">
      <c r="A262" s="33">
        <v>2021</v>
      </c>
      <c r="B262" s="31" t="s">
        <v>121</v>
      </c>
      <c r="C262" s="29">
        <f t="shared" ref="C262:I262" si="245">+C251+C260</f>
        <v>494492067.37000012</v>
      </c>
      <c r="D262" s="28">
        <f>+D251+D260</f>
        <v>23633353.389999997</v>
      </c>
      <c r="E262" s="29">
        <f t="shared" si="245"/>
        <v>22735596.059999995</v>
      </c>
      <c r="F262" s="29">
        <f t="shared" si="245"/>
        <v>34341416.500000007</v>
      </c>
      <c r="G262" s="29">
        <f t="shared" si="245"/>
        <v>29891461.800000001</v>
      </c>
      <c r="H262" s="29">
        <f t="shared" si="245"/>
        <v>51741831.200000003</v>
      </c>
      <c r="I262" s="29">
        <f t="shared" si="245"/>
        <v>26519874.060000002</v>
      </c>
      <c r="J262" s="29">
        <f t="shared" ref="J262:O262" si="246">+J251+J260</f>
        <v>31090515.390000001</v>
      </c>
      <c r="K262" s="29">
        <f t="shared" si="246"/>
        <v>29886585.749999993</v>
      </c>
      <c r="L262" s="29">
        <f t="shared" si="246"/>
        <v>35672034.590000004</v>
      </c>
      <c r="M262" s="29">
        <f t="shared" si="246"/>
        <v>37446497.069999993</v>
      </c>
      <c r="N262" s="48">
        <f t="shared" si="246"/>
        <v>75373086.129999995</v>
      </c>
      <c r="O262" s="29">
        <f t="shared" si="246"/>
        <v>96531547.260000005</v>
      </c>
    </row>
    <row r="263" spans="1:15" ht="15.75" x14ac:dyDescent="0.25">
      <c r="A263" s="33">
        <v>2022</v>
      </c>
      <c r="B263" s="31" t="s">
        <v>45</v>
      </c>
      <c r="C263" s="20">
        <f>+C264+C270+C280+C290+C298+C306+C316+C321+C324</f>
        <v>579195332.09000003</v>
      </c>
      <c r="D263" s="19">
        <f t="shared" ref="D263" si="247">+D264+D270+D280+D290+D298+D306+D316+D321+D324</f>
        <v>29884465.239999998</v>
      </c>
      <c r="E263" s="19">
        <f t="shared" ref="E263:O263" si="248">+E264+E270+E280+E290+E298+E306+E316+E321+E324</f>
        <v>33164088.740000002</v>
      </c>
      <c r="F263" s="19">
        <f t="shared" si="248"/>
        <v>49839501.25</v>
      </c>
      <c r="G263" s="19">
        <f t="shared" si="248"/>
        <v>55024121.079999998</v>
      </c>
      <c r="H263" s="19">
        <f t="shared" si="248"/>
        <v>37193249.770000003</v>
      </c>
      <c r="I263" s="19">
        <f t="shared" si="248"/>
        <v>37655313.460000001</v>
      </c>
      <c r="J263" s="19">
        <f t="shared" si="248"/>
        <v>36900343.059999995</v>
      </c>
      <c r="K263" s="19">
        <f t="shared" si="248"/>
        <v>38811060.159999989</v>
      </c>
      <c r="L263" s="19">
        <f t="shared" si="248"/>
        <v>35952727.469999999</v>
      </c>
      <c r="M263" s="19">
        <f t="shared" si="248"/>
        <v>37540654.560000002</v>
      </c>
      <c r="N263" s="49">
        <f t="shared" si="248"/>
        <v>63228178.079999998</v>
      </c>
      <c r="O263" s="19">
        <f t="shared" si="248"/>
        <v>124001629.22</v>
      </c>
    </row>
    <row r="264" spans="1:15" ht="15.75" x14ac:dyDescent="0.25">
      <c r="A264" s="33">
        <v>2022</v>
      </c>
      <c r="B264" s="31" t="s">
        <v>46</v>
      </c>
      <c r="C264" s="24">
        <f t="shared" ref="C264" si="249">SUM(C265:C269)</f>
        <v>483976481.93000001</v>
      </c>
      <c r="D264" s="24">
        <f t="shared" ref="D264" si="250">SUM(D265:D269)</f>
        <v>26716754.109999999</v>
      </c>
      <c r="E264" s="24">
        <f t="shared" ref="E264:O264" si="251">SUM(E265:E269)</f>
        <v>27830375</v>
      </c>
      <c r="F264" s="24">
        <f t="shared" si="251"/>
        <v>30387941.829999998</v>
      </c>
      <c r="G264" s="24">
        <f t="shared" si="251"/>
        <v>49598544.960000001</v>
      </c>
      <c r="H264" s="24">
        <f t="shared" si="251"/>
        <v>31027635.370000001</v>
      </c>
      <c r="I264" s="24">
        <f t="shared" si="251"/>
        <v>32449866.960000001</v>
      </c>
      <c r="J264" s="24">
        <f t="shared" si="251"/>
        <v>30020437.640000001</v>
      </c>
      <c r="K264" s="24">
        <f t="shared" si="251"/>
        <v>34312130.769999996</v>
      </c>
      <c r="L264" s="24">
        <f t="shared" si="251"/>
        <v>30379405.050000001</v>
      </c>
      <c r="M264" s="24">
        <f t="shared" si="251"/>
        <v>30103286.579999998</v>
      </c>
      <c r="N264" s="38">
        <f t="shared" si="251"/>
        <v>54133423.589999996</v>
      </c>
      <c r="O264" s="24">
        <f t="shared" si="251"/>
        <v>107016680.07000001</v>
      </c>
    </row>
    <row r="265" spans="1:15" ht="15.75" x14ac:dyDescent="0.25">
      <c r="A265" s="33">
        <v>2022</v>
      </c>
      <c r="B265" s="32" t="s">
        <v>47</v>
      </c>
      <c r="C265" s="24">
        <f>SUM(D265:O265)</f>
        <v>325699825.10000002</v>
      </c>
      <c r="D265" s="24">
        <v>22143833.25</v>
      </c>
      <c r="E265" s="24">
        <v>23228807.039999999</v>
      </c>
      <c r="F265" s="24">
        <v>25259796.579999998</v>
      </c>
      <c r="G265" s="24">
        <v>25364171.66</v>
      </c>
      <c r="H265" s="24">
        <v>25955492.43</v>
      </c>
      <c r="I265" s="24">
        <v>27419402.289999999</v>
      </c>
      <c r="J265" s="24">
        <v>24959815.100000001</v>
      </c>
      <c r="K265" s="24">
        <v>24866416.629999999</v>
      </c>
      <c r="L265" s="24">
        <v>25245571.52</v>
      </c>
      <c r="M265" s="24">
        <v>25024691.199999999</v>
      </c>
      <c r="N265" s="38">
        <v>48939662.299999997</v>
      </c>
      <c r="O265" s="24">
        <v>27292165.100000001</v>
      </c>
    </row>
    <row r="266" spans="1:15" ht="15.75" x14ac:dyDescent="0.25">
      <c r="A266" s="33">
        <v>2022</v>
      </c>
      <c r="B266" s="32" t="s">
        <v>48</v>
      </c>
      <c r="C266" s="24">
        <f>SUM(D266:O266)</f>
        <v>109749755.58</v>
      </c>
      <c r="D266" s="24">
        <v>1268100</v>
      </c>
      <c r="E266" s="24">
        <v>1288100</v>
      </c>
      <c r="F266" s="24">
        <v>1381100</v>
      </c>
      <c r="G266" s="24">
        <v>20486708.620000001</v>
      </c>
      <c r="H266" s="24">
        <v>1339100</v>
      </c>
      <c r="I266" s="24">
        <v>1339100</v>
      </c>
      <c r="J266" s="24">
        <v>1359100</v>
      </c>
      <c r="K266" s="24">
        <v>1462300</v>
      </c>
      <c r="L266" s="24">
        <v>1411700</v>
      </c>
      <c r="M266" s="24">
        <v>1369700</v>
      </c>
      <c r="N266" s="38">
        <v>1420700</v>
      </c>
      <c r="O266" s="24">
        <v>75624046.959999993</v>
      </c>
    </row>
    <row r="267" spans="1:15" ht="15.75" x14ac:dyDescent="0.25">
      <c r="A267" s="33">
        <v>2022</v>
      </c>
      <c r="B267" s="32" t="s">
        <v>49</v>
      </c>
      <c r="C267" s="24">
        <f>SUM(D267:O267)</f>
        <v>0</v>
      </c>
      <c r="D267" s="28">
        <v>0</v>
      </c>
      <c r="E267" s="28">
        <v>0</v>
      </c>
      <c r="F267" s="28">
        <v>0</v>
      </c>
      <c r="G267" s="28">
        <v>0</v>
      </c>
      <c r="H267" s="28">
        <v>0</v>
      </c>
      <c r="I267" s="28">
        <v>0</v>
      </c>
      <c r="J267" s="28">
        <v>0</v>
      </c>
      <c r="K267" s="28">
        <v>0</v>
      </c>
      <c r="L267" s="28">
        <v>0</v>
      </c>
      <c r="M267" s="28">
        <v>0</v>
      </c>
      <c r="N267" s="46">
        <v>0</v>
      </c>
      <c r="O267" s="28">
        <v>0</v>
      </c>
    </row>
    <row r="268" spans="1:15" ht="15.75" x14ac:dyDescent="0.25">
      <c r="A268" s="33">
        <v>2022</v>
      </c>
      <c r="B268" s="32" t="s">
        <v>50</v>
      </c>
      <c r="C268" s="24">
        <f>SUM(D268:O268)</f>
        <v>4420400</v>
      </c>
      <c r="D268" s="28">
        <v>0</v>
      </c>
      <c r="E268" s="28">
        <v>0</v>
      </c>
      <c r="F268" s="28">
        <v>0</v>
      </c>
      <c r="G268" s="28">
        <v>0</v>
      </c>
      <c r="H268" s="28">
        <v>0</v>
      </c>
      <c r="I268" s="28">
        <v>0</v>
      </c>
      <c r="J268" s="28">
        <v>0</v>
      </c>
      <c r="K268" s="28">
        <v>4345400</v>
      </c>
      <c r="L268" s="28">
        <v>0</v>
      </c>
      <c r="M268" s="28">
        <v>0</v>
      </c>
      <c r="N268" s="46">
        <v>0</v>
      </c>
      <c r="O268" s="28">
        <v>75000</v>
      </c>
    </row>
    <row r="269" spans="1:15" ht="15.75" x14ac:dyDescent="0.25">
      <c r="A269" s="33">
        <v>2022</v>
      </c>
      <c r="B269" s="32" t="s">
        <v>51</v>
      </c>
      <c r="C269" s="24">
        <f>SUM(D269:O269)</f>
        <v>44106501.25</v>
      </c>
      <c r="D269" s="24">
        <v>3304820.86</v>
      </c>
      <c r="E269" s="24">
        <v>3313467.96</v>
      </c>
      <c r="F269" s="24">
        <v>3747045.25</v>
      </c>
      <c r="G269" s="24">
        <v>3747664.68</v>
      </c>
      <c r="H269" s="24">
        <v>3733042.94</v>
      </c>
      <c r="I269" s="24">
        <v>3691364.67</v>
      </c>
      <c r="J269" s="24">
        <v>3701522.54</v>
      </c>
      <c r="K269" s="24">
        <v>3638014.14</v>
      </c>
      <c r="L269" s="24">
        <v>3722133.53</v>
      </c>
      <c r="M269" s="24">
        <v>3708895.38</v>
      </c>
      <c r="N269" s="38">
        <v>3773061.29</v>
      </c>
      <c r="O269" s="24">
        <v>4025468.01</v>
      </c>
    </row>
    <row r="270" spans="1:15" ht="15.75" x14ac:dyDescent="0.25">
      <c r="A270" s="33">
        <v>2022</v>
      </c>
      <c r="B270" s="31" t="s">
        <v>52</v>
      </c>
      <c r="C270" s="18">
        <f t="shared" ref="C270" si="252">SUM(C271:C279)</f>
        <v>49494089.520000003</v>
      </c>
      <c r="D270" s="24">
        <f t="shared" ref="D270" si="253">SUM(D271:D279)</f>
        <v>3167711.13</v>
      </c>
      <c r="E270" s="24">
        <f t="shared" ref="E270:O270" si="254">SUM(E271:E279)</f>
        <v>3563667.05</v>
      </c>
      <c r="F270" s="24">
        <f t="shared" si="254"/>
        <v>3521975.39</v>
      </c>
      <c r="G270" s="24">
        <f t="shared" si="254"/>
        <v>2988452.07</v>
      </c>
      <c r="H270" s="24">
        <f t="shared" si="254"/>
        <v>2563672.62</v>
      </c>
      <c r="I270" s="24">
        <f t="shared" si="254"/>
        <v>3787677.79</v>
      </c>
      <c r="J270" s="24">
        <f t="shared" si="254"/>
        <v>4022059.26</v>
      </c>
      <c r="K270" s="24">
        <f t="shared" si="254"/>
        <v>3367833.3</v>
      </c>
      <c r="L270" s="24">
        <f t="shared" si="254"/>
        <v>4579839.59</v>
      </c>
      <c r="M270" s="24">
        <f t="shared" si="254"/>
        <v>4685769.09</v>
      </c>
      <c r="N270" s="38">
        <f t="shared" si="254"/>
        <v>5888962.8999999994</v>
      </c>
      <c r="O270" s="24">
        <f t="shared" si="254"/>
        <v>7356469.3299999991</v>
      </c>
    </row>
    <row r="271" spans="1:15" ht="15.75" x14ac:dyDescent="0.25">
      <c r="A271" s="33">
        <v>2022</v>
      </c>
      <c r="B271" s="32" t="s">
        <v>53</v>
      </c>
      <c r="C271" s="24">
        <f>SUM(D271:O271)</f>
        <v>10976108.270000001</v>
      </c>
      <c r="D271" s="24">
        <v>783800.98</v>
      </c>
      <c r="E271" s="24">
        <v>991650.06</v>
      </c>
      <c r="F271" s="24">
        <v>1020331.11</v>
      </c>
      <c r="G271" s="24">
        <v>803622.79</v>
      </c>
      <c r="H271" s="24">
        <v>265671.24</v>
      </c>
      <c r="I271" s="24">
        <v>832048.2</v>
      </c>
      <c r="J271" s="24">
        <v>929533.46</v>
      </c>
      <c r="K271" s="24">
        <v>907066.2</v>
      </c>
      <c r="L271" s="24">
        <v>871213.32</v>
      </c>
      <c r="M271" s="24">
        <v>1603880.7</v>
      </c>
      <c r="N271" s="38">
        <v>889822.15</v>
      </c>
      <c r="O271" s="24">
        <v>1077468.06</v>
      </c>
    </row>
    <row r="272" spans="1:15" ht="15.75" x14ac:dyDescent="0.25">
      <c r="A272" s="33">
        <v>2022</v>
      </c>
      <c r="B272" s="32" t="s">
        <v>54</v>
      </c>
      <c r="C272" s="24">
        <f t="shared" ref="C272:C279" si="255">SUM(D272:O272)</f>
        <v>341052.05</v>
      </c>
      <c r="D272" s="18">
        <v>0</v>
      </c>
      <c r="E272" s="18">
        <v>0</v>
      </c>
      <c r="F272" s="18">
        <v>0</v>
      </c>
      <c r="G272" s="18">
        <v>32809.410000000003</v>
      </c>
      <c r="H272" s="18">
        <v>0</v>
      </c>
      <c r="I272" s="18">
        <v>70196.479999999996</v>
      </c>
      <c r="J272" s="18">
        <v>62828.86</v>
      </c>
      <c r="K272" s="18">
        <v>0</v>
      </c>
      <c r="L272" s="18">
        <v>142261.5</v>
      </c>
      <c r="M272" s="18">
        <v>7220</v>
      </c>
      <c r="N272" s="45">
        <v>0</v>
      </c>
      <c r="O272" s="18">
        <v>25735.8</v>
      </c>
    </row>
    <row r="273" spans="1:15" ht="15.75" x14ac:dyDescent="0.25">
      <c r="A273" s="33">
        <v>2022</v>
      </c>
      <c r="B273" s="32" t="s">
        <v>55</v>
      </c>
      <c r="C273" s="24">
        <f t="shared" si="255"/>
        <v>902430</v>
      </c>
      <c r="D273" s="28">
        <v>0</v>
      </c>
      <c r="E273" s="28">
        <v>0</v>
      </c>
      <c r="F273" s="28">
        <v>0</v>
      </c>
      <c r="G273" s="28">
        <v>3800</v>
      </c>
      <c r="H273" s="28">
        <v>0</v>
      </c>
      <c r="I273" s="28">
        <v>241260</v>
      </c>
      <c r="J273" s="28">
        <v>336565</v>
      </c>
      <c r="K273" s="28">
        <v>0</v>
      </c>
      <c r="L273" s="28">
        <v>0</v>
      </c>
      <c r="M273" s="28">
        <v>213947.5</v>
      </c>
      <c r="N273" s="46">
        <v>0</v>
      </c>
      <c r="O273" s="28">
        <v>106857.5</v>
      </c>
    </row>
    <row r="274" spans="1:15" ht="15.75" x14ac:dyDescent="0.25">
      <c r="A274" s="33">
        <v>2022</v>
      </c>
      <c r="B274" s="32" t="s">
        <v>56</v>
      </c>
      <c r="C274" s="24">
        <f t="shared" si="255"/>
        <v>18882.3</v>
      </c>
      <c r="D274" s="28">
        <v>0</v>
      </c>
      <c r="E274" s="28">
        <v>0</v>
      </c>
      <c r="F274" s="28">
        <v>0</v>
      </c>
      <c r="G274" s="28">
        <v>960</v>
      </c>
      <c r="H274" s="28">
        <v>0</v>
      </c>
      <c r="I274" s="28">
        <v>3780</v>
      </c>
      <c r="J274" s="28">
        <v>600</v>
      </c>
      <c r="K274" s="28">
        <v>0</v>
      </c>
      <c r="L274" s="28">
        <v>0</v>
      </c>
      <c r="M274" s="28">
        <v>10320</v>
      </c>
      <c r="N274" s="46">
        <v>0</v>
      </c>
      <c r="O274" s="28">
        <v>3222.3</v>
      </c>
    </row>
    <row r="275" spans="1:15" ht="15.75" x14ac:dyDescent="0.25">
      <c r="A275" s="33">
        <v>2022</v>
      </c>
      <c r="B275" s="32" t="s">
        <v>57</v>
      </c>
      <c r="C275" s="24">
        <f t="shared" si="255"/>
        <v>3877919.4300000006</v>
      </c>
      <c r="D275" s="28">
        <v>817482.6</v>
      </c>
      <c r="E275" s="28">
        <v>148633.20000000001</v>
      </c>
      <c r="F275" s="28">
        <v>74316.600000000006</v>
      </c>
      <c r="G275" s="28">
        <v>74316.600000000006</v>
      </c>
      <c r="H275" s="28">
        <v>74316.600000000006</v>
      </c>
      <c r="I275" s="28">
        <v>74316.600000000006</v>
      </c>
      <c r="J275" s="28">
        <v>289019.8</v>
      </c>
      <c r="K275" s="28">
        <v>74316</v>
      </c>
      <c r="L275" s="28">
        <v>74316.600000000006</v>
      </c>
      <c r="M275" s="28">
        <v>74316.600000000006</v>
      </c>
      <c r="N275" s="46">
        <v>74316.600000000006</v>
      </c>
      <c r="O275" s="28">
        <v>2028251.63</v>
      </c>
    </row>
    <row r="276" spans="1:15" ht="15.75" x14ac:dyDescent="0.25">
      <c r="A276" s="33">
        <v>2022</v>
      </c>
      <c r="B276" s="32" t="s">
        <v>58</v>
      </c>
      <c r="C276" s="24">
        <f>SUM(D276:O276)</f>
        <v>12572892.440000001</v>
      </c>
      <c r="D276" s="24">
        <v>681974.55</v>
      </c>
      <c r="E276" s="24">
        <v>785549.18</v>
      </c>
      <c r="F276" s="24">
        <v>765290.3</v>
      </c>
      <c r="G276" s="24">
        <v>807153.2</v>
      </c>
      <c r="H276" s="24">
        <v>824005.89</v>
      </c>
      <c r="I276" s="24">
        <v>835554.8</v>
      </c>
      <c r="J276" s="24">
        <v>861653.31</v>
      </c>
      <c r="K276" s="24">
        <v>877632.24</v>
      </c>
      <c r="L276" s="24">
        <v>884376.81</v>
      </c>
      <c r="M276" s="24">
        <v>893095.49</v>
      </c>
      <c r="N276" s="38">
        <v>3266672.19</v>
      </c>
      <c r="O276" s="24">
        <v>1089934.48</v>
      </c>
    </row>
    <row r="277" spans="1:15" ht="24" x14ac:dyDescent="0.25">
      <c r="A277" s="33">
        <v>2022</v>
      </c>
      <c r="B277" s="32" t="s">
        <v>59</v>
      </c>
      <c r="C277" s="24">
        <f t="shared" si="255"/>
        <v>2079460.1400000001</v>
      </c>
      <c r="D277" s="18">
        <v>25000</v>
      </c>
      <c r="E277" s="18">
        <v>163493.10999999999</v>
      </c>
      <c r="F277" s="18">
        <v>25000</v>
      </c>
      <c r="G277" s="18">
        <v>237222.91</v>
      </c>
      <c r="H277" s="18">
        <v>179767.36</v>
      </c>
      <c r="I277" s="18">
        <v>424559.6</v>
      </c>
      <c r="J277" s="18">
        <v>243482.62</v>
      </c>
      <c r="K277" s="18">
        <v>209062.63</v>
      </c>
      <c r="L277" s="18">
        <v>105475.86</v>
      </c>
      <c r="M277" s="18">
        <v>180751.45</v>
      </c>
      <c r="N277" s="45">
        <v>98435.83</v>
      </c>
      <c r="O277" s="18">
        <v>187208.77</v>
      </c>
    </row>
    <row r="278" spans="1:15" ht="15.75" x14ac:dyDescent="0.25">
      <c r="A278" s="33">
        <v>2022</v>
      </c>
      <c r="B278" s="32" t="s">
        <v>60</v>
      </c>
      <c r="C278" s="24">
        <f t="shared" si="255"/>
        <v>2817411.32</v>
      </c>
      <c r="D278" s="18">
        <v>0</v>
      </c>
      <c r="E278" s="18">
        <v>339211</v>
      </c>
      <c r="F278" s="18">
        <v>412905.38</v>
      </c>
      <c r="G278" s="18">
        <v>73984.41</v>
      </c>
      <c r="H278" s="18">
        <v>27533.33</v>
      </c>
      <c r="I278" s="18">
        <v>57359.91</v>
      </c>
      <c r="J278" s="18">
        <v>47544.91</v>
      </c>
      <c r="K278" s="18">
        <v>27533.33</v>
      </c>
      <c r="L278" s="18">
        <v>1265408</v>
      </c>
      <c r="M278" s="18">
        <v>17302.09</v>
      </c>
      <c r="N278" s="45">
        <v>188721.33</v>
      </c>
      <c r="O278" s="18">
        <v>359907.63</v>
      </c>
    </row>
    <row r="279" spans="1:15" ht="15.75" x14ac:dyDescent="0.25">
      <c r="A279" s="33">
        <v>2022</v>
      </c>
      <c r="B279" s="32" t="s">
        <v>61</v>
      </c>
      <c r="C279" s="24">
        <f t="shared" si="255"/>
        <v>15907933.57</v>
      </c>
      <c r="D279" s="28">
        <v>859453</v>
      </c>
      <c r="E279" s="28">
        <v>1135130.5</v>
      </c>
      <c r="F279" s="28">
        <v>1224132</v>
      </c>
      <c r="G279" s="28">
        <v>954582.75</v>
      </c>
      <c r="H279" s="28">
        <v>1192378.2</v>
      </c>
      <c r="I279" s="28">
        <v>1248602.2</v>
      </c>
      <c r="J279" s="28">
        <v>1250831.3</v>
      </c>
      <c r="K279" s="28">
        <v>1272222.8999999999</v>
      </c>
      <c r="L279" s="28">
        <v>1236787.5</v>
      </c>
      <c r="M279" s="28">
        <v>1684935.26</v>
      </c>
      <c r="N279" s="46">
        <v>1370994.8</v>
      </c>
      <c r="O279" s="28">
        <v>2477883.16</v>
      </c>
    </row>
    <row r="280" spans="1:15" ht="15.75" x14ac:dyDescent="0.25">
      <c r="A280" s="33">
        <v>2022</v>
      </c>
      <c r="B280" s="31" t="s">
        <v>62</v>
      </c>
      <c r="C280" s="24">
        <f t="shared" ref="C280" si="256">SUM(C281:C289)</f>
        <v>19867071.530000001</v>
      </c>
      <c r="D280" s="24">
        <f t="shared" ref="D280" si="257">SUM(D281:D289)</f>
        <v>0</v>
      </c>
      <c r="E280" s="24">
        <f t="shared" ref="E280:O280" si="258">SUM(E281:E289)</f>
        <v>1742596.69</v>
      </c>
      <c r="F280" s="24">
        <f t="shared" si="258"/>
        <v>2260575.06</v>
      </c>
      <c r="G280" s="24">
        <f t="shared" si="258"/>
        <v>1605671.15</v>
      </c>
      <c r="H280" s="24">
        <f t="shared" si="258"/>
        <v>1339430.1299999999</v>
      </c>
      <c r="I280" s="24">
        <f t="shared" si="258"/>
        <v>1362175.95</v>
      </c>
      <c r="J280" s="24">
        <f t="shared" si="258"/>
        <v>2669133.2999999998</v>
      </c>
      <c r="K280" s="24">
        <f t="shared" si="258"/>
        <v>1076238.47</v>
      </c>
      <c r="L280" s="24">
        <f t="shared" si="258"/>
        <v>985482.83000000007</v>
      </c>
      <c r="M280" s="24">
        <f t="shared" si="258"/>
        <v>2432186.0699999998</v>
      </c>
      <c r="N280" s="38">
        <f t="shared" si="258"/>
        <v>1410731.56</v>
      </c>
      <c r="O280" s="24">
        <f t="shared" si="258"/>
        <v>2982850.3200000003</v>
      </c>
    </row>
    <row r="281" spans="1:15" ht="15.75" x14ac:dyDescent="0.25">
      <c r="A281" s="33">
        <v>2022</v>
      </c>
      <c r="B281" s="32" t="s">
        <v>63</v>
      </c>
      <c r="C281" s="24">
        <f>SUM(D281:O281)</f>
        <v>773076.15</v>
      </c>
      <c r="D281" s="28">
        <v>0</v>
      </c>
      <c r="E281" s="28">
        <v>0</v>
      </c>
      <c r="F281" s="28">
        <v>49635.66</v>
      </c>
      <c r="G281" s="28">
        <v>271250.7</v>
      </c>
      <c r="H281" s="28">
        <v>20225.259999999998</v>
      </c>
      <c r="I281" s="28">
        <v>35894.660000000003</v>
      </c>
      <c r="J281" s="28">
        <v>25646.13</v>
      </c>
      <c r="K281" s="28">
        <f>83373.02+0.6</f>
        <v>83373.62000000001</v>
      </c>
      <c r="L281" s="28">
        <v>18300</v>
      </c>
      <c r="M281" s="28">
        <v>179466.6</v>
      </c>
      <c r="N281" s="46">
        <v>23960.400000000001</v>
      </c>
      <c r="O281" s="28">
        <v>65323.12</v>
      </c>
    </row>
    <row r="282" spans="1:15" ht="15.75" x14ac:dyDescent="0.25">
      <c r="A282" s="33">
        <v>2022</v>
      </c>
      <c r="B282" s="32" t="s">
        <v>64</v>
      </c>
      <c r="C282" s="24">
        <f t="shared" ref="C282:C289" si="259">SUM(D282:O282)</f>
        <v>206630</v>
      </c>
      <c r="D282" s="28">
        <v>0</v>
      </c>
      <c r="E282" s="28">
        <v>0</v>
      </c>
      <c r="F282" s="28">
        <v>0</v>
      </c>
      <c r="G282" s="28">
        <v>3604</v>
      </c>
      <c r="H282" s="28">
        <v>0</v>
      </c>
      <c r="I282" s="28">
        <v>50256</v>
      </c>
      <c r="J282" s="28">
        <v>59000</v>
      </c>
      <c r="K282" s="28">
        <v>0</v>
      </c>
      <c r="L282" s="28">
        <v>0</v>
      </c>
      <c r="M282" s="28">
        <v>73750</v>
      </c>
      <c r="N282" s="46">
        <v>0</v>
      </c>
      <c r="O282" s="28">
        <v>20020</v>
      </c>
    </row>
    <row r="283" spans="1:15" ht="15.75" x14ac:dyDescent="0.25">
      <c r="A283" s="33">
        <v>2022</v>
      </c>
      <c r="B283" s="32" t="s">
        <v>65</v>
      </c>
      <c r="C283" s="24">
        <f t="shared" si="259"/>
        <v>951483.05999999994</v>
      </c>
      <c r="D283" s="18">
        <v>0</v>
      </c>
      <c r="E283" s="18">
        <v>113047.7</v>
      </c>
      <c r="F283" s="18">
        <v>195079.37</v>
      </c>
      <c r="G283" s="18">
        <v>8598.7000000000007</v>
      </c>
      <c r="H283" s="18">
        <v>154280.87</v>
      </c>
      <c r="I283" s="18">
        <v>60432</v>
      </c>
      <c r="J283" s="18">
        <v>199266.6</v>
      </c>
      <c r="K283" s="18">
        <v>41944.28</v>
      </c>
      <c r="L283" s="18">
        <v>0</v>
      </c>
      <c r="M283" s="18">
        <v>132068.82999999999</v>
      </c>
      <c r="N283" s="45">
        <v>20469.46</v>
      </c>
      <c r="O283" s="18">
        <v>26295.25</v>
      </c>
    </row>
    <row r="284" spans="1:15" ht="15.75" x14ac:dyDescent="0.25">
      <c r="A284" s="33">
        <v>2022</v>
      </c>
      <c r="B284" s="32" t="s">
        <v>66</v>
      </c>
      <c r="C284" s="24">
        <f t="shared" si="259"/>
        <v>103540.60999999999</v>
      </c>
      <c r="D284" s="28">
        <v>0</v>
      </c>
      <c r="E284" s="28">
        <v>26196</v>
      </c>
      <c r="F284" s="28">
        <v>0</v>
      </c>
      <c r="G284" s="28">
        <v>20472.71</v>
      </c>
      <c r="H284" s="28">
        <v>0</v>
      </c>
      <c r="I284" s="28">
        <v>0</v>
      </c>
      <c r="J284" s="28">
        <v>8260</v>
      </c>
      <c r="K284" s="28">
        <v>26255</v>
      </c>
      <c r="L284" s="28">
        <v>0</v>
      </c>
      <c r="M284" s="28">
        <v>2084.85</v>
      </c>
      <c r="N284" s="46">
        <v>5522.4</v>
      </c>
      <c r="O284" s="28">
        <v>14749.65</v>
      </c>
    </row>
    <row r="285" spans="1:15" ht="15.75" x14ac:dyDescent="0.25">
      <c r="A285" s="33">
        <v>2022</v>
      </c>
      <c r="B285" s="32" t="s">
        <v>67</v>
      </c>
      <c r="C285" s="24">
        <f t="shared" si="259"/>
        <v>269898.77</v>
      </c>
      <c r="D285" s="18">
        <v>0</v>
      </c>
      <c r="E285" s="18">
        <v>0</v>
      </c>
      <c r="F285" s="18">
        <v>0</v>
      </c>
      <c r="G285" s="18">
        <v>121674.55</v>
      </c>
      <c r="H285" s="18">
        <v>10500</v>
      </c>
      <c r="I285" s="18">
        <v>55342</v>
      </c>
      <c r="J285" s="18">
        <v>0</v>
      </c>
      <c r="K285" s="18">
        <v>0</v>
      </c>
      <c r="L285" s="18">
        <v>0</v>
      </c>
      <c r="M285" s="18">
        <v>82382.22</v>
      </c>
      <c r="N285" s="45">
        <v>0</v>
      </c>
      <c r="O285" s="18">
        <v>0</v>
      </c>
    </row>
    <row r="286" spans="1:15" ht="15.75" x14ac:dyDescent="0.25">
      <c r="A286" s="33">
        <v>2022</v>
      </c>
      <c r="B286" s="32" t="s">
        <v>68</v>
      </c>
      <c r="C286" s="24">
        <f t="shared" si="259"/>
        <v>102032.49</v>
      </c>
      <c r="D286" s="18">
        <v>0</v>
      </c>
      <c r="E286" s="18">
        <v>0</v>
      </c>
      <c r="F286" s="18">
        <v>21352.7</v>
      </c>
      <c r="G286" s="18">
        <v>18723.05</v>
      </c>
      <c r="H286" s="18">
        <v>19179.14</v>
      </c>
      <c r="I286" s="18">
        <v>11053.21</v>
      </c>
      <c r="J286" s="18">
        <v>22905.759999999998</v>
      </c>
      <c r="K286" s="18">
        <v>0</v>
      </c>
      <c r="L286" s="18">
        <v>0</v>
      </c>
      <c r="M286" s="18">
        <v>4465.63</v>
      </c>
      <c r="N286" s="45">
        <v>0</v>
      </c>
      <c r="O286" s="18">
        <v>4353</v>
      </c>
    </row>
    <row r="287" spans="1:15" ht="15.75" x14ac:dyDescent="0.25">
      <c r="A287" s="33">
        <v>2022</v>
      </c>
      <c r="B287" s="32" t="s">
        <v>69</v>
      </c>
      <c r="C287" s="24">
        <f t="shared" si="259"/>
        <v>10459062.59</v>
      </c>
      <c r="D287" s="24">
        <v>0</v>
      </c>
      <c r="E287" s="24">
        <v>1078473.0900000001</v>
      </c>
      <c r="F287" s="24">
        <v>509768.06</v>
      </c>
      <c r="G287" s="24">
        <v>544152.02</v>
      </c>
      <c r="H287" s="24">
        <v>512730.98</v>
      </c>
      <c r="I287" s="24">
        <v>901898.38</v>
      </c>
      <c r="J287" s="24">
        <v>934381.2</v>
      </c>
      <c r="K287" s="24">
        <v>0</v>
      </c>
      <c r="L287" s="24">
        <v>955432.81</v>
      </c>
      <c r="M287" s="24">
        <v>1779816</v>
      </c>
      <c r="N287" s="38">
        <v>925848.91</v>
      </c>
      <c r="O287" s="24">
        <v>2316561.14</v>
      </c>
    </row>
    <row r="288" spans="1:15" ht="24" x14ac:dyDescent="0.25">
      <c r="A288" s="33">
        <v>2022</v>
      </c>
      <c r="B288" s="32" t="s">
        <v>70</v>
      </c>
      <c r="C288" s="24">
        <f t="shared" si="259"/>
        <v>0</v>
      </c>
      <c r="D288" s="18">
        <v>0</v>
      </c>
      <c r="E288" s="18">
        <v>0</v>
      </c>
      <c r="F288" s="18">
        <v>0</v>
      </c>
      <c r="G288" s="18">
        <v>0</v>
      </c>
      <c r="H288" s="18">
        <v>0</v>
      </c>
      <c r="I288" s="18">
        <v>0</v>
      </c>
      <c r="J288" s="18">
        <v>0</v>
      </c>
      <c r="K288" s="18">
        <v>0</v>
      </c>
      <c r="L288" s="18">
        <v>0</v>
      </c>
      <c r="M288" s="18">
        <v>0</v>
      </c>
      <c r="N288" s="45">
        <v>0</v>
      </c>
      <c r="O288" s="18">
        <v>0</v>
      </c>
    </row>
    <row r="289" spans="1:15" ht="15.75" x14ac:dyDescent="0.25">
      <c r="A289" s="33">
        <v>2022</v>
      </c>
      <c r="B289" s="32" t="s">
        <v>71</v>
      </c>
      <c r="C289" s="24">
        <f t="shared" si="259"/>
        <v>7001347.8600000003</v>
      </c>
      <c r="D289" s="28">
        <v>0</v>
      </c>
      <c r="E289" s="28">
        <v>524879.9</v>
      </c>
      <c r="F289" s="28">
        <v>1484739.27</v>
      </c>
      <c r="G289" s="28">
        <v>617195.42000000004</v>
      </c>
      <c r="H289" s="28">
        <v>622513.88</v>
      </c>
      <c r="I289" s="28">
        <v>247299.7</v>
      </c>
      <c r="J289" s="28">
        <v>1419673.61</v>
      </c>
      <c r="K289" s="28">
        <v>924665.57</v>
      </c>
      <c r="L289" s="28">
        <v>11750.02</v>
      </c>
      <c r="M289" s="28">
        <v>178151.94</v>
      </c>
      <c r="N289" s="46">
        <v>434930.39</v>
      </c>
      <c r="O289" s="28">
        <v>535548.16000000003</v>
      </c>
    </row>
    <row r="290" spans="1:15" ht="15.75" x14ac:dyDescent="0.25">
      <c r="A290" s="33">
        <v>2022</v>
      </c>
      <c r="B290" s="31" t="s">
        <v>72</v>
      </c>
      <c r="C290" s="29">
        <f t="shared" ref="C290" si="260">SUM(C291:C297)</f>
        <v>1769128.3199999998</v>
      </c>
      <c r="D290" s="28">
        <f t="shared" ref="D290" si="261">SUM(D291:D297)</f>
        <v>0</v>
      </c>
      <c r="E290" s="28">
        <f t="shared" ref="E290:O290" si="262">SUM(E291:E297)</f>
        <v>0</v>
      </c>
      <c r="F290" s="28">
        <f t="shared" si="262"/>
        <v>128740</v>
      </c>
      <c r="G290" s="28">
        <f t="shared" si="262"/>
        <v>27575.599999999999</v>
      </c>
      <c r="H290" s="28">
        <f t="shared" si="262"/>
        <v>53308.54</v>
      </c>
      <c r="I290" s="28">
        <f t="shared" si="262"/>
        <v>0</v>
      </c>
      <c r="J290" s="28">
        <f t="shared" si="262"/>
        <v>188712.86</v>
      </c>
      <c r="K290" s="28">
        <f t="shared" si="262"/>
        <v>29605.62</v>
      </c>
      <c r="L290" s="28">
        <f t="shared" si="262"/>
        <v>0</v>
      </c>
      <c r="M290" s="28">
        <f t="shared" si="262"/>
        <v>319412.82</v>
      </c>
      <c r="N290" s="46">
        <f t="shared" si="262"/>
        <v>505646.95</v>
      </c>
      <c r="O290" s="28">
        <f t="shared" si="262"/>
        <v>516125.93</v>
      </c>
    </row>
    <row r="291" spans="1:15" ht="15.75" x14ac:dyDescent="0.25">
      <c r="A291" s="33">
        <v>2022</v>
      </c>
      <c r="B291" s="32" t="s">
        <v>73</v>
      </c>
      <c r="C291" s="24">
        <f>SUM(D291:O291)</f>
        <v>1769128.3199999998</v>
      </c>
      <c r="D291" s="28">
        <v>0</v>
      </c>
      <c r="E291" s="28">
        <v>0</v>
      </c>
      <c r="F291" s="28">
        <v>128740</v>
      </c>
      <c r="G291" s="28">
        <v>27575.599999999999</v>
      </c>
      <c r="H291" s="28">
        <v>53308.54</v>
      </c>
      <c r="I291" s="28">
        <v>0</v>
      </c>
      <c r="J291" s="28">
        <v>188712.86</v>
      </c>
      <c r="K291" s="28">
        <v>29605.62</v>
      </c>
      <c r="L291" s="28">
        <v>0</v>
      </c>
      <c r="M291" s="28">
        <v>319412.82</v>
      </c>
      <c r="N291" s="46">
        <v>505646.95</v>
      </c>
      <c r="O291" s="28">
        <v>516125.93</v>
      </c>
    </row>
    <row r="292" spans="1:15" ht="15.75" x14ac:dyDescent="0.25">
      <c r="A292" s="33">
        <v>2022</v>
      </c>
      <c r="B292" s="32" t="s">
        <v>74</v>
      </c>
      <c r="C292" s="24">
        <f t="shared" ref="C292:C297" si="263">SUM(D292:O292)</f>
        <v>0</v>
      </c>
      <c r="D292" s="24">
        <v>0</v>
      </c>
      <c r="E292" s="24">
        <v>0</v>
      </c>
      <c r="F292" s="24">
        <v>0</v>
      </c>
      <c r="G292" s="24">
        <v>0</v>
      </c>
      <c r="H292" s="24">
        <v>0</v>
      </c>
      <c r="I292" s="24">
        <v>0</v>
      </c>
      <c r="J292" s="24">
        <v>0</v>
      </c>
      <c r="K292" s="24">
        <v>0</v>
      </c>
      <c r="L292" s="24">
        <v>0</v>
      </c>
      <c r="M292" s="24">
        <v>0</v>
      </c>
      <c r="N292" s="38">
        <v>0</v>
      </c>
      <c r="O292" s="24">
        <v>0</v>
      </c>
    </row>
    <row r="293" spans="1:15" ht="15.75" x14ac:dyDescent="0.25">
      <c r="A293" s="33">
        <v>2022</v>
      </c>
      <c r="B293" s="32" t="s">
        <v>75</v>
      </c>
      <c r="C293" s="24">
        <f t="shared" si="263"/>
        <v>0</v>
      </c>
      <c r="D293" s="24">
        <v>0</v>
      </c>
      <c r="E293" s="24">
        <v>0</v>
      </c>
      <c r="F293" s="24">
        <v>0</v>
      </c>
      <c r="G293" s="24">
        <v>0</v>
      </c>
      <c r="H293" s="24">
        <v>0</v>
      </c>
      <c r="I293" s="24">
        <v>0</v>
      </c>
      <c r="J293" s="24">
        <v>0</v>
      </c>
      <c r="K293" s="24">
        <v>0</v>
      </c>
      <c r="L293" s="24">
        <v>0</v>
      </c>
      <c r="M293" s="24">
        <v>0</v>
      </c>
      <c r="N293" s="38">
        <v>0</v>
      </c>
      <c r="O293" s="24">
        <v>0</v>
      </c>
    </row>
    <row r="294" spans="1:15" ht="24" x14ac:dyDescent="0.25">
      <c r="A294" s="33">
        <v>2022</v>
      </c>
      <c r="B294" s="32" t="s">
        <v>76</v>
      </c>
      <c r="C294" s="24">
        <f t="shared" si="263"/>
        <v>0</v>
      </c>
      <c r="D294" s="24">
        <v>0</v>
      </c>
      <c r="E294" s="24">
        <v>0</v>
      </c>
      <c r="F294" s="24">
        <v>0</v>
      </c>
      <c r="G294" s="24">
        <v>0</v>
      </c>
      <c r="H294" s="24">
        <v>0</v>
      </c>
      <c r="I294" s="24">
        <v>0</v>
      </c>
      <c r="J294" s="24">
        <v>0</v>
      </c>
      <c r="K294" s="24">
        <v>0</v>
      </c>
      <c r="L294" s="24">
        <v>0</v>
      </c>
      <c r="M294" s="24">
        <v>0</v>
      </c>
      <c r="N294" s="38">
        <v>0</v>
      </c>
      <c r="O294" s="24">
        <v>0</v>
      </c>
    </row>
    <row r="295" spans="1:15" ht="24" x14ac:dyDescent="0.25">
      <c r="A295" s="33">
        <v>2022</v>
      </c>
      <c r="B295" s="32" t="s">
        <v>77</v>
      </c>
      <c r="C295" s="24">
        <f t="shared" si="263"/>
        <v>0</v>
      </c>
      <c r="D295" s="24">
        <v>0</v>
      </c>
      <c r="E295" s="24">
        <v>0</v>
      </c>
      <c r="F295" s="24">
        <v>0</v>
      </c>
      <c r="G295" s="24">
        <v>0</v>
      </c>
      <c r="H295" s="24">
        <v>0</v>
      </c>
      <c r="I295" s="24">
        <v>0</v>
      </c>
      <c r="J295" s="24">
        <v>0</v>
      </c>
      <c r="K295" s="24">
        <v>0</v>
      </c>
      <c r="L295" s="24">
        <v>0</v>
      </c>
      <c r="M295" s="24">
        <v>0</v>
      </c>
      <c r="N295" s="38">
        <v>0</v>
      </c>
      <c r="O295" s="24">
        <v>0</v>
      </c>
    </row>
    <row r="296" spans="1:15" ht="15.75" x14ac:dyDescent="0.25">
      <c r="A296" s="33">
        <v>2022</v>
      </c>
      <c r="B296" s="32" t="s">
        <v>78</v>
      </c>
      <c r="C296" s="24">
        <f t="shared" si="263"/>
        <v>0</v>
      </c>
      <c r="D296" s="24">
        <v>0</v>
      </c>
      <c r="E296" s="24">
        <v>0</v>
      </c>
      <c r="F296" s="24">
        <v>0</v>
      </c>
      <c r="G296" s="24">
        <v>0</v>
      </c>
      <c r="H296" s="24">
        <v>0</v>
      </c>
      <c r="I296" s="24">
        <v>0</v>
      </c>
      <c r="J296" s="24">
        <v>0</v>
      </c>
      <c r="K296" s="24">
        <v>0</v>
      </c>
      <c r="L296" s="24">
        <v>0</v>
      </c>
      <c r="M296" s="24">
        <v>0</v>
      </c>
      <c r="N296" s="38">
        <v>0</v>
      </c>
      <c r="O296" s="24">
        <v>0</v>
      </c>
    </row>
    <row r="297" spans="1:15" ht="15.75" x14ac:dyDescent="0.25">
      <c r="A297" s="33">
        <v>2022</v>
      </c>
      <c r="B297" s="32" t="s">
        <v>79</v>
      </c>
      <c r="C297" s="24">
        <f t="shared" si="263"/>
        <v>0</v>
      </c>
      <c r="D297" s="24">
        <v>0</v>
      </c>
      <c r="E297" s="24">
        <v>0</v>
      </c>
      <c r="F297" s="24">
        <v>0</v>
      </c>
      <c r="G297" s="24">
        <v>0</v>
      </c>
      <c r="H297" s="24">
        <v>0</v>
      </c>
      <c r="I297" s="24">
        <v>0</v>
      </c>
      <c r="J297" s="24">
        <v>0</v>
      </c>
      <c r="K297" s="24">
        <v>0</v>
      </c>
      <c r="L297" s="24">
        <v>0</v>
      </c>
      <c r="M297" s="24">
        <v>0</v>
      </c>
      <c r="N297" s="38">
        <v>0</v>
      </c>
      <c r="O297" s="24">
        <v>0</v>
      </c>
    </row>
    <row r="298" spans="1:15" ht="15.75" x14ac:dyDescent="0.25">
      <c r="A298" s="33">
        <v>2022</v>
      </c>
      <c r="B298" s="31" t="s">
        <v>80</v>
      </c>
      <c r="C298" s="29">
        <f t="shared" ref="C298" si="264">SUM(C299:C305)</f>
        <v>0</v>
      </c>
      <c r="D298" s="28">
        <f t="shared" ref="D298" si="265">SUM(D299:D305)</f>
        <v>0</v>
      </c>
      <c r="E298" s="28">
        <f t="shared" ref="E298:O298" si="266">SUM(E299:E305)</f>
        <v>0</v>
      </c>
      <c r="F298" s="28">
        <f t="shared" si="266"/>
        <v>0</v>
      </c>
      <c r="G298" s="28">
        <f t="shared" si="266"/>
        <v>0</v>
      </c>
      <c r="H298" s="28">
        <f t="shared" si="266"/>
        <v>0</v>
      </c>
      <c r="I298" s="28">
        <f t="shared" si="266"/>
        <v>0</v>
      </c>
      <c r="J298" s="28">
        <f t="shared" si="266"/>
        <v>0</v>
      </c>
      <c r="K298" s="28">
        <f t="shared" si="266"/>
        <v>0</v>
      </c>
      <c r="L298" s="28">
        <f t="shared" si="266"/>
        <v>0</v>
      </c>
      <c r="M298" s="28">
        <f t="shared" si="266"/>
        <v>0</v>
      </c>
      <c r="N298" s="46">
        <f t="shared" si="266"/>
        <v>0</v>
      </c>
      <c r="O298" s="28">
        <f t="shared" si="266"/>
        <v>0</v>
      </c>
    </row>
    <row r="299" spans="1:15" ht="15.75" x14ac:dyDescent="0.25">
      <c r="A299" s="33">
        <v>2022</v>
      </c>
      <c r="B299" s="32" t="s">
        <v>81</v>
      </c>
      <c r="C299" s="24">
        <f t="shared" ref="C299:C305" si="267">SUM(D299:O299)</f>
        <v>0</v>
      </c>
      <c r="D299" s="24">
        <v>0</v>
      </c>
      <c r="E299" s="24">
        <v>0</v>
      </c>
      <c r="F299" s="24">
        <v>0</v>
      </c>
      <c r="G299" s="24">
        <v>0</v>
      </c>
      <c r="H299" s="24">
        <v>0</v>
      </c>
      <c r="I299" s="24">
        <v>0</v>
      </c>
      <c r="J299" s="24">
        <v>0</v>
      </c>
      <c r="K299" s="24">
        <v>0</v>
      </c>
      <c r="L299" s="24">
        <v>0</v>
      </c>
      <c r="M299" s="24">
        <v>0</v>
      </c>
      <c r="N299" s="38">
        <v>0</v>
      </c>
      <c r="O299" s="24">
        <v>0</v>
      </c>
    </row>
    <row r="300" spans="1:15" ht="15.75" x14ac:dyDescent="0.25">
      <c r="A300" s="33">
        <v>2022</v>
      </c>
      <c r="B300" s="32" t="s">
        <v>82</v>
      </c>
      <c r="C300" s="24">
        <f t="shared" si="267"/>
        <v>0</v>
      </c>
      <c r="D300" s="24">
        <v>0</v>
      </c>
      <c r="E300" s="24">
        <v>0</v>
      </c>
      <c r="F300" s="24">
        <v>0</v>
      </c>
      <c r="G300" s="24">
        <v>0</v>
      </c>
      <c r="H300" s="24">
        <v>0</v>
      </c>
      <c r="I300" s="24">
        <v>0</v>
      </c>
      <c r="J300" s="24">
        <v>0</v>
      </c>
      <c r="K300" s="24">
        <v>0</v>
      </c>
      <c r="L300" s="24">
        <v>0</v>
      </c>
      <c r="M300" s="24">
        <v>0</v>
      </c>
      <c r="N300" s="38">
        <v>0</v>
      </c>
      <c r="O300" s="24">
        <v>0</v>
      </c>
    </row>
    <row r="301" spans="1:15" ht="15.75" x14ac:dyDescent="0.25">
      <c r="A301" s="33">
        <v>2022</v>
      </c>
      <c r="B301" s="32" t="s">
        <v>83</v>
      </c>
      <c r="C301" s="24">
        <f t="shared" si="267"/>
        <v>0</v>
      </c>
      <c r="D301" s="24">
        <v>0</v>
      </c>
      <c r="E301" s="24">
        <v>0</v>
      </c>
      <c r="F301" s="24">
        <v>0</v>
      </c>
      <c r="G301" s="24">
        <v>0</v>
      </c>
      <c r="H301" s="24">
        <v>0</v>
      </c>
      <c r="I301" s="24">
        <v>0</v>
      </c>
      <c r="J301" s="24">
        <v>0</v>
      </c>
      <c r="K301" s="24">
        <v>0</v>
      </c>
      <c r="L301" s="24">
        <v>0</v>
      </c>
      <c r="M301" s="24">
        <v>0</v>
      </c>
      <c r="N301" s="38">
        <v>0</v>
      </c>
      <c r="O301" s="24">
        <v>0</v>
      </c>
    </row>
    <row r="302" spans="1:15" ht="15.75" x14ac:dyDescent="0.25">
      <c r="A302" s="33">
        <v>2022</v>
      </c>
      <c r="B302" s="32" t="s">
        <v>84</v>
      </c>
      <c r="C302" s="24">
        <f t="shared" si="267"/>
        <v>0</v>
      </c>
      <c r="D302" s="24">
        <v>0</v>
      </c>
      <c r="E302" s="24">
        <v>0</v>
      </c>
      <c r="F302" s="24">
        <v>0</v>
      </c>
      <c r="G302" s="24">
        <v>0</v>
      </c>
      <c r="H302" s="24">
        <v>0</v>
      </c>
      <c r="I302" s="24">
        <v>0</v>
      </c>
      <c r="J302" s="24">
        <v>0</v>
      </c>
      <c r="K302" s="24">
        <v>0</v>
      </c>
      <c r="L302" s="24">
        <v>0</v>
      </c>
      <c r="M302" s="24">
        <v>0</v>
      </c>
      <c r="N302" s="38">
        <v>0</v>
      </c>
      <c r="O302" s="24">
        <v>0</v>
      </c>
    </row>
    <row r="303" spans="1:15" ht="24" x14ac:dyDescent="0.25">
      <c r="A303" s="33">
        <v>2022</v>
      </c>
      <c r="B303" s="32" t="s">
        <v>85</v>
      </c>
      <c r="C303" s="24">
        <f t="shared" si="267"/>
        <v>0</v>
      </c>
      <c r="D303" s="24">
        <v>0</v>
      </c>
      <c r="E303" s="24">
        <v>0</v>
      </c>
      <c r="F303" s="24">
        <v>0</v>
      </c>
      <c r="G303" s="24">
        <v>0</v>
      </c>
      <c r="H303" s="24">
        <v>0</v>
      </c>
      <c r="I303" s="24">
        <v>0</v>
      </c>
      <c r="J303" s="24">
        <v>0</v>
      </c>
      <c r="K303" s="24">
        <v>0</v>
      </c>
      <c r="L303" s="24">
        <v>0</v>
      </c>
      <c r="M303" s="24">
        <v>0</v>
      </c>
      <c r="N303" s="38">
        <v>0</v>
      </c>
      <c r="O303" s="24">
        <v>0</v>
      </c>
    </row>
    <row r="304" spans="1:15" ht="15.75" x14ac:dyDescent="0.25">
      <c r="A304" s="33">
        <v>2022</v>
      </c>
      <c r="B304" s="32" t="s">
        <v>86</v>
      </c>
      <c r="C304" s="24">
        <f t="shared" si="267"/>
        <v>0</v>
      </c>
      <c r="D304" s="24">
        <v>0</v>
      </c>
      <c r="E304" s="24">
        <v>0</v>
      </c>
      <c r="F304" s="24">
        <v>0</v>
      </c>
      <c r="G304" s="24">
        <v>0</v>
      </c>
      <c r="H304" s="24">
        <v>0</v>
      </c>
      <c r="I304" s="24">
        <v>0</v>
      </c>
      <c r="J304" s="24">
        <v>0</v>
      </c>
      <c r="K304" s="24">
        <v>0</v>
      </c>
      <c r="L304" s="24">
        <v>0</v>
      </c>
      <c r="M304" s="24">
        <v>0</v>
      </c>
      <c r="N304" s="38">
        <v>0</v>
      </c>
      <c r="O304" s="24">
        <v>0</v>
      </c>
    </row>
    <row r="305" spans="1:15" ht="15.75" x14ac:dyDescent="0.25">
      <c r="A305" s="33">
        <v>2022</v>
      </c>
      <c r="B305" s="32" t="s">
        <v>87</v>
      </c>
      <c r="C305" s="24">
        <f t="shared" si="267"/>
        <v>0</v>
      </c>
      <c r="D305" s="24">
        <v>0</v>
      </c>
      <c r="E305" s="24">
        <v>0</v>
      </c>
      <c r="F305" s="24">
        <v>0</v>
      </c>
      <c r="G305" s="24">
        <v>0</v>
      </c>
      <c r="H305" s="24">
        <v>0</v>
      </c>
      <c r="I305" s="24">
        <v>0</v>
      </c>
      <c r="J305" s="24">
        <v>0</v>
      </c>
      <c r="K305" s="24">
        <v>0</v>
      </c>
      <c r="L305" s="24">
        <v>0</v>
      </c>
      <c r="M305" s="24">
        <v>0</v>
      </c>
      <c r="N305" s="38">
        <v>0</v>
      </c>
      <c r="O305" s="24">
        <v>0</v>
      </c>
    </row>
    <row r="306" spans="1:15" ht="15.75" x14ac:dyDescent="0.25">
      <c r="A306" s="33">
        <v>2022</v>
      </c>
      <c r="B306" s="31" t="s">
        <v>88</v>
      </c>
      <c r="C306" s="24">
        <f t="shared" ref="C306" si="268">SUM(C307:C315)</f>
        <v>24088560.789999999</v>
      </c>
      <c r="D306" s="24">
        <f t="shared" ref="D306" si="269">SUM(D307:D315)</f>
        <v>0</v>
      </c>
      <c r="E306" s="24">
        <f t="shared" ref="E306:O306" si="270">SUM(E307:E315)</f>
        <v>27450</v>
      </c>
      <c r="F306" s="24">
        <f t="shared" si="270"/>
        <v>13540268.970000001</v>
      </c>
      <c r="G306" s="24">
        <f t="shared" si="270"/>
        <v>803877.3</v>
      </c>
      <c r="H306" s="24">
        <f t="shared" si="270"/>
        <v>2209203.11</v>
      </c>
      <c r="I306" s="24">
        <f t="shared" si="270"/>
        <v>55592.76</v>
      </c>
      <c r="J306" s="24">
        <f t="shared" si="270"/>
        <v>0</v>
      </c>
      <c r="K306" s="24">
        <f t="shared" si="270"/>
        <v>25252</v>
      </c>
      <c r="L306" s="24">
        <f t="shared" si="270"/>
        <v>8000</v>
      </c>
      <c r="M306" s="24">
        <f t="shared" si="270"/>
        <v>0</v>
      </c>
      <c r="N306" s="38">
        <f t="shared" si="270"/>
        <v>1289413.08</v>
      </c>
      <c r="O306" s="24">
        <f t="shared" si="270"/>
        <v>6129503.5699999994</v>
      </c>
    </row>
    <row r="307" spans="1:15" ht="15.75" x14ac:dyDescent="0.25">
      <c r="A307" s="33">
        <v>2022</v>
      </c>
      <c r="B307" s="32" t="s">
        <v>89</v>
      </c>
      <c r="C307" s="24">
        <f>SUM(D307:O307)</f>
        <v>19330165.84</v>
      </c>
      <c r="D307" s="28">
        <v>0</v>
      </c>
      <c r="E307" s="28">
        <v>0</v>
      </c>
      <c r="F307" s="28">
        <v>13358600.98</v>
      </c>
      <c r="G307" s="28">
        <v>669850.12</v>
      </c>
      <c r="H307" s="28">
        <v>1895564.01</v>
      </c>
      <c r="I307" s="28">
        <v>25256.86</v>
      </c>
      <c r="J307" s="28">
        <v>0</v>
      </c>
      <c r="K307" s="28">
        <v>0</v>
      </c>
      <c r="L307" s="28">
        <v>0</v>
      </c>
      <c r="M307" s="28">
        <v>0</v>
      </c>
      <c r="N307" s="46">
        <v>749972.6</v>
      </c>
      <c r="O307" s="28">
        <v>2630921.27</v>
      </c>
    </row>
    <row r="308" spans="1:15" ht="15.75" x14ac:dyDescent="0.25">
      <c r="A308" s="33">
        <v>2022</v>
      </c>
      <c r="B308" s="32" t="s">
        <v>90</v>
      </c>
      <c r="C308" s="24">
        <f t="shared" ref="C308:C315" si="271">SUM(D308:O308)</f>
        <v>1036615.1799999999</v>
      </c>
      <c r="D308" s="24">
        <v>0</v>
      </c>
      <c r="E308" s="24">
        <v>0</v>
      </c>
      <c r="F308" s="24">
        <v>0</v>
      </c>
      <c r="G308" s="24">
        <v>0</v>
      </c>
      <c r="H308" s="24">
        <v>178272.21</v>
      </c>
      <c r="I308" s="24">
        <v>0</v>
      </c>
      <c r="J308" s="24">
        <v>0</v>
      </c>
      <c r="K308" s="24">
        <v>0</v>
      </c>
      <c r="L308" s="24">
        <v>0</v>
      </c>
      <c r="M308" s="24">
        <v>0</v>
      </c>
      <c r="N308" s="38">
        <v>539440.48</v>
      </c>
      <c r="O308" s="24">
        <v>318902.49</v>
      </c>
    </row>
    <row r="309" spans="1:15" ht="15.75" x14ac:dyDescent="0.25">
      <c r="A309" s="33">
        <v>2022</v>
      </c>
      <c r="B309" s="32" t="s">
        <v>91</v>
      </c>
      <c r="C309" s="24">
        <f t="shared" si="271"/>
        <v>0</v>
      </c>
      <c r="D309" s="24">
        <v>0</v>
      </c>
      <c r="E309" s="24">
        <v>0</v>
      </c>
      <c r="F309" s="24">
        <v>0</v>
      </c>
      <c r="G309" s="24">
        <v>0</v>
      </c>
      <c r="H309" s="24">
        <v>0</v>
      </c>
      <c r="I309" s="24">
        <v>0</v>
      </c>
      <c r="J309" s="24">
        <v>0</v>
      </c>
      <c r="K309" s="24">
        <v>0</v>
      </c>
      <c r="L309" s="24">
        <v>0</v>
      </c>
      <c r="M309" s="24">
        <v>0</v>
      </c>
      <c r="N309" s="38">
        <v>0</v>
      </c>
      <c r="O309" s="24">
        <v>0</v>
      </c>
    </row>
    <row r="310" spans="1:15" ht="15.75" x14ac:dyDescent="0.25">
      <c r="A310" s="33">
        <v>2022</v>
      </c>
      <c r="B310" s="32" t="s">
        <v>92</v>
      </c>
      <c r="C310" s="24">
        <f t="shared" si="271"/>
        <v>3190000</v>
      </c>
      <c r="D310" s="24">
        <v>0</v>
      </c>
      <c r="E310" s="24">
        <v>0</v>
      </c>
      <c r="F310" s="24">
        <v>0</v>
      </c>
      <c r="G310" s="24">
        <v>0</v>
      </c>
      <c r="H310" s="24">
        <v>0</v>
      </c>
      <c r="I310" s="24">
        <v>0</v>
      </c>
      <c r="J310" s="24">
        <v>0</v>
      </c>
      <c r="K310" s="24">
        <v>0</v>
      </c>
      <c r="L310" s="24">
        <v>0</v>
      </c>
      <c r="M310" s="24">
        <v>0</v>
      </c>
      <c r="N310" s="38">
        <v>0</v>
      </c>
      <c r="O310" s="24">
        <v>3190000</v>
      </c>
    </row>
    <row r="311" spans="1:15" ht="15.75" x14ac:dyDescent="0.25">
      <c r="A311" s="33">
        <v>2022</v>
      </c>
      <c r="B311" s="32" t="s">
        <v>93</v>
      </c>
      <c r="C311" s="24">
        <f t="shared" si="271"/>
        <v>401000.77</v>
      </c>
      <c r="D311" s="24">
        <v>0</v>
      </c>
      <c r="E311" s="24">
        <v>27450</v>
      </c>
      <c r="F311" s="24">
        <v>67679.990000000005</v>
      </c>
      <c r="G311" s="24">
        <v>134027.18</v>
      </c>
      <c r="H311" s="24">
        <v>135366.89000000001</v>
      </c>
      <c r="I311" s="24">
        <v>30335.9</v>
      </c>
      <c r="J311" s="24">
        <v>0</v>
      </c>
      <c r="K311" s="24">
        <v>16461</v>
      </c>
      <c r="L311" s="24">
        <v>0</v>
      </c>
      <c r="M311" s="24">
        <v>0</v>
      </c>
      <c r="N311" s="38">
        <v>0</v>
      </c>
      <c r="O311" s="24">
        <v>-10320.19</v>
      </c>
    </row>
    <row r="312" spans="1:15" ht="15.75" x14ac:dyDescent="0.25">
      <c r="A312" s="33">
        <v>2022</v>
      </c>
      <c r="B312" s="32" t="s">
        <v>94</v>
      </c>
      <c r="C312" s="24">
        <f t="shared" si="271"/>
        <v>130779</v>
      </c>
      <c r="D312" s="24">
        <v>0</v>
      </c>
      <c r="E312" s="24">
        <v>0</v>
      </c>
      <c r="F312" s="24">
        <v>113988</v>
      </c>
      <c r="G312" s="24">
        <v>0</v>
      </c>
      <c r="H312" s="24">
        <v>0</v>
      </c>
      <c r="I312" s="24">
        <v>0</v>
      </c>
      <c r="J312" s="24">
        <v>0</v>
      </c>
      <c r="K312" s="24">
        <v>8791</v>
      </c>
      <c r="L312" s="24">
        <v>8000</v>
      </c>
      <c r="M312" s="24">
        <v>0</v>
      </c>
      <c r="N312" s="38">
        <v>0</v>
      </c>
      <c r="O312" s="24">
        <v>0</v>
      </c>
    </row>
    <row r="313" spans="1:15" ht="15.75" x14ac:dyDescent="0.25">
      <c r="A313" s="33">
        <v>2022</v>
      </c>
      <c r="B313" s="32" t="s">
        <v>95</v>
      </c>
      <c r="C313" s="24">
        <f t="shared" si="271"/>
        <v>0</v>
      </c>
      <c r="D313" s="24">
        <v>0</v>
      </c>
      <c r="E313" s="24">
        <v>0</v>
      </c>
      <c r="F313" s="24">
        <v>0</v>
      </c>
      <c r="G313" s="24">
        <v>0</v>
      </c>
      <c r="H313" s="24">
        <v>0</v>
      </c>
      <c r="I313" s="24">
        <v>0</v>
      </c>
      <c r="J313" s="24">
        <v>0</v>
      </c>
      <c r="K313" s="24">
        <v>0</v>
      </c>
      <c r="L313" s="24">
        <v>0</v>
      </c>
      <c r="M313" s="24">
        <v>0</v>
      </c>
      <c r="N313" s="38">
        <v>0</v>
      </c>
      <c r="O313" s="24">
        <v>0</v>
      </c>
    </row>
    <row r="314" spans="1:15" ht="15.75" x14ac:dyDescent="0.25">
      <c r="A314" s="33">
        <v>2022</v>
      </c>
      <c r="B314" s="32" t="s">
        <v>96</v>
      </c>
      <c r="C314" s="24">
        <f t="shared" si="271"/>
        <v>0</v>
      </c>
      <c r="D314" s="24">
        <v>0</v>
      </c>
      <c r="E314" s="24">
        <v>0</v>
      </c>
      <c r="F314" s="24">
        <v>0</v>
      </c>
      <c r="G314" s="24">
        <v>0</v>
      </c>
      <c r="H314" s="24">
        <v>0</v>
      </c>
      <c r="I314" s="24">
        <v>0</v>
      </c>
      <c r="J314" s="24">
        <v>0</v>
      </c>
      <c r="K314" s="24">
        <v>0</v>
      </c>
      <c r="L314" s="24">
        <v>0</v>
      </c>
      <c r="M314" s="24">
        <v>0</v>
      </c>
      <c r="N314" s="38">
        <v>0</v>
      </c>
      <c r="O314" s="24">
        <v>0</v>
      </c>
    </row>
    <row r="315" spans="1:15" ht="15.75" x14ac:dyDescent="0.25">
      <c r="A315" s="33">
        <v>2022</v>
      </c>
      <c r="B315" s="32" t="s">
        <v>97</v>
      </c>
      <c r="C315" s="24">
        <f t="shared" si="271"/>
        <v>0</v>
      </c>
      <c r="D315" s="24">
        <v>0</v>
      </c>
      <c r="E315" s="24">
        <v>0</v>
      </c>
      <c r="F315" s="24">
        <v>0</v>
      </c>
      <c r="G315" s="24">
        <v>0</v>
      </c>
      <c r="H315" s="24">
        <v>0</v>
      </c>
      <c r="I315" s="24">
        <v>0</v>
      </c>
      <c r="J315" s="24">
        <v>0</v>
      </c>
      <c r="K315" s="24">
        <v>0</v>
      </c>
      <c r="L315" s="24">
        <v>0</v>
      </c>
      <c r="M315" s="24">
        <v>0</v>
      </c>
      <c r="N315" s="38">
        <v>0</v>
      </c>
      <c r="O315" s="24">
        <v>0</v>
      </c>
    </row>
    <row r="316" spans="1:15" ht="15.75" x14ac:dyDescent="0.25">
      <c r="A316" s="33">
        <v>2022</v>
      </c>
      <c r="B316" s="31" t="s">
        <v>98</v>
      </c>
      <c r="C316" s="24">
        <f t="shared" ref="C316" si="272">SUM(C317:C320)</f>
        <v>0</v>
      </c>
      <c r="D316" s="24">
        <f t="shared" ref="D316" si="273">SUM(D317:D320)</f>
        <v>0</v>
      </c>
      <c r="E316" s="24">
        <f t="shared" ref="E316:O316" si="274">SUM(E317:E320)</f>
        <v>0</v>
      </c>
      <c r="F316" s="24">
        <f t="shared" si="274"/>
        <v>0</v>
      </c>
      <c r="G316" s="24">
        <f t="shared" si="274"/>
        <v>0</v>
      </c>
      <c r="H316" s="24">
        <f t="shared" si="274"/>
        <v>0</v>
      </c>
      <c r="I316" s="24">
        <f t="shared" si="274"/>
        <v>0</v>
      </c>
      <c r="J316" s="24">
        <f t="shared" si="274"/>
        <v>0</v>
      </c>
      <c r="K316" s="24">
        <f t="shared" si="274"/>
        <v>0</v>
      </c>
      <c r="L316" s="24">
        <f t="shared" si="274"/>
        <v>0</v>
      </c>
      <c r="M316" s="24">
        <f t="shared" si="274"/>
        <v>0</v>
      </c>
      <c r="N316" s="38">
        <f t="shared" si="274"/>
        <v>0</v>
      </c>
      <c r="O316" s="24">
        <f t="shared" si="274"/>
        <v>0</v>
      </c>
    </row>
    <row r="317" spans="1:15" ht="15.75" x14ac:dyDescent="0.25">
      <c r="A317" s="33">
        <v>2022</v>
      </c>
      <c r="B317" s="32" t="s">
        <v>99</v>
      </c>
      <c r="C317" s="24">
        <f t="shared" ref="C317:C320" si="275">SUM(D317:O317)</f>
        <v>0</v>
      </c>
      <c r="D317" s="24">
        <v>0</v>
      </c>
      <c r="E317" s="24">
        <v>0</v>
      </c>
      <c r="F317" s="24">
        <v>0</v>
      </c>
      <c r="G317" s="24">
        <v>0</v>
      </c>
      <c r="H317" s="24">
        <v>0</v>
      </c>
      <c r="I317" s="24">
        <v>0</v>
      </c>
      <c r="J317" s="24">
        <v>0</v>
      </c>
      <c r="K317" s="24">
        <v>0</v>
      </c>
      <c r="L317" s="24">
        <v>0</v>
      </c>
      <c r="M317" s="24">
        <v>0</v>
      </c>
      <c r="N317" s="38">
        <v>0</v>
      </c>
      <c r="O317" s="24">
        <v>0</v>
      </c>
    </row>
    <row r="318" spans="1:15" ht="15.75" x14ac:dyDescent="0.25">
      <c r="A318" s="33">
        <v>2022</v>
      </c>
      <c r="B318" s="32" t="s">
        <v>100</v>
      </c>
      <c r="C318" s="24">
        <f t="shared" si="275"/>
        <v>0</v>
      </c>
      <c r="D318" s="24">
        <v>0</v>
      </c>
      <c r="E318" s="24">
        <v>0</v>
      </c>
      <c r="F318" s="24">
        <v>0</v>
      </c>
      <c r="G318" s="24">
        <v>0</v>
      </c>
      <c r="H318" s="24">
        <v>0</v>
      </c>
      <c r="I318" s="24">
        <v>0</v>
      </c>
      <c r="J318" s="24">
        <v>0</v>
      </c>
      <c r="K318" s="24">
        <v>0</v>
      </c>
      <c r="L318" s="24">
        <v>0</v>
      </c>
      <c r="M318" s="24">
        <v>0</v>
      </c>
      <c r="N318" s="38">
        <v>0</v>
      </c>
      <c r="O318" s="24">
        <v>0</v>
      </c>
    </row>
    <row r="319" spans="1:15" ht="15.75" x14ac:dyDescent="0.25">
      <c r="A319" s="33">
        <v>2022</v>
      </c>
      <c r="B319" s="32" t="s">
        <v>101</v>
      </c>
      <c r="C319" s="24">
        <f t="shared" si="275"/>
        <v>0</v>
      </c>
      <c r="D319" s="24">
        <v>0</v>
      </c>
      <c r="E319" s="24">
        <v>0</v>
      </c>
      <c r="F319" s="24">
        <v>0</v>
      </c>
      <c r="G319" s="24">
        <v>0</v>
      </c>
      <c r="H319" s="24">
        <v>0</v>
      </c>
      <c r="I319" s="24">
        <v>0</v>
      </c>
      <c r="J319" s="24">
        <v>0</v>
      </c>
      <c r="K319" s="24">
        <v>0</v>
      </c>
      <c r="L319" s="24">
        <v>0</v>
      </c>
      <c r="M319" s="24">
        <v>0</v>
      </c>
      <c r="N319" s="38">
        <v>0</v>
      </c>
      <c r="O319" s="24">
        <v>0</v>
      </c>
    </row>
    <row r="320" spans="1:15" ht="24" x14ac:dyDescent="0.25">
      <c r="A320" s="33">
        <v>2022</v>
      </c>
      <c r="B320" s="32" t="s">
        <v>102</v>
      </c>
      <c r="C320" s="24">
        <f t="shared" si="275"/>
        <v>0</v>
      </c>
      <c r="D320" s="24">
        <v>0</v>
      </c>
      <c r="E320" s="24">
        <v>0</v>
      </c>
      <c r="F320" s="24">
        <v>0</v>
      </c>
      <c r="G320" s="24">
        <v>0</v>
      </c>
      <c r="H320" s="24">
        <v>0</v>
      </c>
      <c r="I320" s="24">
        <v>0</v>
      </c>
      <c r="J320" s="24">
        <v>0</v>
      </c>
      <c r="K320" s="24">
        <v>0</v>
      </c>
      <c r="L320" s="24">
        <v>0</v>
      </c>
      <c r="M320" s="24">
        <v>0</v>
      </c>
      <c r="N320" s="38">
        <v>0</v>
      </c>
      <c r="O320" s="24">
        <v>0</v>
      </c>
    </row>
    <row r="321" spans="1:15" ht="15.75" x14ac:dyDescent="0.25">
      <c r="A321" s="33">
        <v>2022</v>
      </c>
      <c r="B321" s="31" t="s">
        <v>103</v>
      </c>
      <c r="C321" s="24">
        <f t="shared" ref="C321" si="276">SUM(C322:C323)</f>
        <v>0</v>
      </c>
      <c r="D321" s="24">
        <f t="shared" ref="D321" si="277">SUM(D322:D323)</f>
        <v>0</v>
      </c>
      <c r="E321" s="24">
        <f t="shared" ref="E321:O321" si="278">SUM(E322:E323)</f>
        <v>0</v>
      </c>
      <c r="F321" s="24">
        <f t="shared" si="278"/>
        <v>0</v>
      </c>
      <c r="G321" s="24">
        <f t="shared" si="278"/>
        <v>0</v>
      </c>
      <c r="H321" s="24">
        <f t="shared" si="278"/>
        <v>0</v>
      </c>
      <c r="I321" s="24">
        <f t="shared" si="278"/>
        <v>0</v>
      </c>
      <c r="J321" s="24">
        <f t="shared" si="278"/>
        <v>0</v>
      </c>
      <c r="K321" s="24">
        <f t="shared" si="278"/>
        <v>0</v>
      </c>
      <c r="L321" s="24">
        <f t="shared" si="278"/>
        <v>0</v>
      </c>
      <c r="M321" s="24">
        <f t="shared" si="278"/>
        <v>0</v>
      </c>
      <c r="N321" s="38">
        <f t="shared" si="278"/>
        <v>0</v>
      </c>
      <c r="O321" s="24">
        <f t="shared" si="278"/>
        <v>0</v>
      </c>
    </row>
    <row r="322" spans="1:15" ht="15.75" x14ac:dyDescent="0.25">
      <c r="A322" s="33">
        <v>2022</v>
      </c>
      <c r="B322" s="32" t="s">
        <v>104</v>
      </c>
      <c r="C322" s="24">
        <f t="shared" ref="C322:C323" si="279">SUM(D322:O322)</f>
        <v>0</v>
      </c>
      <c r="D322" s="24">
        <v>0</v>
      </c>
      <c r="E322" s="24">
        <v>0</v>
      </c>
      <c r="F322" s="24">
        <v>0</v>
      </c>
      <c r="G322" s="24">
        <v>0</v>
      </c>
      <c r="H322" s="24">
        <v>0</v>
      </c>
      <c r="I322" s="24">
        <v>0</v>
      </c>
      <c r="J322" s="24">
        <v>0</v>
      </c>
      <c r="K322" s="24">
        <v>0</v>
      </c>
      <c r="L322" s="24">
        <v>0</v>
      </c>
      <c r="M322" s="24">
        <v>0</v>
      </c>
      <c r="N322" s="38">
        <v>0</v>
      </c>
      <c r="O322" s="24">
        <v>0</v>
      </c>
    </row>
    <row r="323" spans="1:15" ht="15.75" x14ac:dyDescent="0.25">
      <c r="A323" s="33">
        <v>2022</v>
      </c>
      <c r="B323" s="32" t="s">
        <v>105</v>
      </c>
      <c r="C323" s="24">
        <f t="shared" si="279"/>
        <v>0</v>
      </c>
      <c r="D323" s="24">
        <v>0</v>
      </c>
      <c r="E323" s="24">
        <v>0</v>
      </c>
      <c r="F323" s="24">
        <v>0</v>
      </c>
      <c r="G323" s="24">
        <v>0</v>
      </c>
      <c r="H323" s="24">
        <v>0</v>
      </c>
      <c r="I323" s="24">
        <v>0</v>
      </c>
      <c r="J323" s="24">
        <v>0</v>
      </c>
      <c r="K323" s="24">
        <v>0</v>
      </c>
      <c r="L323" s="24">
        <v>0</v>
      </c>
      <c r="M323" s="24">
        <v>0</v>
      </c>
      <c r="N323" s="38">
        <v>0</v>
      </c>
      <c r="O323" s="24">
        <v>0</v>
      </c>
    </row>
    <row r="324" spans="1:15" ht="15.75" x14ac:dyDescent="0.25">
      <c r="A324" s="33">
        <v>2022</v>
      </c>
      <c r="B324" s="31" t="s">
        <v>106</v>
      </c>
      <c r="C324" s="24">
        <f t="shared" ref="C324" si="280">SUM(C325:C327)</f>
        <v>0</v>
      </c>
      <c r="D324" s="24">
        <f t="shared" ref="D324" si="281">SUM(D325:D327)</f>
        <v>0</v>
      </c>
      <c r="E324" s="24">
        <f t="shared" ref="E324:O324" si="282">SUM(E325:E327)</f>
        <v>0</v>
      </c>
      <c r="F324" s="24">
        <f t="shared" si="282"/>
        <v>0</v>
      </c>
      <c r="G324" s="24">
        <f t="shared" si="282"/>
        <v>0</v>
      </c>
      <c r="H324" s="24">
        <f t="shared" si="282"/>
        <v>0</v>
      </c>
      <c r="I324" s="24">
        <f t="shared" si="282"/>
        <v>0</v>
      </c>
      <c r="J324" s="24">
        <f t="shared" si="282"/>
        <v>0</v>
      </c>
      <c r="K324" s="24">
        <f t="shared" si="282"/>
        <v>0</v>
      </c>
      <c r="L324" s="24">
        <f t="shared" si="282"/>
        <v>0</v>
      </c>
      <c r="M324" s="24">
        <f t="shared" si="282"/>
        <v>0</v>
      </c>
      <c r="N324" s="38">
        <f t="shared" si="282"/>
        <v>0</v>
      </c>
      <c r="O324" s="24">
        <f t="shared" si="282"/>
        <v>0</v>
      </c>
    </row>
    <row r="325" spans="1:15" ht="15.75" x14ac:dyDescent="0.25">
      <c r="A325" s="33">
        <v>2022</v>
      </c>
      <c r="B325" s="32" t="s">
        <v>107</v>
      </c>
      <c r="C325" s="24">
        <f t="shared" ref="C325:C327" si="283">SUM(D325:O325)</f>
        <v>0</v>
      </c>
      <c r="D325" s="24">
        <v>0</v>
      </c>
      <c r="E325" s="24">
        <v>0</v>
      </c>
      <c r="F325" s="24">
        <v>0</v>
      </c>
      <c r="G325" s="24">
        <v>0</v>
      </c>
      <c r="H325" s="24">
        <v>0</v>
      </c>
      <c r="I325" s="24">
        <v>0</v>
      </c>
      <c r="J325" s="24">
        <v>0</v>
      </c>
      <c r="K325" s="24">
        <v>0</v>
      </c>
      <c r="L325" s="24">
        <v>0</v>
      </c>
      <c r="M325" s="24">
        <v>0</v>
      </c>
      <c r="N325" s="38">
        <v>0</v>
      </c>
      <c r="O325" s="24">
        <v>0</v>
      </c>
    </row>
    <row r="326" spans="1:15" ht="15.75" x14ac:dyDescent="0.25">
      <c r="A326" s="33">
        <v>2022</v>
      </c>
      <c r="B326" s="32" t="s">
        <v>108</v>
      </c>
      <c r="C326" s="24">
        <f t="shared" si="283"/>
        <v>0</v>
      </c>
      <c r="D326" s="24">
        <v>0</v>
      </c>
      <c r="E326" s="24">
        <v>0</v>
      </c>
      <c r="F326" s="24">
        <v>0</v>
      </c>
      <c r="G326" s="24">
        <v>0</v>
      </c>
      <c r="H326" s="24">
        <v>0</v>
      </c>
      <c r="I326" s="24">
        <v>0</v>
      </c>
      <c r="J326" s="24">
        <v>0</v>
      </c>
      <c r="K326" s="24">
        <v>0</v>
      </c>
      <c r="L326" s="24">
        <v>0</v>
      </c>
      <c r="M326" s="24">
        <v>0</v>
      </c>
      <c r="N326" s="38">
        <v>0</v>
      </c>
      <c r="O326" s="24">
        <v>0</v>
      </c>
    </row>
    <row r="327" spans="1:15" ht="15.75" x14ac:dyDescent="0.25">
      <c r="A327" s="33">
        <v>2022</v>
      </c>
      <c r="B327" s="32" t="s">
        <v>109</v>
      </c>
      <c r="C327" s="24">
        <f t="shared" si="283"/>
        <v>0</v>
      </c>
      <c r="D327" s="24">
        <v>0</v>
      </c>
      <c r="E327" s="24">
        <v>0</v>
      </c>
      <c r="F327" s="24">
        <v>0</v>
      </c>
      <c r="G327" s="24">
        <v>0</v>
      </c>
      <c r="H327" s="24">
        <v>0</v>
      </c>
      <c r="I327" s="24">
        <v>0</v>
      </c>
      <c r="J327" s="24">
        <v>0</v>
      </c>
      <c r="K327" s="24">
        <v>0</v>
      </c>
      <c r="L327" s="24">
        <v>0</v>
      </c>
      <c r="M327" s="24">
        <v>0</v>
      </c>
      <c r="N327" s="38">
        <v>0</v>
      </c>
      <c r="O327" s="24">
        <v>0</v>
      </c>
    </row>
    <row r="328" spans="1:15" ht="15.75" x14ac:dyDescent="0.25">
      <c r="A328" s="33">
        <v>2022</v>
      </c>
      <c r="B328" s="31" t="s">
        <v>110</v>
      </c>
      <c r="C328" s="24">
        <f t="shared" ref="C328" si="284">+C264+C270+C280+C290+C298+C306+C316+C321+C324</f>
        <v>579195332.09000003</v>
      </c>
      <c r="D328" s="24">
        <f t="shared" ref="D328" si="285">+D264+D270+D280+D290+D298+D306+D316+D321+D324</f>
        <v>29884465.239999998</v>
      </c>
      <c r="E328" s="24">
        <f t="shared" ref="E328:O328" si="286">+E264+E270+E280+E290+E298+E306+E316+E321+E324</f>
        <v>33164088.740000002</v>
      </c>
      <c r="F328" s="24">
        <f>+F264+F270+F280+F290+F298+F306+F316+F321+F324</f>
        <v>49839501.25</v>
      </c>
      <c r="G328" s="24">
        <f t="shared" si="286"/>
        <v>55024121.079999998</v>
      </c>
      <c r="H328" s="24">
        <f t="shared" si="286"/>
        <v>37193249.770000003</v>
      </c>
      <c r="I328" s="24">
        <f t="shared" si="286"/>
        <v>37655313.460000001</v>
      </c>
      <c r="J328" s="24">
        <f t="shared" si="286"/>
        <v>36900343.059999995</v>
      </c>
      <c r="K328" s="24">
        <f t="shared" si="286"/>
        <v>38811060.159999989</v>
      </c>
      <c r="L328" s="24">
        <f t="shared" si="286"/>
        <v>35952727.469999999</v>
      </c>
      <c r="M328" s="24">
        <f t="shared" si="286"/>
        <v>37540654.560000002</v>
      </c>
      <c r="N328" s="38">
        <f t="shared" si="286"/>
        <v>63228178.079999998</v>
      </c>
      <c r="O328" s="24">
        <f t="shared" si="286"/>
        <v>124001629.22</v>
      </c>
    </row>
    <row r="329" spans="1:15" ht="15.75" x14ac:dyDescent="0.25">
      <c r="A329" s="33">
        <v>2022</v>
      </c>
      <c r="B329" s="31" t="s">
        <v>111</v>
      </c>
      <c r="C329" s="24">
        <f t="shared" ref="C329" si="287">SUM(C330:C331)</f>
        <v>0</v>
      </c>
      <c r="D329" s="24">
        <f t="shared" ref="D329" si="288">SUM(D330:D331)</f>
        <v>0</v>
      </c>
      <c r="E329" s="24">
        <f t="shared" ref="E329:O329" si="289">SUM(E330:E331)</f>
        <v>0</v>
      </c>
      <c r="F329" s="24">
        <f t="shared" si="289"/>
        <v>0</v>
      </c>
      <c r="G329" s="24">
        <f t="shared" si="289"/>
        <v>0</v>
      </c>
      <c r="H329" s="24">
        <f t="shared" si="289"/>
        <v>0</v>
      </c>
      <c r="I329" s="24">
        <f t="shared" si="289"/>
        <v>0</v>
      </c>
      <c r="J329" s="24">
        <f t="shared" si="289"/>
        <v>0</v>
      </c>
      <c r="K329" s="24">
        <f t="shared" si="289"/>
        <v>0</v>
      </c>
      <c r="L329" s="24">
        <f t="shared" si="289"/>
        <v>0</v>
      </c>
      <c r="M329" s="24">
        <f t="shared" si="289"/>
        <v>0</v>
      </c>
      <c r="N329" s="38">
        <f t="shared" si="289"/>
        <v>0</v>
      </c>
      <c r="O329" s="24">
        <f t="shared" si="289"/>
        <v>0</v>
      </c>
    </row>
    <row r="330" spans="1:15" ht="15.75" x14ac:dyDescent="0.25">
      <c r="A330" s="33">
        <v>2022</v>
      </c>
      <c r="B330" s="31" t="s">
        <v>112</v>
      </c>
      <c r="C330" s="24">
        <f t="shared" ref="C330:C331" si="290">SUM(D332:O332)</f>
        <v>0</v>
      </c>
      <c r="D330" s="24">
        <v>0</v>
      </c>
      <c r="E330" s="24">
        <v>0</v>
      </c>
      <c r="F330" s="24">
        <v>0</v>
      </c>
      <c r="G330" s="24">
        <v>0</v>
      </c>
      <c r="H330" s="24">
        <v>0</v>
      </c>
      <c r="I330" s="24">
        <v>0</v>
      </c>
      <c r="J330" s="24">
        <v>0</v>
      </c>
      <c r="K330" s="24">
        <v>0</v>
      </c>
      <c r="L330" s="24">
        <v>0</v>
      </c>
      <c r="M330" s="24">
        <v>0</v>
      </c>
      <c r="N330" s="38">
        <v>0</v>
      </c>
      <c r="O330" s="24">
        <v>0</v>
      </c>
    </row>
    <row r="331" spans="1:15" ht="15.75" x14ac:dyDescent="0.25">
      <c r="A331" s="33">
        <v>2022</v>
      </c>
      <c r="B331" s="32" t="s">
        <v>113</v>
      </c>
      <c r="C331" s="24">
        <f t="shared" si="290"/>
        <v>0</v>
      </c>
      <c r="D331" s="24">
        <v>0</v>
      </c>
      <c r="E331" s="24">
        <v>0</v>
      </c>
      <c r="F331" s="24">
        <v>0</v>
      </c>
      <c r="G331" s="24">
        <v>0</v>
      </c>
      <c r="H331" s="24">
        <v>0</v>
      </c>
      <c r="I331" s="24">
        <v>0</v>
      </c>
      <c r="J331" s="24">
        <v>0</v>
      </c>
      <c r="K331" s="24">
        <v>0</v>
      </c>
      <c r="L331" s="24">
        <v>0</v>
      </c>
      <c r="M331" s="24">
        <v>0</v>
      </c>
      <c r="N331" s="38">
        <v>0</v>
      </c>
      <c r="O331" s="24">
        <v>0</v>
      </c>
    </row>
    <row r="332" spans="1:15" ht="15.75" x14ac:dyDescent="0.25">
      <c r="A332" s="33">
        <v>2022</v>
      </c>
      <c r="B332" s="32" t="s">
        <v>114</v>
      </c>
      <c r="C332" s="24">
        <f>SUM(C333:C334)</f>
        <v>0</v>
      </c>
      <c r="D332" s="24">
        <f t="shared" ref="D332" si="291">SUM(D333:D334)</f>
        <v>0</v>
      </c>
      <c r="E332" s="24">
        <f t="shared" ref="E332:O332" si="292">SUM(E333:E334)</f>
        <v>0</v>
      </c>
      <c r="F332" s="24">
        <f t="shared" si="292"/>
        <v>0</v>
      </c>
      <c r="G332" s="24">
        <f t="shared" si="292"/>
        <v>0</v>
      </c>
      <c r="H332" s="24">
        <f t="shared" si="292"/>
        <v>0</v>
      </c>
      <c r="I332" s="24">
        <f t="shared" si="292"/>
        <v>0</v>
      </c>
      <c r="J332" s="24">
        <f t="shared" si="292"/>
        <v>0</v>
      </c>
      <c r="K332" s="24">
        <f t="shared" si="292"/>
        <v>0</v>
      </c>
      <c r="L332" s="24">
        <f t="shared" si="292"/>
        <v>0</v>
      </c>
      <c r="M332" s="24">
        <f t="shared" si="292"/>
        <v>0</v>
      </c>
      <c r="N332" s="38">
        <f t="shared" si="292"/>
        <v>0</v>
      </c>
      <c r="O332" s="24">
        <f t="shared" si="292"/>
        <v>0</v>
      </c>
    </row>
    <row r="333" spans="1:15" ht="15.75" x14ac:dyDescent="0.25">
      <c r="A333" s="33">
        <v>2022</v>
      </c>
      <c r="B333" s="31" t="s">
        <v>115</v>
      </c>
      <c r="C333" s="24">
        <f>SUM(D335:O335)</f>
        <v>0</v>
      </c>
      <c r="D333" s="24">
        <v>0</v>
      </c>
      <c r="E333" s="24">
        <v>0</v>
      </c>
      <c r="F333" s="24">
        <v>0</v>
      </c>
      <c r="G333" s="24">
        <v>0</v>
      </c>
      <c r="H333" s="24">
        <v>0</v>
      </c>
      <c r="I333" s="24">
        <v>0</v>
      </c>
      <c r="J333" s="24">
        <v>0</v>
      </c>
      <c r="K333" s="24">
        <v>0</v>
      </c>
      <c r="L333" s="24">
        <v>0</v>
      </c>
      <c r="M333" s="24">
        <v>0</v>
      </c>
      <c r="N333" s="38">
        <v>0</v>
      </c>
      <c r="O333" s="24">
        <v>0</v>
      </c>
    </row>
    <row r="334" spans="1:15" ht="15.75" x14ac:dyDescent="0.25">
      <c r="A334" s="33">
        <v>2022</v>
      </c>
      <c r="B334" s="32" t="s">
        <v>116</v>
      </c>
      <c r="C334" s="24">
        <f t="shared" ref="C334" si="293">SUM(D336:O336)</f>
        <v>0</v>
      </c>
      <c r="D334" s="24">
        <v>0</v>
      </c>
      <c r="E334" s="24">
        <v>0</v>
      </c>
      <c r="F334" s="24">
        <v>0</v>
      </c>
      <c r="G334" s="24">
        <v>0</v>
      </c>
      <c r="H334" s="24">
        <v>0</v>
      </c>
      <c r="I334" s="24">
        <v>0</v>
      </c>
      <c r="J334" s="24">
        <v>0</v>
      </c>
      <c r="K334" s="24">
        <v>0</v>
      </c>
      <c r="L334" s="24">
        <v>0</v>
      </c>
      <c r="M334" s="24">
        <v>0</v>
      </c>
      <c r="N334" s="38">
        <v>0</v>
      </c>
      <c r="O334" s="24">
        <v>0</v>
      </c>
    </row>
    <row r="335" spans="1:15" ht="15.75" x14ac:dyDescent="0.25">
      <c r="A335" s="33">
        <v>2022</v>
      </c>
      <c r="B335" s="32" t="s">
        <v>117</v>
      </c>
      <c r="C335" s="24">
        <f>SUM(C336:C336)</f>
        <v>0</v>
      </c>
      <c r="D335" s="24">
        <f t="shared" ref="D335:O335" si="294">SUM(D336:D336)</f>
        <v>0</v>
      </c>
      <c r="E335" s="24">
        <f>SUM(E336:E336)</f>
        <v>0</v>
      </c>
      <c r="F335" s="24">
        <f t="shared" si="294"/>
        <v>0</v>
      </c>
      <c r="G335" s="24">
        <f t="shared" si="294"/>
        <v>0</v>
      </c>
      <c r="H335" s="24">
        <f t="shared" si="294"/>
        <v>0</v>
      </c>
      <c r="I335" s="24">
        <f t="shared" si="294"/>
        <v>0</v>
      </c>
      <c r="J335" s="24">
        <f t="shared" si="294"/>
        <v>0</v>
      </c>
      <c r="K335" s="24">
        <f t="shared" si="294"/>
        <v>0</v>
      </c>
      <c r="L335" s="24">
        <f t="shared" si="294"/>
        <v>0</v>
      </c>
      <c r="M335" s="24">
        <f t="shared" si="294"/>
        <v>0</v>
      </c>
      <c r="N335" s="38">
        <f t="shared" si="294"/>
        <v>0</v>
      </c>
      <c r="O335" s="24">
        <f t="shared" si="294"/>
        <v>0</v>
      </c>
    </row>
    <row r="336" spans="1:15" ht="15.75" x14ac:dyDescent="0.25">
      <c r="A336" s="33">
        <v>2022</v>
      </c>
      <c r="B336" s="31" t="s">
        <v>118</v>
      </c>
      <c r="C336" s="24">
        <f t="shared" ref="C336" si="295">SUM(D338:O338)</f>
        <v>0</v>
      </c>
      <c r="D336" s="24">
        <v>0</v>
      </c>
      <c r="E336" s="24">
        <v>0</v>
      </c>
      <c r="F336" s="24">
        <v>0</v>
      </c>
      <c r="G336" s="24">
        <v>0</v>
      </c>
      <c r="H336" s="24">
        <v>0</v>
      </c>
      <c r="I336" s="24">
        <v>0</v>
      </c>
      <c r="J336" s="24">
        <v>0</v>
      </c>
      <c r="K336" s="24">
        <v>0</v>
      </c>
      <c r="L336" s="24">
        <v>0</v>
      </c>
      <c r="M336" s="24">
        <v>0</v>
      </c>
      <c r="N336" s="38">
        <v>0</v>
      </c>
      <c r="O336" s="24">
        <v>0</v>
      </c>
    </row>
    <row r="337" spans="1:15" ht="15.75" x14ac:dyDescent="0.25">
      <c r="A337" s="33">
        <v>2022</v>
      </c>
      <c r="B337" s="32" t="s">
        <v>119</v>
      </c>
      <c r="C337" s="24">
        <f t="shared" ref="C337:C338" si="296">+C329+C332+C335</f>
        <v>0</v>
      </c>
      <c r="D337" s="24">
        <f t="shared" ref="D337:D338" si="297">+D329+D332+D335</f>
        <v>0</v>
      </c>
      <c r="E337" s="24">
        <f t="shared" ref="E337:O337" si="298">+E329+E332+E335</f>
        <v>0</v>
      </c>
      <c r="F337" s="24">
        <f t="shared" si="298"/>
        <v>0</v>
      </c>
      <c r="G337" s="24">
        <f t="shared" si="298"/>
        <v>0</v>
      </c>
      <c r="H337" s="24">
        <f t="shared" si="298"/>
        <v>0</v>
      </c>
      <c r="I337" s="24">
        <f t="shared" si="298"/>
        <v>0</v>
      </c>
      <c r="J337" s="24">
        <f t="shared" si="298"/>
        <v>0</v>
      </c>
      <c r="K337" s="24">
        <f t="shared" si="298"/>
        <v>0</v>
      </c>
      <c r="L337" s="24">
        <f t="shared" si="298"/>
        <v>0</v>
      </c>
      <c r="M337" s="24">
        <f t="shared" si="298"/>
        <v>0</v>
      </c>
      <c r="N337" s="38">
        <f t="shared" si="298"/>
        <v>0</v>
      </c>
      <c r="O337" s="24">
        <f t="shared" si="298"/>
        <v>0</v>
      </c>
    </row>
    <row r="338" spans="1:15" ht="15.75" x14ac:dyDescent="0.25">
      <c r="A338" s="33">
        <v>2022</v>
      </c>
      <c r="B338" s="31" t="s">
        <v>120</v>
      </c>
      <c r="C338" s="24">
        <f t="shared" si="296"/>
        <v>0</v>
      </c>
      <c r="D338" s="24">
        <f t="shared" si="297"/>
        <v>0</v>
      </c>
      <c r="E338" s="24">
        <f t="shared" ref="E338:O338" si="299">+E330+E333+E336</f>
        <v>0</v>
      </c>
      <c r="F338" s="24">
        <f t="shared" si="299"/>
        <v>0</v>
      </c>
      <c r="G338" s="24">
        <f t="shared" si="299"/>
        <v>0</v>
      </c>
      <c r="H338" s="24">
        <f t="shared" si="299"/>
        <v>0</v>
      </c>
      <c r="I338" s="24">
        <f t="shared" si="299"/>
        <v>0</v>
      </c>
      <c r="J338" s="24">
        <f t="shared" si="299"/>
        <v>0</v>
      </c>
      <c r="K338" s="24">
        <f t="shared" si="299"/>
        <v>0</v>
      </c>
      <c r="L338" s="24">
        <f t="shared" si="299"/>
        <v>0</v>
      </c>
      <c r="M338" s="24">
        <f t="shared" si="299"/>
        <v>0</v>
      </c>
      <c r="N338" s="38">
        <f t="shared" si="299"/>
        <v>0</v>
      </c>
      <c r="O338" s="24">
        <f t="shared" si="299"/>
        <v>0</v>
      </c>
    </row>
    <row r="339" spans="1:15" ht="15.75" x14ac:dyDescent="0.25">
      <c r="A339" s="33">
        <v>2022</v>
      </c>
      <c r="B339" s="31" t="s">
        <v>121</v>
      </c>
      <c r="C339" s="24">
        <f t="shared" ref="C339" si="300">+C328+C337</f>
        <v>579195332.09000003</v>
      </c>
      <c r="D339" s="24">
        <f t="shared" ref="D339" si="301">+D328+D337</f>
        <v>29884465.239999998</v>
      </c>
      <c r="E339" s="24">
        <f t="shared" ref="E339:O339" si="302">+E328+E337</f>
        <v>33164088.740000002</v>
      </c>
      <c r="F339" s="24">
        <f>+F328+F337</f>
        <v>49839501.25</v>
      </c>
      <c r="G339" s="24">
        <f t="shared" si="302"/>
        <v>55024121.079999998</v>
      </c>
      <c r="H339" s="24">
        <f t="shared" si="302"/>
        <v>37193249.770000003</v>
      </c>
      <c r="I339" s="24">
        <f t="shared" si="302"/>
        <v>37655313.460000001</v>
      </c>
      <c r="J339" s="24">
        <f t="shared" si="302"/>
        <v>36900343.059999995</v>
      </c>
      <c r="K339" s="24">
        <f t="shared" si="302"/>
        <v>38811060.159999989</v>
      </c>
      <c r="L339" s="24">
        <f t="shared" si="302"/>
        <v>35952727.469999999</v>
      </c>
      <c r="M339" s="24">
        <f t="shared" si="302"/>
        <v>37540654.560000002</v>
      </c>
      <c r="N339" s="38">
        <f t="shared" si="302"/>
        <v>63228178.079999998</v>
      </c>
      <c r="O339" s="24">
        <f t="shared" si="302"/>
        <v>124001629.22</v>
      </c>
    </row>
    <row r="340" spans="1:15" ht="15.75" x14ac:dyDescent="0.25">
      <c r="A340" s="33">
        <v>2023</v>
      </c>
      <c r="B340" s="31" t="s">
        <v>45</v>
      </c>
      <c r="C340" s="24">
        <f>+C341+C347+C357+C367+C375+C383+C393+C398+C401</f>
        <v>637212258.91000009</v>
      </c>
      <c r="D340" s="24">
        <f t="shared" ref="D340:N340" si="303">+D341+D347+D357+D367+D375+D383+D393+D398+D401</f>
        <v>30863558.109999999</v>
      </c>
      <c r="E340" s="24">
        <f t="shared" si="303"/>
        <v>37733517.630000003</v>
      </c>
      <c r="F340" s="24">
        <f t="shared" si="303"/>
        <v>37580068.5</v>
      </c>
      <c r="G340" s="24">
        <f t="shared" si="303"/>
        <v>61314227.709999993</v>
      </c>
      <c r="H340" s="24">
        <f t="shared" si="303"/>
        <v>36728684.449999996</v>
      </c>
      <c r="I340" s="24">
        <f t="shared" si="303"/>
        <v>36176439.440000005</v>
      </c>
      <c r="J340" s="24">
        <f t="shared" si="303"/>
        <v>37807009.469999999</v>
      </c>
      <c r="K340" s="24">
        <f t="shared" si="303"/>
        <v>42427549.800000004</v>
      </c>
      <c r="L340" s="24">
        <f>+L341+L347+L357+L367+L375+L383+L393+L398+L401</f>
        <v>42301219.899999999</v>
      </c>
      <c r="M340" s="24">
        <f t="shared" si="303"/>
        <v>67054427.039999992</v>
      </c>
      <c r="N340" s="38">
        <f t="shared" si="303"/>
        <v>71771185.5</v>
      </c>
      <c r="O340" s="24">
        <f>+O341+O347+O357+O367+O375+O383+O393+O398+O401</f>
        <v>135454371.35999998</v>
      </c>
    </row>
    <row r="341" spans="1:15" ht="15.75" x14ac:dyDescent="0.25">
      <c r="A341" s="33">
        <v>2023</v>
      </c>
      <c r="B341" s="31" t="s">
        <v>46</v>
      </c>
      <c r="C341" s="24">
        <f t="shared" ref="C341" si="304">SUM(C342:C346)</f>
        <v>537520534.33000004</v>
      </c>
      <c r="D341" s="24">
        <f t="shared" ref="D341:N341" si="305">SUM(D342:D346)</f>
        <v>30153575.23</v>
      </c>
      <c r="E341" s="24">
        <f t="shared" si="305"/>
        <v>31724467.380000003</v>
      </c>
      <c r="F341" s="24">
        <f>SUM(F342:F346)</f>
        <v>31007130.5</v>
      </c>
      <c r="G341" s="24">
        <f t="shared" si="305"/>
        <v>54995667.159999996</v>
      </c>
      <c r="H341" s="24">
        <f t="shared" si="305"/>
        <v>31126922.780000001</v>
      </c>
      <c r="I341" s="24">
        <f t="shared" si="305"/>
        <v>30785660.259999998</v>
      </c>
      <c r="J341" s="24">
        <f t="shared" si="305"/>
        <v>31427516</v>
      </c>
      <c r="K341" s="24">
        <f t="shared" si="305"/>
        <v>37025414.920000002</v>
      </c>
      <c r="L341" s="24">
        <f t="shared" si="305"/>
        <v>33236749.379999999</v>
      </c>
      <c r="M341" s="24">
        <f t="shared" si="305"/>
        <v>57312023.099999994</v>
      </c>
      <c r="N341" s="38">
        <f t="shared" si="305"/>
        <v>58154468.229999997</v>
      </c>
      <c r="O341" s="24">
        <f>SUM(O342:O346)</f>
        <v>110570939.39</v>
      </c>
    </row>
    <row r="342" spans="1:15" ht="15.75" x14ac:dyDescent="0.25">
      <c r="A342" s="33">
        <v>2023</v>
      </c>
      <c r="B342" s="32" t="s">
        <v>47</v>
      </c>
      <c r="C342" s="24">
        <f>SUM(D342:O342)</f>
        <v>339771840.43000001</v>
      </c>
      <c r="D342" s="24">
        <v>24989515.100000001</v>
      </c>
      <c r="E342" s="24">
        <v>26539657.100000001</v>
      </c>
      <c r="F342" s="24">
        <v>25086598.43</v>
      </c>
      <c r="G342" s="24">
        <v>24992966.449999999</v>
      </c>
      <c r="H342" s="24">
        <v>25823443.690000001</v>
      </c>
      <c r="I342" s="24">
        <v>25431515.829999998</v>
      </c>
      <c r="J342" s="24">
        <v>26034619.18</v>
      </c>
      <c r="K342" s="24">
        <v>26326165.100000001</v>
      </c>
      <c r="L342" s="24">
        <v>27846250.09</v>
      </c>
      <c r="M342" s="24">
        <v>26457165.100000001</v>
      </c>
      <c r="N342" s="38">
        <v>52417779.259999998</v>
      </c>
      <c r="O342" s="24">
        <v>27826165.100000001</v>
      </c>
    </row>
    <row r="343" spans="1:15" ht="15.75" x14ac:dyDescent="0.25">
      <c r="A343" s="33">
        <v>2023</v>
      </c>
      <c r="B343" s="32" t="s">
        <v>48</v>
      </c>
      <c r="C343" s="24">
        <f>SUM(D343:O343)</f>
        <v>146315989.75</v>
      </c>
      <c r="D343" s="24">
        <v>1457000</v>
      </c>
      <c r="E343" s="24">
        <v>1515900</v>
      </c>
      <c r="F343" s="24">
        <v>2198000</v>
      </c>
      <c r="G343" s="24">
        <v>26250107.300000001</v>
      </c>
      <c r="H343" s="24">
        <v>1488000</v>
      </c>
      <c r="I343" s="24">
        <v>1519000</v>
      </c>
      <c r="J343" s="24">
        <v>1493700</v>
      </c>
      <c r="K343" s="24">
        <v>1555023.33</v>
      </c>
      <c r="L343" s="24">
        <v>1448400</v>
      </c>
      <c r="M343" s="24">
        <v>26887545.949999999</v>
      </c>
      <c r="N343" s="38">
        <v>1769376.92</v>
      </c>
      <c r="O343" s="24">
        <v>78733936.25</v>
      </c>
    </row>
    <row r="344" spans="1:15" ht="15.75" x14ac:dyDescent="0.25">
      <c r="A344" s="33">
        <v>2023</v>
      </c>
      <c r="B344" s="32" t="s">
        <v>49</v>
      </c>
      <c r="C344" s="24">
        <f>SUM(D344:O344)</f>
        <v>0</v>
      </c>
      <c r="D344" s="24">
        <v>0</v>
      </c>
      <c r="E344" s="24">
        <v>0</v>
      </c>
      <c r="F344" s="24">
        <v>0</v>
      </c>
      <c r="G344" s="24">
        <v>0</v>
      </c>
      <c r="H344" s="24">
        <v>0</v>
      </c>
      <c r="I344" s="24">
        <v>0</v>
      </c>
      <c r="J344" s="24">
        <v>0</v>
      </c>
      <c r="K344" s="24">
        <v>0</v>
      </c>
      <c r="L344" s="24">
        <v>0</v>
      </c>
      <c r="M344" s="24">
        <v>0</v>
      </c>
      <c r="N344" s="38">
        <v>0</v>
      </c>
      <c r="O344" s="24">
        <v>0</v>
      </c>
    </row>
    <row r="345" spans="1:15" ht="15.75" x14ac:dyDescent="0.25">
      <c r="A345" s="33">
        <v>2023</v>
      </c>
      <c r="B345" s="32" t="s">
        <v>50</v>
      </c>
      <c r="C345" s="24">
        <f>SUM(D345:O345)</f>
        <v>5194150</v>
      </c>
      <c r="D345" s="24">
        <v>0</v>
      </c>
      <c r="E345" s="24">
        <v>0</v>
      </c>
      <c r="F345" s="24">
        <v>0</v>
      </c>
      <c r="G345" s="24">
        <v>0</v>
      </c>
      <c r="H345" s="24">
        <v>0</v>
      </c>
      <c r="I345" s="24">
        <v>0</v>
      </c>
      <c r="J345" s="24">
        <v>0</v>
      </c>
      <c r="K345" s="24">
        <v>5194150</v>
      </c>
      <c r="L345" s="24">
        <v>0</v>
      </c>
      <c r="M345" s="24">
        <v>0</v>
      </c>
      <c r="N345" s="38">
        <v>0</v>
      </c>
      <c r="O345" s="24">
        <v>0</v>
      </c>
    </row>
    <row r="346" spans="1:15" ht="15.75" x14ac:dyDescent="0.25">
      <c r="A346" s="33">
        <v>2023</v>
      </c>
      <c r="B346" s="32" t="s">
        <v>51</v>
      </c>
      <c r="C346" s="24">
        <f>SUM(D346:O346)</f>
        <v>46238554.149999991</v>
      </c>
      <c r="D346" s="24">
        <v>3707060.13</v>
      </c>
      <c r="E346" s="24">
        <v>3668910.28</v>
      </c>
      <c r="F346" s="24">
        <v>3722532.07</v>
      </c>
      <c r="G346" s="24">
        <v>3752593.41</v>
      </c>
      <c r="H346" s="24">
        <v>3815479.09</v>
      </c>
      <c r="I346" s="24">
        <v>3835144.43</v>
      </c>
      <c r="J346" s="24">
        <v>3899196.82</v>
      </c>
      <c r="K346" s="24">
        <v>3950076.49</v>
      </c>
      <c r="L346" s="24">
        <v>3942099.29</v>
      </c>
      <c r="M346" s="24">
        <v>3967312.05</v>
      </c>
      <c r="N346" s="38">
        <v>3967312.05</v>
      </c>
      <c r="O346" s="24">
        <v>4010838.04</v>
      </c>
    </row>
    <row r="347" spans="1:15" ht="15.75" x14ac:dyDescent="0.25">
      <c r="A347" s="33">
        <v>2023</v>
      </c>
      <c r="B347" s="31" t="s">
        <v>52</v>
      </c>
      <c r="C347" s="24">
        <f t="shared" ref="C347:O347" si="306">SUM(C348:C356)</f>
        <v>56645172.829999998</v>
      </c>
      <c r="D347" s="24">
        <f t="shared" si="306"/>
        <v>709982.88</v>
      </c>
      <c r="E347" s="24">
        <f t="shared" si="306"/>
        <v>2881645.58</v>
      </c>
      <c r="F347" s="24">
        <f>SUM(F348:F356)</f>
        <v>5244513.22</v>
      </c>
      <c r="G347" s="24">
        <f t="shared" si="306"/>
        <v>5238651.32</v>
      </c>
      <c r="H347" s="24">
        <f t="shared" si="306"/>
        <v>4378102</v>
      </c>
      <c r="I347" s="24">
        <f t="shared" si="306"/>
        <v>4034392.2699999996</v>
      </c>
      <c r="J347" s="24">
        <f t="shared" si="306"/>
        <v>3720042.53</v>
      </c>
      <c r="K347" s="24">
        <f t="shared" si="306"/>
        <v>2362655.2000000002</v>
      </c>
      <c r="L347" s="24">
        <f t="shared" si="306"/>
        <v>3897730.69</v>
      </c>
      <c r="M347" s="24">
        <f t="shared" si="306"/>
        <v>5541432.5899999999</v>
      </c>
      <c r="N347" s="38">
        <f t="shared" si="306"/>
        <v>9463714.3800000008</v>
      </c>
      <c r="O347" s="24">
        <f t="shared" si="306"/>
        <v>9172310.1699999999</v>
      </c>
    </row>
    <row r="348" spans="1:15" ht="15.75" x14ac:dyDescent="0.25">
      <c r="A348" s="33">
        <v>2023</v>
      </c>
      <c r="B348" s="32" t="s">
        <v>53</v>
      </c>
      <c r="C348" s="24">
        <f>SUM(D348:O348)</f>
        <v>11047190.379999999</v>
      </c>
      <c r="D348" s="24">
        <v>610666.28</v>
      </c>
      <c r="E348" s="24">
        <v>288381.64</v>
      </c>
      <c r="F348" s="24">
        <v>1358809.11</v>
      </c>
      <c r="G348" s="24">
        <v>1088781.51</v>
      </c>
      <c r="H348" s="24">
        <v>678053.5</v>
      </c>
      <c r="I348" s="24">
        <v>932181.06</v>
      </c>
      <c r="J348" s="24">
        <v>972310.09</v>
      </c>
      <c r="K348" s="24">
        <v>924336.21</v>
      </c>
      <c r="L348" s="24">
        <v>940575.87</v>
      </c>
      <c r="M348" s="24">
        <v>1072048.24</v>
      </c>
      <c r="N348" s="38">
        <v>1020934.62</v>
      </c>
      <c r="O348" s="24">
        <v>1160112.25</v>
      </c>
    </row>
    <row r="349" spans="1:15" ht="15.75" x14ac:dyDescent="0.25">
      <c r="A349" s="33">
        <v>2023</v>
      </c>
      <c r="B349" s="32" t="s">
        <v>54</v>
      </c>
      <c r="C349" s="24">
        <f t="shared" ref="C349:C352" si="307">SUM(D349:O349)</f>
        <v>37670.43</v>
      </c>
      <c r="D349" s="24">
        <v>0</v>
      </c>
      <c r="E349" s="24">
        <v>0</v>
      </c>
      <c r="F349" s="24">
        <v>0</v>
      </c>
      <c r="G349" s="24">
        <v>11500</v>
      </c>
      <c r="H349" s="24">
        <v>-1211</v>
      </c>
      <c r="I349" s="24">
        <v>0</v>
      </c>
      <c r="J349" s="24">
        <v>0</v>
      </c>
      <c r="K349" s="24">
        <v>0</v>
      </c>
      <c r="L349" s="24">
        <v>670</v>
      </c>
      <c r="M349" s="24">
        <v>0</v>
      </c>
      <c r="N349" s="38">
        <v>17979.43</v>
      </c>
      <c r="O349" s="24">
        <v>8732</v>
      </c>
    </row>
    <row r="350" spans="1:15" ht="15.75" x14ac:dyDescent="0.25">
      <c r="A350" s="33">
        <v>2023</v>
      </c>
      <c r="B350" s="32" t="s">
        <v>55</v>
      </c>
      <c r="C350" s="24">
        <f t="shared" si="307"/>
        <v>1088478.5</v>
      </c>
      <c r="D350" s="24">
        <v>0</v>
      </c>
      <c r="E350" s="24">
        <v>0</v>
      </c>
      <c r="F350" s="24">
        <v>0</v>
      </c>
      <c r="G350" s="24">
        <v>0</v>
      </c>
      <c r="H350" s="24">
        <v>205050</v>
      </c>
      <c r="I350" s="24">
        <v>243142.5</v>
      </c>
      <c r="J350" s="24">
        <v>0</v>
      </c>
      <c r="K350" s="24">
        <v>0</v>
      </c>
      <c r="L350" s="24">
        <v>224860</v>
      </c>
      <c r="M350" s="24">
        <v>0</v>
      </c>
      <c r="N350" s="38">
        <v>415426</v>
      </c>
      <c r="O350" s="24">
        <v>0</v>
      </c>
    </row>
    <row r="351" spans="1:15" ht="15.75" x14ac:dyDescent="0.25">
      <c r="A351" s="33">
        <v>2023</v>
      </c>
      <c r="B351" s="32" t="s">
        <v>56</v>
      </c>
      <c r="C351" s="24">
        <f t="shared" si="307"/>
        <v>325010</v>
      </c>
      <c r="D351" s="24">
        <v>0</v>
      </c>
      <c r="E351" s="24">
        <v>0</v>
      </c>
      <c r="F351" s="24">
        <v>0</v>
      </c>
      <c r="G351" s="24">
        <v>0</v>
      </c>
      <c r="H351" s="24">
        <v>300</v>
      </c>
      <c r="I351" s="24">
        <v>300</v>
      </c>
      <c r="J351" s="24">
        <v>0</v>
      </c>
      <c r="K351" s="24">
        <v>0</v>
      </c>
      <c r="L351" s="24">
        <v>3420</v>
      </c>
      <c r="M351" s="24">
        <v>0</v>
      </c>
      <c r="N351" s="38">
        <v>7120</v>
      </c>
      <c r="O351" s="24">
        <v>313870</v>
      </c>
    </row>
    <row r="352" spans="1:15" ht="15.75" x14ac:dyDescent="0.25">
      <c r="A352" s="33">
        <v>2023</v>
      </c>
      <c r="B352" s="32" t="s">
        <v>57</v>
      </c>
      <c r="C352" s="24">
        <f t="shared" si="307"/>
        <v>6686198.3699999992</v>
      </c>
      <c r="D352" s="24">
        <v>74316.600000000006</v>
      </c>
      <c r="E352" s="24">
        <v>74316.600000000006</v>
      </c>
      <c r="F352" s="24">
        <v>1216316.6000000001</v>
      </c>
      <c r="G352" s="24">
        <v>1401458.18</v>
      </c>
      <c r="H352" s="24">
        <v>95349.6</v>
      </c>
      <c r="I352" s="24">
        <v>949316.19</v>
      </c>
      <c r="J352" s="24">
        <v>214716.6</v>
      </c>
      <c r="K352" s="24">
        <v>74316.600000000006</v>
      </c>
      <c r="L352" s="24">
        <v>0</v>
      </c>
      <c r="M352" s="24">
        <v>148633.20000000001</v>
      </c>
      <c r="N352" s="38">
        <v>189799.1</v>
      </c>
      <c r="O352" s="24">
        <v>2247659.1</v>
      </c>
    </row>
    <row r="353" spans="1:15" ht="15.75" x14ac:dyDescent="0.25">
      <c r="A353" s="33">
        <v>2023</v>
      </c>
      <c r="B353" s="32" t="s">
        <v>58</v>
      </c>
      <c r="C353" s="24">
        <f>SUM(D353:O353)</f>
        <v>14063929.58</v>
      </c>
      <c r="D353" s="24">
        <v>0</v>
      </c>
      <c r="E353" s="24">
        <v>927797.87</v>
      </c>
      <c r="F353" s="24">
        <v>918833.09</v>
      </c>
      <c r="G353" s="24">
        <v>942893.78</v>
      </c>
      <c r="H353" s="24">
        <v>1858289.75</v>
      </c>
      <c r="I353" s="24">
        <v>71568.59</v>
      </c>
      <c r="J353" s="24">
        <v>988160.75</v>
      </c>
      <c r="K353" s="24">
        <v>1001180.52</v>
      </c>
      <c r="L353" s="24">
        <v>1016931.61</v>
      </c>
      <c r="M353" s="24">
        <v>1009599.85</v>
      </c>
      <c r="N353" s="38">
        <v>4066438.83</v>
      </c>
      <c r="O353" s="24">
        <v>1262234.94</v>
      </c>
    </row>
    <row r="354" spans="1:15" ht="24" x14ac:dyDescent="0.25">
      <c r="A354" s="33">
        <v>2023</v>
      </c>
      <c r="B354" s="32" t="s">
        <v>59</v>
      </c>
      <c r="C354" s="24">
        <f t="shared" ref="C354:C356" si="308">SUM(D354:O354)</f>
        <v>2442918.0599999996</v>
      </c>
      <c r="D354" s="24">
        <v>25000</v>
      </c>
      <c r="E354" s="24">
        <v>107352.57</v>
      </c>
      <c r="F354" s="24">
        <v>172358.12</v>
      </c>
      <c r="G354" s="24">
        <v>101413.41</v>
      </c>
      <c r="H354" s="24">
        <v>37220.32</v>
      </c>
      <c r="I354" s="24">
        <v>160024.69</v>
      </c>
      <c r="J354" s="24">
        <v>212168.99</v>
      </c>
      <c r="K354" s="24">
        <v>60536.87</v>
      </c>
      <c r="L354" s="24">
        <v>329565.73</v>
      </c>
      <c r="M354" s="24">
        <v>270901.68</v>
      </c>
      <c r="N354" s="38">
        <v>135690.70000000001</v>
      </c>
      <c r="O354" s="24">
        <v>830684.98</v>
      </c>
    </row>
    <row r="355" spans="1:15" ht="15.75" x14ac:dyDescent="0.25">
      <c r="A355" s="33">
        <v>2023</v>
      </c>
      <c r="B355" s="32" t="s">
        <v>60</v>
      </c>
      <c r="C355" s="24">
        <f t="shared" si="308"/>
        <v>4220888.04</v>
      </c>
      <c r="D355" s="24">
        <v>0</v>
      </c>
      <c r="E355" s="24">
        <v>18172</v>
      </c>
      <c r="F355" s="24">
        <v>350034.6</v>
      </c>
      <c r="G355" s="24">
        <v>44061.84</v>
      </c>
      <c r="H355" s="24">
        <v>309602.43</v>
      </c>
      <c r="I355" s="24">
        <v>246483.84</v>
      </c>
      <c r="J355" s="24">
        <v>0</v>
      </c>
      <c r="K355" s="24">
        <v>302285</v>
      </c>
      <c r="L355" s="24">
        <v>60544.58</v>
      </c>
      <c r="M355" s="24">
        <v>140458.62</v>
      </c>
      <c r="N355" s="38">
        <v>1794395.13</v>
      </c>
      <c r="O355" s="24">
        <v>954850</v>
      </c>
    </row>
    <row r="356" spans="1:15" ht="15.75" x14ac:dyDescent="0.25">
      <c r="A356" s="33">
        <v>2023</v>
      </c>
      <c r="B356" s="32" t="s">
        <v>61</v>
      </c>
      <c r="C356" s="24">
        <f t="shared" si="308"/>
        <v>16732889.470000001</v>
      </c>
      <c r="D356" s="24">
        <v>0</v>
      </c>
      <c r="E356" s="24">
        <v>1465624.9</v>
      </c>
      <c r="F356" s="24">
        <v>1228161.7</v>
      </c>
      <c r="G356" s="24">
        <v>1648542.6</v>
      </c>
      <c r="H356" s="24">
        <v>1195447.3999999999</v>
      </c>
      <c r="I356" s="24">
        <v>1431375.4</v>
      </c>
      <c r="J356" s="24">
        <v>1332686.1000000001</v>
      </c>
      <c r="K356" s="24">
        <v>0</v>
      </c>
      <c r="L356" s="24">
        <v>1321162.8999999999</v>
      </c>
      <c r="M356" s="24">
        <v>2899791</v>
      </c>
      <c r="N356" s="38">
        <v>1815930.57</v>
      </c>
      <c r="O356" s="24">
        <v>2394166.9</v>
      </c>
    </row>
    <row r="357" spans="1:15" ht="15.75" x14ac:dyDescent="0.25">
      <c r="A357" s="33">
        <v>2023</v>
      </c>
      <c r="B357" s="31" t="s">
        <v>62</v>
      </c>
      <c r="C357" s="24">
        <f t="shared" ref="C357:O357" si="309">SUM(C358:C366)</f>
        <v>22859725.170000002</v>
      </c>
      <c r="D357" s="24">
        <f t="shared" si="309"/>
        <v>0</v>
      </c>
      <c r="E357" s="24">
        <f t="shared" si="309"/>
        <v>2338465.6800000002</v>
      </c>
      <c r="F357" s="24">
        <f t="shared" si="309"/>
        <v>494237.87</v>
      </c>
      <c r="G357" s="24">
        <f t="shared" si="309"/>
        <v>997452.32000000007</v>
      </c>
      <c r="H357" s="24">
        <f t="shared" si="309"/>
        <v>311140.69</v>
      </c>
      <c r="I357" s="24">
        <f t="shared" si="309"/>
        <v>1009444.3399999999</v>
      </c>
      <c r="J357" s="24">
        <f t="shared" si="309"/>
        <v>826915.69</v>
      </c>
      <c r="K357" s="24">
        <f t="shared" si="309"/>
        <v>2945184.91</v>
      </c>
      <c r="L357" s="24">
        <f t="shared" si="309"/>
        <v>3642942.4</v>
      </c>
      <c r="M357" s="24">
        <f t="shared" si="309"/>
        <v>3057347.37</v>
      </c>
      <c r="N357" s="38">
        <f t="shared" si="309"/>
        <v>748379.74</v>
      </c>
      <c r="O357" s="24">
        <f t="shared" si="309"/>
        <v>6488214.1600000001</v>
      </c>
    </row>
    <row r="358" spans="1:15" ht="15.75" x14ac:dyDescent="0.25">
      <c r="A358" s="33">
        <v>2023</v>
      </c>
      <c r="B358" s="32" t="s">
        <v>63</v>
      </c>
      <c r="C358" s="24">
        <f>SUM(D358:O358)</f>
        <v>982619.03</v>
      </c>
      <c r="D358" s="24">
        <v>0</v>
      </c>
      <c r="E358" s="24">
        <v>115326.32</v>
      </c>
      <c r="F358" s="24">
        <v>41620.800000000003</v>
      </c>
      <c r="G358" s="24">
        <v>101640</v>
      </c>
      <c r="H358" s="24">
        <v>75662.91</v>
      </c>
      <c r="I358" s="24">
        <v>72796.31</v>
      </c>
      <c r="J358" s="24">
        <v>245186.16</v>
      </c>
      <c r="K358" s="24">
        <v>54960</v>
      </c>
      <c r="L358" s="24">
        <v>137264.99</v>
      </c>
      <c r="M358" s="24">
        <v>15540</v>
      </c>
      <c r="N358" s="38">
        <v>51282.42</v>
      </c>
      <c r="O358" s="24">
        <v>71339.12</v>
      </c>
    </row>
    <row r="359" spans="1:15" ht="15.75" x14ac:dyDescent="0.25">
      <c r="A359" s="33">
        <v>2023</v>
      </c>
      <c r="B359" s="32" t="s">
        <v>64</v>
      </c>
      <c r="C359" s="24">
        <f t="shared" ref="C359:C366" si="310">SUM(D359:O359)</f>
        <v>1231253.76</v>
      </c>
      <c r="D359" s="24">
        <v>0</v>
      </c>
      <c r="E359" s="24">
        <v>304871.26</v>
      </c>
      <c r="F359" s="24">
        <v>0</v>
      </c>
      <c r="G359" s="24">
        <v>518156.78</v>
      </c>
      <c r="H359" s="24">
        <v>78533.72</v>
      </c>
      <c r="I359" s="24">
        <v>71980</v>
      </c>
      <c r="J359" s="24">
        <v>0</v>
      </c>
      <c r="K359" s="24">
        <v>202842</v>
      </c>
      <c r="L359" s="24">
        <v>0</v>
      </c>
      <c r="M359" s="24">
        <v>0</v>
      </c>
      <c r="N359" s="38">
        <v>0</v>
      </c>
      <c r="O359" s="24">
        <v>54870</v>
      </c>
    </row>
    <row r="360" spans="1:15" ht="15.75" x14ac:dyDescent="0.25">
      <c r="A360" s="33">
        <v>2023</v>
      </c>
      <c r="B360" s="32" t="s">
        <v>65</v>
      </c>
      <c r="C360" s="24">
        <f t="shared" si="310"/>
        <v>1292858.82</v>
      </c>
      <c r="D360" s="24">
        <v>0</v>
      </c>
      <c r="E360" s="24">
        <v>233772.16</v>
      </c>
      <c r="F360" s="24">
        <v>0</v>
      </c>
      <c r="G360" s="24">
        <v>0</v>
      </c>
      <c r="H360" s="24">
        <v>9039.6</v>
      </c>
      <c r="I360" s="24">
        <v>189020.15</v>
      </c>
      <c r="J360" s="24">
        <v>165860.79999999999</v>
      </c>
      <c r="K360" s="24">
        <v>39548.879999999997</v>
      </c>
      <c r="L360" s="24">
        <v>580248.43999999994</v>
      </c>
      <c r="M360" s="24">
        <v>32781.58</v>
      </c>
      <c r="N360" s="38">
        <v>16485.61</v>
      </c>
      <c r="O360" s="24">
        <v>26101.599999999999</v>
      </c>
    </row>
    <row r="361" spans="1:15" ht="15.75" x14ac:dyDescent="0.25">
      <c r="A361" s="33">
        <v>2023</v>
      </c>
      <c r="B361" s="32" t="s">
        <v>66</v>
      </c>
      <c r="C361" s="24">
        <f t="shared" si="310"/>
        <v>206735.65999999997</v>
      </c>
      <c r="D361" s="24">
        <v>0</v>
      </c>
      <c r="E361" s="24">
        <v>17416.8</v>
      </c>
      <c r="F361" s="24">
        <v>0</v>
      </c>
      <c r="G361" s="24">
        <v>0</v>
      </c>
      <c r="H361" s="24">
        <v>23544.26</v>
      </c>
      <c r="I361" s="24">
        <v>0</v>
      </c>
      <c r="J361" s="24">
        <v>36600.06</v>
      </c>
      <c r="K361" s="24">
        <v>0</v>
      </c>
      <c r="L361" s="24">
        <v>85759.54</v>
      </c>
      <c r="M361" s="24">
        <v>0</v>
      </c>
      <c r="N361" s="38">
        <v>43415</v>
      </c>
      <c r="O361" s="24">
        <v>0</v>
      </c>
    </row>
    <row r="362" spans="1:15" ht="15.75" x14ac:dyDescent="0.25">
      <c r="A362" s="33">
        <v>2023</v>
      </c>
      <c r="B362" s="32" t="s">
        <v>67</v>
      </c>
      <c r="C362" s="24">
        <f t="shared" si="310"/>
        <v>225945</v>
      </c>
      <c r="D362" s="24">
        <v>0</v>
      </c>
      <c r="E362" s="24">
        <v>0</v>
      </c>
      <c r="F362" s="24">
        <v>0</v>
      </c>
      <c r="G362" s="24">
        <v>0</v>
      </c>
      <c r="H362" s="24">
        <v>3633</v>
      </c>
      <c r="I362" s="24">
        <v>0</v>
      </c>
      <c r="J362" s="24">
        <v>4425</v>
      </c>
      <c r="K362" s="24">
        <v>0</v>
      </c>
      <c r="L362" s="24">
        <v>40887</v>
      </c>
      <c r="M362" s="24">
        <v>0</v>
      </c>
      <c r="N362" s="38">
        <v>0</v>
      </c>
      <c r="O362" s="24">
        <v>177000</v>
      </c>
    </row>
    <row r="363" spans="1:15" ht="15.75" x14ac:dyDescent="0.25">
      <c r="A363" s="33">
        <v>2023</v>
      </c>
      <c r="B363" s="32" t="s">
        <v>68</v>
      </c>
      <c r="C363" s="24">
        <f t="shared" si="310"/>
        <v>25688.899999999998</v>
      </c>
      <c r="D363" s="24">
        <v>0</v>
      </c>
      <c r="E363" s="24">
        <v>0</v>
      </c>
      <c r="F363" s="24">
        <v>9769.2199999999993</v>
      </c>
      <c r="G363" s="24">
        <v>0</v>
      </c>
      <c r="H363" s="24">
        <v>1878.59</v>
      </c>
      <c r="I363" s="24">
        <v>0</v>
      </c>
      <c r="J363" s="24">
        <v>6600.92</v>
      </c>
      <c r="K363" s="24">
        <v>1223.78</v>
      </c>
      <c r="L363" s="24">
        <v>3580.01</v>
      </c>
      <c r="M363" s="24">
        <v>0</v>
      </c>
      <c r="N363" s="38">
        <v>2636.38</v>
      </c>
      <c r="O363" s="24">
        <v>0</v>
      </c>
    </row>
    <row r="364" spans="1:15" ht="15.75" x14ac:dyDescent="0.25">
      <c r="A364" s="33">
        <v>2023</v>
      </c>
      <c r="B364" s="32" t="s">
        <v>69</v>
      </c>
      <c r="C364" s="24">
        <f t="shared" si="310"/>
        <v>10673022.07</v>
      </c>
      <c r="D364" s="24">
        <v>0</v>
      </c>
      <c r="E364" s="24">
        <v>1450000</v>
      </c>
      <c r="F364" s="24">
        <v>170368.9</v>
      </c>
      <c r="G364" s="24">
        <v>0</v>
      </c>
      <c r="H364" s="24">
        <v>78632</v>
      </c>
      <c r="I364" s="24">
        <v>26498.67</v>
      </c>
      <c r="J364" s="24">
        <v>99096</v>
      </c>
      <c r="K364" s="24">
        <v>2570000</v>
      </c>
      <c r="L364" s="24">
        <v>1854740.49</v>
      </c>
      <c r="M364" s="24">
        <v>1840915.96</v>
      </c>
      <c r="N364" s="38">
        <v>12130.05</v>
      </c>
      <c r="O364" s="24">
        <v>2570640</v>
      </c>
    </row>
    <row r="365" spans="1:15" ht="24" x14ac:dyDescent="0.25">
      <c r="A365" s="33">
        <v>2023</v>
      </c>
      <c r="B365" s="32" t="s">
        <v>70</v>
      </c>
      <c r="C365" s="24">
        <f t="shared" si="310"/>
        <v>0</v>
      </c>
      <c r="D365" s="24">
        <v>0</v>
      </c>
      <c r="E365" s="24">
        <v>0</v>
      </c>
      <c r="F365" s="24">
        <v>0</v>
      </c>
      <c r="G365" s="24">
        <v>0</v>
      </c>
      <c r="H365" s="24">
        <v>0</v>
      </c>
      <c r="I365" s="24">
        <v>0</v>
      </c>
      <c r="J365" s="24">
        <v>0</v>
      </c>
      <c r="K365" s="24">
        <v>0</v>
      </c>
      <c r="L365" s="24">
        <v>0</v>
      </c>
      <c r="M365" s="24">
        <v>0</v>
      </c>
      <c r="N365" s="38">
        <v>0</v>
      </c>
      <c r="O365" s="24">
        <v>0</v>
      </c>
    </row>
    <row r="366" spans="1:15" ht="15.75" x14ac:dyDescent="0.25">
      <c r="A366" s="33">
        <v>2023</v>
      </c>
      <c r="B366" s="32" t="s">
        <v>71</v>
      </c>
      <c r="C366" s="24">
        <f t="shared" si="310"/>
        <v>8221601.9299999997</v>
      </c>
      <c r="D366" s="24">
        <v>0</v>
      </c>
      <c r="E366" s="24">
        <v>217079.14</v>
      </c>
      <c r="F366" s="24">
        <v>272478.95</v>
      </c>
      <c r="G366" s="24">
        <v>377655.54</v>
      </c>
      <c r="H366" s="24">
        <v>40216.61</v>
      </c>
      <c r="I366" s="24">
        <v>649149.21</v>
      </c>
      <c r="J366" s="24">
        <v>269146.75</v>
      </c>
      <c r="K366" s="24">
        <v>76610.25</v>
      </c>
      <c r="L366" s="24">
        <v>940461.93</v>
      </c>
      <c r="M366" s="24">
        <v>1168109.83</v>
      </c>
      <c r="N366" s="38">
        <v>622430.28</v>
      </c>
      <c r="O366" s="24">
        <v>3588263.44</v>
      </c>
    </row>
    <row r="367" spans="1:15" ht="15.75" x14ac:dyDescent="0.25">
      <c r="A367" s="33">
        <v>2023</v>
      </c>
      <c r="B367" s="31" t="s">
        <v>72</v>
      </c>
      <c r="C367" s="24">
        <f t="shared" ref="C367:O367" si="311">SUM(C368:C374)</f>
        <v>3039638.1200000006</v>
      </c>
      <c r="D367" s="24">
        <f t="shared" si="311"/>
        <v>0</v>
      </c>
      <c r="E367" s="24">
        <f t="shared" si="311"/>
        <v>788938.99</v>
      </c>
      <c r="F367" s="24">
        <f t="shared" si="311"/>
        <v>809737.31</v>
      </c>
      <c r="G367" s="24">
        <f t="shared" si="311"/>
        <v>50671.12</v>
      </c>
      <c r="H367" s="24">
        <f t="shared" si="311"/>
        <v>912518.98</v>
      </c>
      <c r="I367" s="24">
        <f t="shared" si="311"/>
        <v>159931.47</v>
      </c>
      <c r="J367" s="24">
        <f t="shared" si="311"/>
        <v>0</v>
      </c>
      <c r="K367" s="24">
        <f t="shared" si="311"/>
        <v>38156.25</v>
      </c>
      <c r="L367" s="24">
        <f t="shared" si="311"/>
        <v>32000</v>
      </c>
      <c r="M367" s="24">
        <f t="shared" si="311"/>
        <v>43376</v>
      </c>
      <c r="N367" s="38">
        <f t="shared" si="311"/>
        <v>0</v>
      </c>
      <c r="O367" s="24">
        <f t="shared" si="311"/>
        <v>204308</v>
      </c>
    </row>
    <row r="368" spans="1:15" ht="15.75" x14ac:dyDescent="0.25">
      <c r="A368" s="33">
        <v>2023</v>
      </c>
      <c r="B368" s="32" t="s">
        <v>73</v>
      </c>
      <c r="C368" s="24">
        <f>SUM(D368:O368)</f>
        <v>3039638.1200000006</v>
      </c>
      <c r="D368" s="24">
        <v>0</v>
      </c>
      <c r="E368" s="24">
        <v>788938.99</v>
      </c>
      <c r="F368" s="24">
        <v>809737.31</v>
      </c>
      <c r="G368" s="24">
        <v>50671.12</v>
      </c>
      <c r="H368" s="24">
        <v>912518.98</v>
      </c>
      <c r="I368" s="24">
        <v>159931.47</v>
      </c>
      <c r="J368" s="24">
        <v>0</v>
      </c>
      <c r="K368" s="24">
        <v>38156.25</v>
      </c>
      <c r="L368" s="24">
        <v>32000</v>
      </c>
      <c r="M368" s="24">
        <v>43376</v>
      </c>
      <c r="N368" s="38">
        <v>0</v>
      </c>
      <c r="O368" s="24">
        <v>204308</v>
      </c>
    </row>
    <row r="369" spans="1:15" ht="15.75" x14ac:dyDescent="0.25">
      <c r="A369" s="33">
        <v>2023</v>
      </c>
      <c r="B369" s="32" t="s">
        <v>74</v>
      </c>
      <c r="C369" s="24">
        <f t="shared" ref="C369:C374" si="312">SUM(D369:O369)</f>
        <v>0</v>
      </c>
      <c r="D369" s="24">
        <v>0</v>
      </c>
      <c r="E369" s="24">
        <v>0</v>
      </c>
      <c r="F369" s="24">
        <v>0</v>
      </c>
      <c r="G369" s="24">
        <v>0</v>
      </c>
      <c r="H369" s="24">
        <v>0</v>
      </c>
      <c r="I369" s="24">
        <v>0</v>
      </c>
      <c r="J369" s="24">
        <v>0</v>
      </c>
      <c r="K369" s="24">
        <v>0</v>
      </c>
      <c r="L369" s="24">
        <v>0</v>
      </c>
      <c r="M369" s="24">
        <v>0</v>
      </c>
      <c r="N369" s="38">
        <v>0</v>
      </c>
      <c r="O369" s="24">
        <v>0</v>
      </c>
    </row>
    <row r="370" spans="1:15" ht="15.75" x14ac:dyDescent="0.25">
      <c r="A370" s="33">
        <v>2023</v>
      </c>
      <c r="B370" s="32" t="s">
        <v>75</v>
      </c>
      <c r="C370" s="24">
        <f t="shared" si="312"/>
        <v>0</v>
      </c>
      <c r="D370" s="24">
        <v>0</v>
      </c>
      <c r="E370" s="24">
        <v>0</v>
      </c>
      <c r="F370" s="24">
        <v>0</v>
      </c>
      <c r="G370" s="24">
        <v>0</v>
      </c>
      <c r="H370" s="24">
        <v>0</v>
      </c>
      <c r="I370" s="24">
        <v>0</v>
      </c>
      <c r="J370" s="24">
        <v>0</v>
      </c>
      <c r="K370" s="24">
        <v>0</v>
      </c>
      <c r="L370" s="24">
        <v>0</v>
      </c>
      <c r="M370" s="24">
        <v>0</v>
      </c>
      <c r="N370" s="38">
        <v>0</v>
      </c>
      <c r="O370" s="24">
        <v>0</v>
      </c>
    </row>
    <row r="371" spans="1:15" ht="24" x14ac:dyDescent="0.25">
      <c r="A371" s="33">
        <v>2023</v>
      </c>
      <c r="B371" s="32" t="s">
        <v>76</v>
      </c>
      <c r="C371" s="24">
        <f t="shared" si="312"/>
        <v>0</v>
      </c>
      <c r="D371" s="24">
        <v>0</v>
      </c>
      <c r="E371" s="24">
        <v>0</v>
      </c>
      <c r="F371" s="24">
        <v>0</v>
      </c>
      <c r="G371" s="24">
        <v>0</v>
      </c>
      <c r="H371" s="24">
        <v>0</v>
      </c>
      <c r="I371" s="24">
        <v>0</v>
      </c>
      <c r="J371" s="24">
        <v>0</v>
      </c>
      <c r="K371" s="24">
        <v>0</v>
      </c>
      <c r="L371" s="24">
        <v>0</v>
      </c>
      <c r="M371" s="24">
        <v>0</v>
      </c>
      <c r="N371" s="38">
        <v>0</v>
      </c>
      <c r="O371" s="24">
        <v>0</v>
      </c>
    </row>
    <row r="372" spans="1:15" ht="24" x14ac:dyDescent="0.25">
      <c r="A372" s="33">
        <v>2023</v>
      </c>
      <c r="B372" s="32" t="s">
        <v>77</v>
      </c>
      <c r="C372" s="24">
        <f t="shared" si="312"/>
        <v>0</v>
      </c>
      <c r="D372" s="24">
        <v>0</v>
      </c>
      <c r="E372" s="24">
        <v>0</v>
      </c>
      <c r="F372" s="24">
        <v>0</v>
      </c>
      <c r="G372" s="24">
        <v>0</v>
      </c>
      <c r="H372" s="24">
        <v>0</v>
      </c>
      <c r="I372" s="24">
        <v>0</v>
      </c>
      <c r="J372" s="24">
        <v>0</v>
      </c>
      <c r="K372" s="24">
        <v>0</v>
      </c>
      <c r="L372" s="24">
        <v>0</v>
      </c>
      <c r="M372" s="24">
        <v>0</v>
      </c>
      <c r="N372" s="38">
        <v>0</v>
      </c>
      <c r="O372" s="24">
        <v>0</v>
      </c>
    </row>
    <row r="373" spans="1:15" ht="15.75" x14ac:dyDescent="0.25">
      <c r="A373" s="33">
        <v>2023</v>
      </c>
      <c r="B373" s="32" t="s">
        <v>78</v>
      </c>
      <c r="C373" s="24">
        <f t="shared" si="312"/>
        <v>0</v>
      </c>
      <c r="D373" s="24">
        <v>0</v>
      </c>
      <c r="E373" s="24">
        <v>0</v>
      </c>
      <c r="F373" s="24">
        <v>0</v>
      </c>
      <c r="G373" s="24">
        <v>0</v>
      </c>
      <c r="H373" s="24">
        <v>0</v>
      </c>
      <c r="I373" s="24">
        <v>0</v>
      </c>
      <c r="J373" s="24">
        <v>0</v>
      </c>
      <c r="K373" s="24">
        <v>0</v>
      </c>
      <c r="L373" s="24">
        <v>0</v>
      </c>
      <c r="M373" s="24">
        <v>0</v>
      </c>
      <c r="N373" s="38">
        <v>0</v>
      </c>
      <c r="O373" s="24">
        <v>0</v>
      </c>
    </row>
    <row r="374" spans="1:15" ht="15.75" x14ac:dyDescent="0.25">
      <c r="A374" s="33">
        <v>2023</v>
      </c>
      <c r="B374" s="32" t="s">
        <v>79</v>
      </c>
      <c r="C374" s="24">
        <f t="shared" si="312"/>
        <v>0</v>
      </c>
      <c r="D374" s="24">
        <v>0</v>
      </c>
      <c r="E374" s="24">
        <v>0</v>
      </c>
      <c r="F374" s="24">
        <v>0</v>
      </c>
      <c r="G374" s="24">
        <v>0</v>
      </c>
      <c r="H374" s="24">
        <v>0</v>
      </c>
      <c r="I374" s="24">
        <v>0</v>
      </c>
      <c r="J374" s="24">
        <v>0</v>
      </c>
      <c r="K374" s="24">
        <v>0</v>
      </c>
      <c r="L374" s="24">
        <v>0</v>
      </c>
      <c r="M374" s="24">
        <v>0</v>
      </c>
      <c r="N374" s="38">
        <v>0</v>
      </c>
      <c r="O374" s="24">
        <v>0</v>
      </c>
    </row>
    <row r="375" spans="1:15" ht="15.75" x14ac:dyDescent="0.25">
      <c r="A375" s="33">
        <v>2023</v>
      </c>
      <c r="B375" s="31" t="s">
        <v>80</v>
      </c>
      <c r="C375" s="24">
        <f t="shared" ref="C375:O375" si="313">SUM(C376:C382)</f>
        <v>0</v>
      </c>
      <c r="D375" s="24">
        <f t="shared" si="313"/>
        <v>0</v>
      </c>
      <c r="E375" s="24">
        <f t="shared" si="313"/>
        <v>0</v>
      </c>
      <c r="F375" s="24">
        <f t="shared" si="313"/>
        <v>0</v>
      </c>
      <c r="G375" s="24">
        <f t="shared" si="313"/>
        <v>0</v>
      </c>
      <c r="H375" s="24">
        <f t="shared" si="313"/>
        <v>0</v>
      </c>
      <c r="I375" s="24">
        <f t="shared" si="313"/>
        <v>0</v>
      </c>
      <c r="J375" s="24">
        <f t="shared" si="313"/>
        <v>0</v>
      </c>
      <c r="K375" s="24">
        <f t="shared" si="313"/>
        <v>0</v>
      </c>
      <c r="L375" s="24">
        <f t="shared" si="313"/>
        <v>0</v>
      </c>
      <c r="M375" s="24">
        <f t="shared" si="313"/>
        <v>0</v>
      </c>
      <c r="N375" s="38">
        <f t="shared" si="313"/>
        <v>0</v>
      </c>
      <c r="O375" s="24">
        <f t="shared" si="313"/>
        <v>0</v>
      </c>
    </row>
    <row r="376" spans="1:15" ht="15.75" x14ac:dyDescent="0.25">
      <c r="A376" s="33">
        <v>2023</v>
      </c>
      <c r="B376" s="32" t="s">
        <v>81</v>
      </c>
      <c r="C376" s="24">
        <f t="shared" ref="C376:C382" si="314">SUM(D376:O376)</f>
        <v>0</v>
      </c>
      <c r="D376" s="24">
        <v>0</v>
      </c>
      <c r="E376" s="24">
        <v>0</v>
      </c>
      <c r="F376" s="24">
        <v>0</v>
      </c>
      <c r="G376" s="24">
        <v>0</v>
      </c>
      <c r="H376" s="24">
        <v>0</v>
      </c>
      <c r="I376" s="24">
        <v>0</v>
      </c>
      <c r="J376" s="24">
        <v>0</v>
      </c>
      <c r="K376" s="24">
        <v>0</v>
      </c>
      <c r="L376" s="24">
        <v>0</v>
      </c>
      <c r="M376" s="24">
        <v>0</v>
      </c>
      <c r="N376" s="38">
        <v>0</v>
      </c>
      <c r="O376" s="24">
        <v>0</v>
      </c>
    </row>
    <row r="377" spans="1:15" ht="15.75" x14ac:dyDescent="0.25">
      <c r="A377" s="33">
        <v>2023</v>
      </c>
      <c r="B377" s="32" t="s">
        <v>82</v>
      </c>
      <c r="C377" s="24">
        <f t="shared" si="314"/>
        <v>0</v>
      </c>
      <c r="D377" s="24">
        <v>0</v>
      </c>
      <c r="E377" s="24">
        <v>0</v>
      </c>
      <c r="F377" s="24">
        <v>0</v>
      </c>
      <c r="G377" s="24">
        <v>0</v>
      </c>
      <c r="H377" s="24">
        <v>0</v>
      </c>
      <c r="I377" s="24">
        <v>0</v>
      </c>
      <c r="J377" s="24">
        <v>0</v>
      </c>
      <c r="K377" s="24">
        <v>0</v>
      </c>
      <c r="L377" s="24">
        <v>0</v>
      </c>
      <c r="M377" s="24">
        <v>0</v>
      </c>
      <c r="N377" s="38">
        <v>0</v>
      </c>
      <c r="O377" s="24">
        <v>0</v>
      </c>
    </row>
    <row r="378" spans="1:15" ht="15.75" x14ac:dyDescent="0.25">
      <c r="A378" s="33">
        <v>2023</v>
      </c>
      <c r="B378" s="32" t="s">
        <v>83</v>
      </c>
      <c r="C378" s="24">
        <f t="shared" si="314"/>
        <v>0</v>
      </c>
      <c r="D378" s="24">
        <v>0</v>
      </c>
      <c r="E378" s="24">
        <v>0</v>
      </c>
      <c r="F378" s="24">
        <v>0</v>
      </c>
      <c r="G378" s="24">
        <v>0</v>
      </c>
      <c r="H378" s="24">
        <v>0</v>
      </c>
      <c r="I378" s="24">
        <v>0</v>
      </c>
      <c r="J378" s="24">
        <v>0</v>
      </c>
      <c r="K378" s="24">
        <v>0</v>
      </c>
      <c r="L378" s="24">
        <v>0</v>
      </c>
      <c r="M378" s="24">
        <v>0</v>
      </c>
      <c r="N378" s="38">
        <v>0</v>
      </c>
      <c r="O378" s="24">
        <v>0</v>
      </c>
    </row>
    <row r="379" spans="1:15" ht="15.75" x14ac:dyDescent="0.25">
      <c r="A379" s="33">
        <v>2023</v>
      </c>
      <c r="B379" s="32" t="s">
        <v>84</v>
      </c>
      <c r="C379" s="24">
        <f t="shared" si="314"/>
        <v>0</v>
      </c>
      <c r="D379" s="24">
        <v>0</v>
      </c>
      <c r="E379" s="24">
        <v>0</v>
      </c>
      <c r="F379" s="24">
        <v>0</v>
      </c>
      <c r="G379" s="24">
        <v>0</v>
      </c>
      <c r="H379" s="24">
        <v>0</v>
      </c>
      <c r="I379" s="24">
        <v>0</v>
      </c>
      <c r="J379" s="24">
        <v>0</v>
      </c>
      <c r="K379" s="24">
        <v>0</v>
      </c>
      <c r="L379" s="24">
        <v>0</v>
      </c>
      <c r="M379" s="24">
        <v>0</v>
      </c>
      <c r="N379" s="38">
        <v>0</v>
      </c>
      <c r="O379" s="24">
        <v>0</v>
      </c>
    </row>
    <row r="380" spans="1:15" ht="24" x14ac:dyDescent="0.25">
      <c r="A380" s="33">
        <v>2023</v>
      </c>
      <c r="B380" s="32" t="s">
        <v>85</v>
      </c>
      <c r="C380" s="24">
        <f t="shared" si="314"/>
        <v>0</v>
      </c>
      <c r="D380" s="24">
        <v>0</v>
      </c>
      <c r="E380" s="24">
        <v>0</v>
      </c>
      <c r="F380" s="24">
        <v>0</v>
      </c>
      <c r="G380" s="24">
        <v>0</v>
      </c>
      <c r="H380" s="24">
        <v>0</v>
      </c>
      <c r="I380" s="24">
        <v>0</v>
      </c>
      <c r="J380" s="24">
        <v>0</v>
      </c>
      <c r="K380" s="24">
        <v>0</v>
      </c>
      <c r="L380" s="24">
        <v>0</v>
      </c>
      <c r="M380" s="24">
        <v>0</v>
      </c>
      <c r="N380" s="38">
        <v>0</v>
      </c>
      <c r="O380" s="24">
        <v>0</v>
      </c>
    </row>
    <row r="381" spans="1:15" ht="15.75" x14ac:dyDescent="0.25">
      <c r="A381" s="33">
        <v>2023</v>
      </c>
      <c r="B381" s="32" t="s">
        <v>86</v>
      </c>
      <c r="C381" s="24">
        <f t="shared" si="314"/>
        <v>0</v>
      </c>
      <c r="D381" s="24">
        <v>0</v>
      </c>
      <c r="E381" s="24">
        <v>0</v>
      </c>
      <c r="F381" s="24">
        <v>0</v>
      </c>
      <c r="G381" s="24">
        <v>0</v>
      </c>
      <c r="H381" s="24">
        <v>0</v>
      </c>
      <c r="I381" s="24">
        <v>0</v>
      </c>
      <c r="J381" s="24">
        <v>0</v>
      </c>
      <c r="K381" s="24">
        <v>0</v>
      </c>
      <c r="L381" s="24">
        <v>0</v>
      </c>
      <c r="M381" s="24">
        <v>0</v>
      </c>
      <c r="N381" s="38">
        <v>0</v>
      </c>
      <c r="O381" s="24">
        <v>0</v>
      </c>
    </row>
    <row r="382" spans="1:15" ht="15.75" x14ac:dyDescent="0.25">
      <c r="A382" s="33">
        <v>2023</v>
      </c>
      <c r="B382" s="32" t="s">
        <v>87</v>
      </c>
      <c r="C382" s="24">
        <f t="shared" si="314"/>
        <v>0</v>
      </c>
      <c r="D382" s="24">
        <v>0</v>
      </c>
      <c r="E382" s="24">
        <v>0</v>
      </c>
      <c r="F382" s="24">
        <v>0</v>
      </c>
      <c r="G382" s="24">
        <v>0</v>
      </c>
      <c r="H382" s="24">
        <v>0</v>
      </c>
      <c r="I382" s="24">
        <v>0</v>
      </c>
      <c r="J382" s="24">
        <v>0</v>
      </c>
      <c r="K382" s="24">
        <v>0</v>
      </c>
      <c r="L382" s="24">
        <v>0</v>
      </c>
      <c r="M382" s="24">
        <v>0</v>
      </c>
      <c r="N382" s="38">
        <v>0</v>
      </c>
      <c r="O382" s="24">
        <v>0</v>
      </c>
    </row>
    <row r="383" spans="1:15" ht="15.75" x14ac:dyDescent="0.25">
      <c r="A383" s="33">
        <v>2023</v>
      </c>
      <c r="B383" s="31" t="s">
        <v>88</v>
      </c>
      <c r="C383" s="24">
        <f t="shared" ref="C383:O383" si="315">SUM(C384:C392)</f>
        <v>17147188.460000001</v>
      </c>
      <c r="D383" s="24">
        <f t="shared" si="315"/>
        <v>0</v>
      </c>
      <c r="E383" s="24">
        <f t="shared" si="315"/>
        <v>0</v>
      </c>
      <c r="F383" s="24">
        <f t="shared" si="315"/>
        <v>24449.599999999999</v>
      </c>
      <c r="G383" s="24">
        <f t="shared" si="315"/>
        <v>31785.79</v>
      </c>
      <c r="H383" s="24">
        <f t="shared" si="315"/>
        <v>0</v>
      </c>
      <c r="I383" s="24">
        <f t="shared" si="315"/>
        <v>187011.09999999998</v>
      </c>
      <c r="J383" s="24">
        <f t="shared" si="315"/>
        <v>1832535.25</v>
      </c>
      <c r="K383" s="24">
        <f t="shared" si="315"/>
        <v>56138.52</v>
      </c>
      <c r="L383" s="24">
        <f t="shared" si="315"/>
        <v>1491797.43</v>
      </c>
      <c r="M383" s="24">
        <f t="shared" si="315"/>
        <v>1100247.98</v>
      </c>
      <c r="N383" s="38">
        <f t="shared" si="315"/>
        <v>3404623.15</v>
      </c>
      <c r="O383" s="24">
        <f t="shared" si="315"/>
        <v>9018599.6399999987</v>
      </c>
    </row>
    <row r="384" spans="1:15" ht="15.75" x14ac:dyDescent="0.25">
      <c r="A384" s="33">
        <v>2023</v>
      </c>
      <c r="B384" s="32" t="s">
        <v>89</v>
      </c>
      <c r="C384" s="24">
        <f>SUM(D384:O384)</f>
        <v>9194471.9400000013</v>
      </c>
      <c r="D384" s="24">
        <v>0</v>
      </c>
      <c r="E384" s="24">
        <v>0</v>
      </c>
      <c r="F384" s="24">
        <v>0</v>
      </c>
      <c r="G384" s="24">
        <v>8791</v>
      </c>
      <c r="H384" s="24">
        <v>0</v>
      </c>
      <c r="I384" s="24">
        <v>156801.10999999999</v>
      </c>
      <c r="J384" s="24">
        <v>1505490.61</v>
      </c>
      <c r="K384" s="24">
        <v>0</v>
      </c>
      <c r="L384" s="24">
        <v>1491797.43</v>
      </c>
      <c r="M384" s="24">
        <v>858347.98</v>
      </c>
      <c r="N384" s="38">
        <v>680166.75</v>
      </c>
      <c r="O384" s="24">
        <v>4493077.0599999996</v>
      </c>
    </row>
    <row r="385" spans="1:15" ht="15.75" x14ac:dyDescent="0.25">
      <c r="A385" s="33">
        <v>2023</v>
      </c>
      <c r="B385" s="32" t="s">
        <v>90</v>
      </c>
      <c r="C385" s="24">
        <f t="shared" ref="C385:C392" si="316">SUM(D385:O385)</f>
        <v>762567.3</v>
      </c>
      <c r="D385" s="24">
        <v>0</v>
      </c>
      <c r="E385" s="24">
        <v>0</v>
      </c>
      <c r="F385" s="24">
        <v>0</v>
      </c>
      <c r="G385" s="24">
        <v>22994.79</v>
      </c>
      <c r="H385" s="24">
        <v>0</v>
      </c>
      <c r="I385" s="24">
        <v>30209.99</v>
      </c>
      <c r="J385" s="24">
        <v>257247.64</v>
      </c>
      <c r="K385" s="24">
        <v>0</v>
      </c>
      <c r="L385" s="24">
        <v>0</v>
      </c>
      <c r="M385" s="24">
        <v>0</v>
      </c>
      <c r="N385" s="38">
        <v>0</v>
      </c>
      <c r="O385" s="24">
        <v>452114.88</v>
      </c>
    </row>
    <row r="386" spans="1:15" ht="15.75" x14ac:dyDescent="0.25">
      <c r="A386" s="33">
        <v>2023</v>
      </c>
      <c r="B386" s="32" t="s">
        <v>91</v>
      </c>
      <c r="C386" s="24">
        <f t="shared" si="316"/>
        <v>0</v>
      </c>
      <c r="D386" s="24">
        <v>0</v>
      </c>
      <c r="E386" s="24">
        <v>0</v>
      </c>
      <c r="F386" s="24">
        <v>0</v>
      </c>
      <c r="G386" s="24">
        <v>0</v>
      </c>
      <c r="H386" s="24">
        <v>0</v>
      </c>
      <c r="I386" s="24">
        <v>0</v>
      </c>
      <c r="J386" s="24">
        <v>0</v>
      </c>
      <c r="K386" s="24">
        <v>0</v>
      </c>
      <c r="L386" s="24">
        <v>0</v>
      </c>
      <c r="M386" s="24">
        <v>0</v>
      </c>
      <c r="N386" s="38">
        <v>0</v>
      </c>
      <c r="O386" s="24">
        <v>0</v>
      </c>
    </row>
    <row r="387" spans="1:15" ht="15.75" x14ac:dyDescent="0.25">
      <c r="A387" s="33">
        <v>2023</v>
      </c>
      <c r="B387" s="32" t="s">
        <v>92</v>
      </c>
      <c r="C387" s="24">
        <f t="shared" si="316"/>
        <v>6310564.7999999998</v>
      </c>
      <c r="D387" s="24">
        <v>0</v>
      </c>
      <c r="E387" s="24">
        <v>0</v>
      </c>
      <c r="F387" s="24">
        <v>0</v>
      </c>
      <c r="G387" s="24">
        <v>0</v>
      </c>
      <c r="H387" s="24">
        <v>0</v>
      </c>
      <c r="I387" s="24">
        <v>0</v>
      </c>
      <c r="J387" s="24">
        <v>0</v>
      </c>
      <c r="K387" s="24">
        <v>0</v>
      </c>
      <c r="L387" s="24">
        <v>0</v>
      </c>
      <c r="M387" s="24">
        <v>0</v>
      </c>
      <c r="N387" s="38">
        <v>2656564.7999999998</v>
      </c>
      <c r="O387" s="24">
        <v>3654000</v>
      </c>
    </row>
    <row r="388" spans="1:15" ht="15.75" x14ac:dyDescent="0.25">
      <c r="A388" s="33">
        <v>2023</v>
      </c>
      <c r="B388" s="32" t="s">
        <v>93</v>
      </c>
      <c r="C388" s="24">
        <f t="shared" si="316"/>
        <v>879584.41999999993</v>
      </c>
      <c r="D388" s="24">
        <v>0</v>
      </c>
      <c r="E388" s="24">
        <v>0</v>
      </c>
      <c r="F388" s="24">
        <v>24449.599999999999</v>
      </c>
      <c r="G388" s="24">
        <v>0</v>
      </c>
      <c r="H388" s="24">
        <v>0</v>
      </c>
      <c r="I388" s="24">
        <v>0</v>
      </c>
      <c r="J388" s="24">
        <v>69797</v>
      </c>
      <c r="K388" s="24">
        <v>56138.52</v>
      </c>
      <c r="L388" s="24">
        <v>0</v>
      </c>
      <c r="M388" s="24">
        <v>241900</v>
      </c>
      <c r="N388" s="38">
        <v>67891.600000000006</v>
      </c>
      <c r="O388" s="24">
        <v>419407.7</v>
      </c>
    </row>
    <row r="389" spans="1:15" ht="15.75" x14ac:dyDescent="0.25">
      <c r="A389" s="33">
        <v>2023</v>
      </c>
      <c r="B389" s="32" t="s">
        <v>94</v>
      </c>
      <c r="C389" s="24">
        <f t="shared" si="316"/>
        <v>0</v>
      </c>
      <c r="D389" s="24">
        <v>0</v>
      </c>
      <c r="E389" s="24">
        <v>0</v>
      </c>
      <c r="F389" s="24">
        <v>0</v>
      </c>
      <c r="G389" s="24">
        <v>0</v>
      </c>
      <c r="H389" s="24">
        <v>0</v>
      </c>
      <c r="I389" s="24">
        <v>0</v>
      </c>
      <c r="J389" s="24">
        <v>0</v>
      </c>
      <c r="K389" s="24">
        <v>0</v>
      </c>
      <c r="L389" s="24">
        <v>0</v>
      </c>
      <c r="M389" s="24">
        <v>0</v>
      </c>
      <c r="N389" s="38">
        <v>0</v>
      </c>
      <c r="O389" s="24">
        <v>0</v>
      </c>
    </row>
    <row r="390" spans="1:15" ht="15.75" x14ac:dyDescent="0.25">
      <c r="A390" s="33">
        <v>2023</v>
      </c>
      <c r="B390" s="32" t="s">
        <v>95</v>
      </c>
      <c r="C390" s="24">
        <f t="shared" si="316"/>
        <v>0</v>
      </c>
      <c r="D390" s="24">
        <v>0</v>
      </c>
      <c r="E390" s="24">
        <v>0</v>
      </c>
      <c r="F390" s="24">
        <v>0</v>
      </c>
      <c r="G390" s="24">
        <v>0</v>
      </c>
      <c r="H390" s="24">
        <v>0</v>
      </c>
      <c r="I390" s="24">
        <v>0</v>
      </c>
      <c r="J390" s="24">
        <v>0</v>
      </c>
      <c r="K390" s="24">
        <v>0</v>
      </c>
      <c r="L390" s="24">
        <v>0</v>
      </c>
      <c r="M390" s="24">
        <v>0</v>
      </c>
      <c r="N390" s="38">
        <v>0</v>
      </c>
      <c r="O390" s="24">
        <v>0</v>
      </c>
    </row>
    <row r="391" spans="1:15" ht="15.75" x14ac:dyDescent="0.25">
      <c r="A391" s="33">
        <v>2023</v>
      </c>
      <c r="B391" s="32" t="s">
        <v>96</v>
      </c>
      <c r="C391" s="24">
        <f t="shared" si="316"/>
        <v>0</v>
      </c>
      <c r="D391" s="24">
        <v>0</v>
      </c>
      <c r="E391" s="24">
        <v>0</v>
      </c>
      <c r="F391" s="24">
        <v>0</v>
      </c>
      <c r="G391" s="24">
        <v>0</v>
      </c>
      <c r="H391" s="24">
        <v>0</v>
      </c>
      <c r="I391" s="24">
        <v>0</v>
      </c>
      <c r="J391" s="24">
        <v>0</v>
      </c>
      <c r="K391" s="24">
        <v>0</v>
      </c>
      <c r="L391" s="24">
        <v>0</v>
      </c>
      <c r="M391" s="24">
        <v>0</v>
      </c>
      <c r="N391" s="38">
        <v>0</v>
      </c>
      <c r="O391" s="24">
        <v>0</v>
      </c>
    </row>
    <row r="392" spans="1:15" ht="15.75" x14ac:dyDescent="0.25">
      <c r="A392" s="33">
        <v>2023</v>
      </c>
      <c r="B392" s="32" t="s">
        <v>97</v>
      </c>
      <c r="C392" s="24">
        <f t="shared" si="316"/>
        <v>0</v>
      </c>
      <c r="D392" s="24">
        <v>0</v>
      </c>
      <c r="E392" s="24">
        <v>0</v>
      </c>
      <c r="F392" s="24">
        <v>0</v>
      </c>
      <c r="G392" s="24">
        <v>0</v>
      </c>
      <c r="H392" s="24">
        <v>0</v>
      </c>
      <c r="I392" s="24">
        <v>0</v>
      </c>
      <c r="J392" s="24">
        <v>0</v>
      </c>
      <c r="K392" s="24">
        <v>0</v>
      </c>
      <c r="L392" s="24">
        <v>0</v>
      </c>
      <c r="M392" s="24">
        <v>0</v>
      </c>
      <c r="N392" s="38">
        <v>0</v>
      </c>
      <c r="O392" s="24">
        <v>0</v>
      </c>
    </row>
    <row r="393" spans="1:15" ht="15.75" x14ac:dyDescent="0.25">
      <c r="A393" s="33">
        <v>2023</v>
      </c>
      <c r="B393" s="31" t="s">
        <v>98</v>
      </c>
      <c r="C393" s="24">
        <f t="shared" ref="C393:O393" si="317">SUM(C394:C397)</f>
        <v>0</v>
      </c>
      <c r="D393" s="24">
        <f t="shared" si="317"/>
        <v>0</v>
      </c>
      <c r="E393" s="24">
        <f t="shared" si="317"/>
        <v>0</v>
      </c>
      <c r="F393" s="24">
        <f t="shared" si="317"/>
        <v>0</v>
      </c>
      <c r="G393" s="24">
        <f t="shared" si="317"/>
        <v>0</v>
      </c>
      <c r="H393" s="24">
        <f t="shared" si="317"/>
        <v>0</v>
      </c>
      <c r="I393" s="24">
        <f t="shared" si="317"/>
        <v>0</v>
      </c>
      <c r="J393" s="24">
        <f t="shared" si="317"/>
        <v>0</v>
      </c>
      <c r="K393" s="24">
        <f t="shared" si="317"/>
        <v>0</v>
      </c>
      <c r="L393" s="24">
        <f t="shared" si="317"/>
        <v>0</v>
      </c>
      <c r="M393" s="24">
        <f t="shared" si="317"/>
        <v>0</v>
      </c>
      <c r="N393" s="38">
        <f t="shared" si="317"/>
        <v>0</v>
      </c>
      <c r="O393" s="24">
        <f t="shared" si="317"/>
        <v>0</v>
      </c>
    </row>
    <row r="394" spans="1:15" ht="15.75" x14ac:dyDescent="0.25">
      <c r="A394" s="33">
        <v>2023</v>
      </c>
      <c r="B394" s="32" t="s">
        <v>99</v>
      </c>
      <c r="C394" s="24">
        <f t="shared" ref="C394:C397" si="318">SUM(D394:O394)</f>
        <v>0</v>
      </c>
      <c r="D394" s="24">
        <v>0</v>
      </c>
      <c r="E394" s="24">
        <v>0</v>
      </c>
      <c r="F394" s="24">
        <v>0</v>
      </c>
      <c r="G394" s="24">
        <v>0</v>
      </c>
      <c r="H394" s="24">
        <v>0</v>
      </c>
      <c r="I394" s="24">
        <v>0</v>
      </c>
      <c r="J394" s="24">
        <v>0</v>
      </c>
      <c r="K394" s="24">
        <v>0</v>
      </c>
      <c r="L394" s="24">
        <v>0</v>
      </c>
      <c r="M394" s="24">
        <v>0</v>
      </c>
      <c r="N394" s="38">
        <v>0</v>
      </c>
      <c r="O394" s="24">
        <v>0</v>
      </c>
    </row>
    <row r="395" spans="1:15" ht="15.75" x14ac:dyDescent="0.25">
      <c r="A395" s="33">
        <v>2023</v>
      </c>
      <c r="B395" s="32" t="s">
        <v>100</v>
      </c>
      <c r="C395" s="24">
        <f t="shared" si="318"/>
        <v>0</v>
      </c>
      <c r="D395" s="24">
        <v>0</v>
      </c>
      <c r="E395" s="24">
        <v>0</v>
      </c>
      <c r="F395" s="24">
        <v>0</v>
      </c>
      <c r="G395" s="24">
        <v>0</v>
      </c>
      <c r="H395" s="24">
        <v>0</v>
      </c>
      <c r="I395" s="24">
        <v>0</v>
      </c>
      <c r="J395" s="24">
        <v>0</v>
      </c>
      <c r="K395" s="24">
        <v>0</v>
      </c>
      <c r="L395" s="24">
        <v>0</v>
      </c>
      <c r="M395" s="24">
        <v>0</v>
      </c>
      <c r="N395" s="38">
        <v>0</v>
      </c>
      <c r="O395" s="24">
        <v>0</v>
      </c>
    </row>
    <row r="396" spans="1:15" ht="15.75" x14ac:dyDescent="0.25">
      <c r="A396" s="33">
        <v>2023</v>
      </c>
      <c r="B396" s="32" t="s">
        <v>101</v>
      </c>
      <c r="C396" s="24">
        <f t="shared" si="318"/>
        <v>0</v>
      </c>
      <c r="D396" s="24">
        <v>0</v>
      </c>
      <c r="E396" s="24">
        <v>0</v>
      </c>
      <c r="F396" s="24">
        <v>0</v>
      </c>
      <c r="G396" s="24">
        <v>0</v>
      </c>
      <c r="H396" s="24">
        <v>0</v>
      </c>
      <c r="I396" s="24">
        <v>0</v>
      </c>
      <c r="J396" s="24">
        <v>0</v>
      </c>
      <c r="K396" s="24">
        <v>0</v>
      </c>
      <c r="L396" s="24">
        <v>0</v>
      </c>
      <c r="M396" s="24">
        <v>0</v>
      </c>
      <c r="N396" s="38">
        <v>0</v>
      </c>
      <c r="O396" s="24">
        <v>0</v>
      </c>
    </row>
    <row r="397" spans="1:15" ht="24" x14ac:dyDescent="0.25">
      <c r="A397" s="33">
        <v>2023</v>
      </c>
      <c r="B397" s="32" t="s">
        <v>102</v>
      </c>
      <c r="C397" s="24">
        <f t="shared" si="318"/>
        <v>0</v>
      </c>
      <c r="D397" s="24">
        <v>0</v>
      </c>
      <c r="E397" s="24">
        <v>0</v>
      </c>
      <c r="F397" s="24">
        <v>0</v>
      </c>
      <c r="G397" s="24">
        <v>0</v>
      </c>
      <c r="H397" s="24">
        <v>0</v>
      </c>
      <c r="I397" s="24">
        <v>0</v>
      </c>
      <c r="J397" s="24">
        <v>0</v>
      </c>
      <c r="K397" s="24">
        <v>0</v>
      </c>
      <c r="L397" s="24">
        <v>0</v>
      </c>
      <c r="M397" s="24">
        <v>0</v>
      </c>
      <c r="N397" s="38">
        <v>0</v>
      </c>
      <c r="O397" s="24">
        <v>0</v>
      </c>
    </row>
    <row r="398" spans="1:15" ht="15.75" x14ac:dyDescent="0.25">
      <c r="A398" s="33">
        <v>2023</v>
      </c>
      <c r="B398" s="31" t="s">
        <v>103</v>
      </c>
      <c r="C398" s="24">
        <f t="shared" ref="C398:O398" si="319">SUM(C399:C400)</f>
        <v>0</v>
      </c>
      <c r="D398" s="24">
        <f t="shared" si="319"/>
        <v>0</v>
      </c>
      <c r="E398" s="24">
        <f t="shared" si="319"/>
        <v>0</v>
      </c>
      <c r="F398" s="24">
        <f t="shared" si="319"/>
        <v>0</v>
      </c>
      <c r="G398" s="24">
        <f t="shared" si="319"/>
        <v>0</v>
      </c>
      <c r="H398" s="24">
        <f t="shared" si="319"/>
        <v>0</v>
      </c>
      <c r="I398" s="24">
        <f t="shared" si="319"/>
        <v>0</v>
      </c>
      <c r="J398" s="24">
        <f t="shared" si="319"/>
        <v>0</v>
      </c>
      <c r="K398" s="24">
        <f t="shared" si="319"/>
        <v>0</v>
      </c>
      <c r="L398" s="24">
        <f t="shared" si="319"/>
        <v>0</v>
      </c>
      <c r="M398" s="24">
        <f t="shared" si="319"/>
        <v>0</v>
      </c>
      <c r="N398" s="38">
        <f t="shared" si="319"/>
        <v>0</v>
      </c>
      <c r="O398" s="24">
        <f t="shared" si="319"/>
        <v>0</v>
      </c>
    </row>
    <row r="399" spans="1:15" ht="15.75" x14ac:dyDescent="0.25">
      <c r="A399" s="33">
        <v>2023</v>
      </c>
      <c r="B399" s="32" t="s">
        <v>104</v>
      </c>
      <c r="C399" s="24">
        <f t="shared" ref="C399:C400" si="320">SUM(D399:O399)</f>
        <v>0</v>
      </c>
      <c r="D399" s="24">
        <v>0</v>
      </c>
      <c r="E399" s="24">
        <v>0</v>
      </c>
      <c r="F399" s="24">
        <v>0</v>
      </c>
      <c r="G399" s="24">
        <v>0</v>
      </c>
      <c r="H399" s="24">
        <v>0</v>
      </c>
      <c r="I399" s="24">
        <v>0</v>
      </c>
      <c r="J399" s="24">
        <v>0</v>
      </c>
      <c r="K399" s="24">
        <v>0</v>
      </c>
      <c r="L399" s="24">
        <v>0</v>
      </c>
      <c r="M399" s="24">
        <v>0</v>
      </c>
      <c r="N399" s="38">
        <v>0</v>
      </c>
      <c r="O399" s="24">
        <v>0</v>
      </c>
    </row>
    <row r="400" spans="1:15" ht="15.75" x14ac:dyDescent="0.25">
      <c r="A400" s="33">
        <v>2023</v>
      </c>
      <c r="B400" s="32" t="s">
        <v>105</v>
      </c>
      <c r="C400" s="24">
        <f t="shared" si="320"/>
        <v>0</v>
      </c>
      <c r="D400" s="24">
        <v>0</v>
      </c>
      <c r="E400" s="24">
        <v>0</v>
      </c>
      <c r="F400" s="24">
        <v>0</v>
      </c>
      <c r="G400" s="24">
        <v>0</v>
      </c>
      <c r="H400" s="24">
        <v>0</v>
      </c>
      <c r="I400" s="24">
        <v>0</v>
      </c>
      <c r="J400" s="24">
        <v>0</v>
      </c>
      <c r="K400" s="24">
        <v>0</v>
      </c>
      <c r="L400" s="24">
        <v>0</v>
      </c>
      <c r="M400" s="24">
        <v>0</v>
      </c>
      <c r="N400" s="38">
        <v>0</v>
      </c>
      <c r="O400" s="24">
        <v>0</v>
      </c>
    </row>
    <row r="401" spans="1:15" ht="15.75" x14ac:dyDescent="0.25">
      <c r="A401" s="33">
        <v>2023</v>
      </c>
      <c r="B401" s="31" t="s">
        <v>106</v>
      </c>
      <c r="C401" s="24">
        <f t="shared" ref="C401:O401" si="321">SUM(C402:C404)</f>
        <v>0</v>
      </c>
      <c r="D401" s="24">
        <f t="shared" si="321"/>
        <v>0</v>
      </c>
      <c r="E401" s="24">
        <f t="shared" si="321"/>
        <v>0</v>
      </c>
      <c r="F401" s="24">
        <f t="shared" si="321"/>
        <v>0</v>
      </c>
      <c r="G401" s="24">
        <f t="shared" si="321"/>
        <v>0</v>
      </c>
      <c r="H401" s="24">
        <f t="shared" si="321"/>
        <v>0</v>
      </c>
      <c r="I401" s="24">
        <f t="shared" si="321"/>
        <v>0</v>
      </c>
      <c r="J401" s="24">
        <f t="shared" si="321"/>
        <v>0</v>
      </c>
      <c r="K401" s="24">
        <f t="shared" si="321"/>
        <v>0</v>
      </c>
      <c r="L401" s="24">
        <f t="shared" si="321"/>
        <v>0</v>
      </c>
      <c r="M401" s="24">
        <f t="shared" si="321"/>
        <v>0</v>
      </c>
      <c r="N401" s="38">
        <f t="shared" si="321"/>
        <v>0</v>
      </c>
      <c r="O401" s="24">
        <f t="shared" si="321"/>
        <v>0</v>
      </c>
    </row>
    <row r="402" spans="1:15" ht="15.75" x14ac:dyDescent="0.25">
      <c r="A402" s="33">
        <v>2023</v>
      </c>
      <c r="B402" s="32" t="s">
        <v>107</v>
      </c>
      <c r="C402" s="24">
        <f t="shared" ref="C402:C404" si="322">SUM(D402:O402)</f>
        <v>0</v>
      </c>
      <c r="D402" s="24">
        <v>0</v>
      </c>
      <c r="E402" s="24">
        <v>0</v>
      </c>
      <c r="F402" s="24">
        <v>0</v>
      </c>
      <c r="G402" s="24">
        <v>0</v>
      </c>
      <c r="H402" s="24">
        <v>0</v>
      </c>
      <c r="I402" s="24">
        <v>0</v>
      </c>
      <c r="J402" s="24">
        <v>0</v>
      </c>
      <c r="K402" s="24">
        <v>0</v>
      </c>
      <c r="L402" s="24">
        <v>0</v>
      </c>
      <c r="M402" s="24">
        <v>0</v>
      </c>
      <c r="N402" s="38">
        <v>0</v>
      </c>
      <c r="O402" s="24">
        <v>0</v>
      </c>
    </row>
    <row r="403" spans="1:15" ht="15.75" x14ac:dyDescent="0.25">
      <c r="A403" s="33">
        <v>2023</v>
      </c>
      <c r="B403" s="32" t="s">
        <v>108</v>
      </c>
      <c r="C403" s="24">
        <f t="shared" si="322"/>
        <v>0</v>
      </c>
      <c r="D403" s="24">
        <v>0</v>
      </c>
      <c r="E403" s="24">
        <v>0</v>
      </c>
      <c r="F403" s="24">
        <v>0</v>
      </c>
      <c r="G403" s="24">
        <v>0</v>
      </c>
      <c r="H403" s="24">
        <v>0</v>
      </c>
      <c r="I403" s="24">
        <v>0</v>
      </c>
      <c r="J403" s="24">
        <v>0</v>
      </c>
      <c r="K403" s="24">
        <v>0</v>
      </c>
      <c r="L403" s="24">
        <v>0</v>
      </c>
      <c r="M403" s="24">
        <v>0</v>
      </c>
      <c r="N403" s="38">
        <v>0</v>
      </c>
      <c r="O403" s="24">
        <v>0</v>
      </c>
    </row>
    <row r="404" spans="1:15" ht="15.75" x14ac:dyDescent="0.25">
      <c r="A404" s="33">
        <v>2023</v>
      </c>
      <c r="B404" s="32" t="s">
        <v>109</v>
      </c>
      <c r="C404" s="24">
        <f t="shared" si="322"/>
        <v>0</v>
      </c>
      <c r="D404" s="24">
        <v>0</v>
      </c>
      <c r="E404" s="24">
        <v>0</v>
      </c>
      <c r="F404" s="24">
        <v>0</v>
      </c>
      <c r="G404" s="24">
        <v>0</v>
      </c>
      <c r="H404" s="24">
        <v>0</v>
      </c>
      <c r="I404" s="24">
        <v>0</v>
      </c>
      <c r="J404" s="24">
        <v>0</v>
      </c>
      <c r="K404" s="24">
        <v>0</v>
      </c>
      <c r="L404" s="24">
        <v>0</v>
      </c>
      <c r="M404" s="24">
        <v>0</v>
      </c>
      <c r="N404" s="38">
        <v>0</v>
      </c>
      <c r="O404" s="24">
        <v>0</v>
      </c>
    </row>
    <row r="405" spans="1:15" ht="15.75" x14ac:dyDescent="0.25">
      <c r="A405" s="33">
        <v>2023</v>
      </c>
      <c r="B405" s="31" t="s">
        <v>110</v>
      </c>
      <c r="C405" s="24">
        <f t="shared" ref="C405:E405" si="323">+C341+C347+C357+C367+C375+C383+C393+C398+C401</f>
        <v>637212258.91000009</v>
      </c>
      <c r="D405" s="24">
        <f t="shared" si="323"/>
        <v>30863558.109999999</v>
      </c>
      <c r="E405" s="24">
        <f t="shared" si="323"/>
        <v>37733517.630000003</v>
      </c>
      <c r="F405" s="24">
        <f>+F341+F347+F357+F367+F375+F383+F393+F398+F401</f>
        <v>37580068.5</v>
      </c>
      <c r="G405" s="24">
        <f t="shared" ref="G405:O405" si="324">+G341+G347+G357+G367+G375+G383+G393+G398+G401</f>
        <v>61314227.709999993</v>
      </c>
      <c r="H405" s="24">
        <f t="shared" si="324"/>
        <v>36728684.449999996</v>
      </c>
      <c r="I405" s="24">
        <f t="shared" si="324"/>
        <v>36176439.440000005</v>
      </c>
      <c r="J405" s="24">
        <f t="shared" si="324"/>
        <v>37807009.469999999</v>
      </c>
      <c r="K405" s="24">
        <f t="shared" si="324"/>
        <v>42427549.800000004</v>
      </c>
      <c r="L405" s="24">
        <f t="shared" si="324"/>
        <v>42301219.899999999</v>
      </c>
      <c r="M405" s="24">
        <f t="shared" si="324"/>
        <v>67054427.039999992</v>
      </c>
      <c r="N405" s="38">
        <f t="shared" si="324"/>
        <v>71771185.5</v>
      </c>
      <c r="O405" s="24">
        <f t="shared" si="324"/>
        <v>135454371.35999998</v>
      </c>
    </row>
    <row r="406" spans="1:15" ht="15.75" x14ac:dyDescent="0.25">
      <c r="A406" s="33">
        <v>2023</v>
      </c>
      <c r="B406" s="31" t="s">
        <v>111</v>
      </c>
      <c r="C406" s="24">
        <f t="shared" ref="C406" si="325">SUM(C407:C408)</f>
        <v>0</v>
      </c>
      <c r="D406" s="24">
        <f t="shared" ref="D406:O406" si="326">SUM(D407:D408)</f>
        <v>0</v>
      </c>
      <c r="E406" s="24">
        <f t="shared" si="326"/>
        <v>0</v>
      </c>
      <c r="F406" s="24">
        <f t="shared" si="326"/>
        <v>0</v>
      </c>
      <c r="G406" s="24">
        <f t="shared" si="326"/>
        <v>0</v>
      </c>
      <c r="H406" s="24">
        <f t="shared" si="326"/>
        <v>0</v>
      </c>
      <c r="I406" s="24">
        <f t="shared" si="326"/>
        <v>0</v>
      </c>
      <c r="J406" s="24">
        <f t="shared" si="326"/>
        <v>0</v>
      </c>
      <c r="K406" s="24">
        <f t="shared" si="326"/>
        <v>0</v>
      </c>
      <c r="L406" s="24">
        <f t="shared" si="326"/>
        <v>0</v>
      </c>
      <c r="M406" s="24">
        <f t="shared" si="326"/>
        <v>0</v>
      </c>
      <c r="N406" s="38">
        <f t="shared" si="326"/>
        <v>0</v>
      </c>
      <c r="O406" s="24">
        <f t="shared" si="326"/>
        <v>0</v>
      </c>
    </row>
    <row r="407" spans="1:15" ht="15.75" x14ac:dyDescent="0.25">
      <c r="A407" s="33">
        <v>2023</v>
      </c>
      <c r="B407" s="31" t="s">
        <v>112</v>
      </c>
      <c r="C407" s="24">
        <f t="shared" ref="C407:C408" si="327">SUM(D409:O409)</f>
        <v>0</v>
      </c>
      <c r="D407" s="24">
        <v>0</v>
      </c>
      <c r="E407" s="24">
        <v>0</v>
      </c>
      <c r="F407" s="24">
        <v>0</v>
      </c>
      <c r="G407" s="24">
        <v>0</v>
      </c>
      <c r="H407" s="24">
        <v>0</v>
      </c>
      <c r="I407" s="24">
        <v>0</v>
      </c>
      <c r="J407" s="24">
        <v>0</v>
      </c>
      <c r="K407" s="24">
        <v>0</v>
      </c>
      <c r="L407" s="24">
        <v>0</v>
      </c>
      <c r="M407" s="24">
        <v>0</v>
      </c>
      <c r="N407" s="38">
        <v>0</v>
      </c>
      <c r="O407" s="24">
        <v>0</v>
      </c>
    </row>
    <row r="408" spans="1:15" ht="15.75" x14ac:dyDescent="0.25">
      <c r="A408" s="33">
        <v>2023</v>
      </c>
      <c r="B408" s="32" t="s">
        <v>113</v>
      </c>
      <c r="C408" s="24">
        <f t="shared" si="327"/>
        <v>0</v>
      </c>
      <c r="D408" s="24">
        <v>0</v>
      </c>
      <c r="E408" s="24">
        <v>0</v>
      </c>
      <c r="F408" s="24">
        <v>0</v>
      </c>
      <c r="G408" s="24">
        <v>0</v>
      </c>
      <c r="H408" s="24">
        <v>0</v>
      </c>
      <c r="I408" s="24">
        <v>0</v>
      </c>
      <c r="J408" s="24">
        <v>0</v>
      </c>
      <c r="K408" s="24">
        <v>0</v>
      </c>
      <c r="L408" s="24">
        <v>0</v>
      </c>
      <c r="M408" s="24">
        <v>0</v>
      </c>
      <c r="N408" s="38">
        <v>0</v>
      </c>
      <c r="O408" s="24">
        <v>0</v>
      </c>
    </row>
    <row r="409" spans="1:15" ht="15.75" x14ac:dyDescent="0.25">
      <c r="A409" s="33">
        <v>2023</v>
      </c>
      <c r="B409" s="32" t="s">
        <v>114</v>
      </c>
      <c r="C409" s="24">
        <f>SUM(C410:C411)</f>
        <v>0</v>
      </c>
      <c r="D409" s="24">
        <f t="shared" ref="D409:O409" si="328">SUM(D410:D411)</f>
        <v>0</v>
      </c>
      <c r="E409" s="24">
        <f t="shared" si="328"/>
        <v>0</v>
      </c>
      <c r="F409" s="24">
        <f t="shared" si="328"/>
        <v>0</v>
      </c>
      <c r="G409" s="24">
        <f t="shared" si="328"/>
        <v>0</v>
      </c>
      <c r="H409" s="24">
        <f t="shared" si="328"/>
        <v>0</v>
      </c>
      <c r="I409" s="24">
        <f t="shared" si="328"/>
        <v>0</v>
      </c>
      <c r="J409" s="24">
        <f t="shared" si="328"/>
        <v>0</v>
      </c>
      <c r="K409" s="24">
        <f t="shared" si="328"/>
        <v>0</v>
      </c>
      <c r="L409" s="24">
        <f t="shared" si="328"/>
        <v>0</v>
      </c>
      <c r="M409" s="24">
        <f t="shared" si="328"/>
        <v>0</v>
      </c>
      <c r="N409" s="38">
        <f t="shared" si="328"/>
        <v>0</v>
      </c>
      <c r="O409" s="24">
        <f t="shared" si="328"/>
        <v>0</v>
      </c>
    </row>
    <row r="410" spans="1:15" ht="15.75" x14ac:dyDescent="0.25">
      <c r="A410" s="33">
        <v>2023</v>
      </c>
      <c r="B410" s="31" t="s">
        <v>115</v>
      </c>
      <c r="C410" s="24">
        <f>SUM(D412:O412)</f>
        <v>0</v>
      </c>
      <c r="D410" s="24">
        <v>0</v>
      </c>
      <c r="E410" s="24">
        <v>0</v>
      </c>
      <c r="F410" s="24">
        <v>0</v>
      </c>
      <c r="G410" s="24">
        <v>0</v>
      </c>
      <c r="H410" s="24">
        <v>0</v>
      </c>
      <c r="I410" s="24">
        <v>0</v>
      </c>
      <c r="J410" s="24">
        <v>0</v>
      </c>
      <c r="K410" s="24">
        <v>0</v>
      </c>
      <c r="L410" s="24">
        <v>0</v>
      </c>
      <c r="M410" s="24">
        <v>0</v>
      </c>
      <c r="N410" s="38">
        <v>0</v>
      </c>
      <c r="O410" s="24">
        <v>0</v>
      </c>
    </row>
    <row r="411" spans="1:15" ht="15.75" x14ac:dyDescent="0.25">
      <c r="A411" s="33">
        <v>2023</v>
      </c>
      <c r="B411" s="32" t="s">
        <v>116</v>
      </c>
      <c r="C411" s="24">
        <f t="shared" ref="C411" si="329">SUM(D413:O413)</f>
        <v>0</v>
      </c>
      <c r="D411" s="24">
        <v>0</v>
      </c>
      <c r="E411" s="24">
        <v>0</v>
      </c>
      <c r="F411" s="24">
        <v>0</v>
      </c>
      <c r="G411" s="24">
        <v>0</v>
      </c>
      <c r="H411" s="24">
        <v>0</v>
      </c>
      <c r="I411" s="24">
        <v>0</v>
      </c>
      <c r="J411" s="24">
        <v>0</v>
      </c>
      <c r="K411" s="24">
        <v>0</v>
      </c>
      <c r="L411" s="24">
        <v>0</v>
      </c>
      <c r="M411" s="24">
        <v>0</v>
      </c>
      <c r="N411" s="38">
        <v>0</v>
      </c>
      <c r="O411" s="24">
        <v>0</v>
      </c>
    </row>
    <row r="412" spans="1:15" ht="15.75" x14ac:dyDescent="0.25">
      <c r="A412" s="33">
        <v>2023</v>
      </c>
      <c r="B412" s="32" t="s">
        <v>117</v>
      </c>
      <c r="C412" s="24">
        <f>SUM(C413:C413)</f>
        <v>0</v>
      </c>
      <c r="D412" s="24">
        <f t="shared" ref="D412:O412" si="330">SUM(D413:D413)</f>
        <v>0</v>
      </c>
      <c r="E412" s="24">
        <f>SUM(E413:E413)</f>
        <v>0</v>
      </c>
      <c r="F412" s="24">
        <f t="shared" si="330"/>
        <v>0</v>
      </c>
      <c r="G412" s="24">
        <f t="shared" si="330"/>
        <v>0</v>
      </c>
      <c r="H412" s="24">
        <f t="shared" si="330"/>
        <v>0</v>
      </c>
      <c r="I412" s="24">
        <f t="shared" si="330"/>
        <v>0</v>
      </c>
      <c r="J412" s="24">
        <f t="shared" si="330"/>
        <v>0</v>
      </c>
      <c r="K412" s="24">
        <f t="shared" si="330"/>
        <v>0</v>
      </c>
      <c r="L412" s="24">
        <f t="shared" si="330"/>
        <v>0</v>
      </c>
      <c r="M412" s="24">
        <f t="shared" si="330"/>
        <v>0</v>
      </c>
      <c r="N412" s="38">
        <f t="shared" si="330"/>
        <v>0</v>
      </c>
      <c r="O412" s="24">
        <f t="shared" si="330"/>
        <v>0</v>
      </c>
    </row>
    <row r="413" spans="1:15" ht="15.75" x14ac:dyDescent="0.25">
      <c r="A413" s="33">
        <v>2023</v>
      </c>
      <c r="B413" s="31" t="s">
        <v>118</v>
      </c>
      <c r="C413" s="24">
        <f t="shared" ref="C413" si="331">SUM(D415:O415)</f>
        <v>0</v>
      </c>
      <c r="D413" s="24">
        <v>0</v>
      </c>
      <c r="E413" s="24">
        <v>0</v>
      </c>
      <c r="F413" s="24">
        <v>0</v>
      </c>
      <c r="G413" s="24">
        <v>0</v>
      </c>
      <c r="H413" s="24">
        <v>0</v>
      </c>
      <c r="I413" s="24">
        <v>0</v>
      </c>
      <c r="J413" s="24">
        <v>0</v>
      </c>
      <c r="K413" s="24">
        <v>0</v>
      </c>
      <c r="L413" s="24">
        <v>0</v>
      </c>
      <c r="M413" s="24">
        <v>0</v>
      </c>
      <c r="N413" s="38">
        <v>0</v>
      </c>
      <c r="O413" s="24">
        <v>0</v>
      </c>
    </row>
    <row r="414" spans="1:15" ht="15.75" x14ac:dyDescent="0.25">
      <c r="A414" s="33">
        <v>2023</v>
      </c>
      <c r="B414" s="32" t="s">
        <v>119</v>
      </c>
      <c r="C414" s="24">
        <f t="shared" ref="C414:O415" si="332">+C406+C409+C412</f>
        <v>0</v>
      </c>
      <c r="D414" s="24">
        <f t="shared" si="332"/>
        <v>0</v>
      </c>
      <c r="E414" s="24">
        <f t="shared" si="332"/>
        <v>0</v>
      </c>
      <c r="F414" s="24">
        <f t="shared" si="332"/>
        <v>0</v>
      </c>
      <c r="G414" s="24">
        <f t="shared" si="332"/>
        <v>0</v>
      </c>
      <c r="H414" s="24">
        <f t="shared" si="332"/>
        <v>0</v>
      </c>
      <c r="I414" s="24">
        <f t="shared" si="332"/>
        <v>0</v>
      </c>
      <c r="J414" s="24">
        <f t="shared" si="332"/>
        <v>0</v>
      </c>
      <c r="K414" s="24">
        <f t="shared" si="332"/>
        <v>0</v>
      </c>
      <c r="L414" s="24">
        <f t="shared" si="332"/>
        <v>0</v>
      </c>
      <c r="M414" s="24">
        <f t="shared" si="332"/>
        <v>0</v>
      </c>
      <c r="N414" s="38">
        <f t="shared" si="332"/>
        <v>0</v>
      </c>
      <c r="O414" s="24">
        <f t="shared" si="332"/>
        <v>0</v>
      </c>
    </row>
    <row r="415" spans="1:15" ht="15.75" x14ac:dyDescent="0.25">
      <c r="A415" s="33">
        <v>2023</v>
      </c>
      <c r="B415" s="31" t="s">
        <v>120</v>
      </c>
      <c r="C415" s="24">
        <f t="shared" si="332"/>
        <v>0</v>
      </c>
      <c r="D415" s="24">
        <f t="shared" si="332"/>
        <v>0</v>
      </c>
      <c r="E415" s="24">
        <f t="shared" si="332"/>
        <v>0</v>
      </c>
      <c r="F415" s="24">
        <f t="shared" si="332"/>
        <v>0</v>
      </c>
      <c r="G415" s="24">
        <f t="shared" si="332"/>
        <v>0</v>
      </c>
      <c r="H415" s="24">
        <f t="shared" si="332"/>
        <v>0</v>
      </c>
      <c r="I415" s="24">
        <f t="shared" si="332"/>
        <v>0</v>
      </c>
      <c r="J415" s="24">
        <f t="shared" si="332"/>
        <v>0</v>
      </c>
      <c r="K415" s="24">
        <f t="shared" si="332"/>
        <v>0</v>
      </c>
      <c r="L415" s="24">
        <f t="shared" si="332"/>
        <v>0</v>
      </c>
      <c r="M415" s="24">
        <f t="shared" si="332"/>
        <v>0</v>
      </c>
      <c r="N415" s="38">
        <f t="shared" si="332"/>
        <v>0</v>
      </c>
      <c r="O415" s="24">
        <f t="shared" si="332"/>
        <v>0</v>
      </c>
    </row>
    <row r="416" spans="1:15" ht="15.75" x14ac:dyDescent="0.25">
      <c r="A416" s="33">
        <v>2023</v>
      </c>
      <c r="B416" s="31" t="s">
        <v>121</v>
      </c>
      <c r="C416" s="24">
        <f t="shared" ref="C416:E416" si="333">+C405+C414</f>
        <v>637212258.91000009</v>
      </c>
      <c r="D416" s="24">
        <f t="shared" si="333"/>
        <v>30863558.109999999</v>
      </c>
      <c r="E416" s="24">
        <f t="shared" si="333"/>
        <v>37733517.630000003</v>
      </c>
      <c r="F416" s="24">
        <f>+F405+F414</f>
        <v>37580068.5</v>
      </c>
      <c r="G416" s="24">
        <f t="shared" ref="G416:O416" si="334">+G405+G414</f>
        <v>61314227.709999993</v>
      </c>
      <c r="H416" s="24">
        <f t="shared" si="334"/>
        <v>36728684.449999996</v>
      </c>
      <c r="I416" s="24">
        <f t="shared" si="334"/>
        <v>36176439.440000005</v>
      </c>
      <c r="J416" s="24">
        <f t="shared" si="334"/>
        <v>37807009.469999999</v>
      </c>
      <c r="K416" s="24">
        <f t="shared" si="334"/>
        <v>42427549.800000004</v>
      </c>
      <c r="L416" s="24">
        <f t="shared" si="334"/>
        <v>42301219.899999999</v>
      </c>
      <c r="M416" s="38">
        <f t="shared" si="334"/>
        <v>67054427.039999992</v>
      </c>
      <c r="N416" s="38">
        <f t="shared" si="334"/>
        <v>71771185.5</v>
      </c>
      <c r="O416" s="38">
        <f t="shared" si="334"/>
        <v>135454371.35999998</v>
      </c>
    </row>
    <row r="417" spans="1:15" ht="15.75" x14ac:dyDescent="0.25">
      <c r="A417" s="33">
        <v>2024</v>
      </c>
      <c r="B417" s="31" t="s">
        <v>45</v>
      </c>
      <c r="C417" s="24">
        <f>+C418+C424+C434+C444+C452+C460+C470+C475+C478</f>
        <v>1294656440.2200003</v>
      </c>
      <c r="D417" s="24">
        <f t="shared" ref="D417:H417" si="335">+D418+D424+D434+D444+D452+D460+D470+D475+D478</f>
        <v>33519086.899999999</v>
      </c>
      <c r="E417" s="24">
        <f t="shared" si="335"/>
        <v>34538871.030000001</v>
      </c>
      <c r="F417" s="24">
        <v>34711148.809999995</v>
      </c>
      <c r="G417" s="24">
        <f t="shared" si="335"/>
        <v>64694510.660000004</v>
      </c>
      <c r="H417" s="24">
        <f t="shared" si="335"/>
        <v>41194149.490000002</v>
      </c>
      <c r="I417" s="36">
        <v>37963160.670000002</v>
      </c>
      <c r="J417" s="36">
        <v>42457556.699999996</v>
      </c>
      <c r="K417" s="36">
        <f t="shared" ref="K417" si="336">+K418+K424+K434+K444+K452+K460+K470+K475+K478</f>
        <v>47536876.270000003</v>
      </c>
      <c r="L417" s="37">
        <f>+L418+L424+L434+L444+L452+L460+L470+L475+L478</f>
        <v>35585949.400000006</v>
      </c>
      <c r="M417" s="38">
        <f t="shared" ref="M417:N417" si="337">+M418+M424+M434+M444+M452+M460+M470+M475+M478</f>
        <v>72251705.859999985</v>
      </c>
      <c r="N417" s="38">
        <f t="shared" si="337"/>
        <v>69201953.430000007</v>
      </c>
      <c r="O417" s="38">
        <f>+O418+O424+O434+O444+O452+O460+O470+O475+O478</f>
        <v>781001471</v>
      </c>
    </row>
    <row r="418" spans="1:15" ht="15.75" x14ac:dyDescent="0.25">
      <c r="A418" s="33">
        <v>2024</v>
      </c>
      <c r="B418" s="31" t="s">
        <v>46</v>
      </c>
      <c r="C418" s="24">
        <f t="shared" ref="C418" si="338">SUM(C419:C423)</f>
        <v>1033220673.48</v>
      </c>
      <c r="D418" s="24">
        <f t="shared" ref="D418" si="339">SUM(D419:D423)</f>
        <v>32475452.02</v>
      </c>
      <c r="E418" s="24">
        <f t="shared" ref="E418" si="340">SUM(E419:E423)</f>
        <v>32254231.870000001</v>
      </c>
      <c r="F418" s="24">
        <v>32055332.189999998</v>
      </c>
      <c r="G418" s="36">
        <v>56616498.100000001</v>
      </c>
      <c r="H418" s="24">
        <f>SUM(H419:H423)</f>
        <v>31244626.66</v>
      </c>
      <c r="I418" s="36">
        <v>32063704.920000002</v>
      </c>
      <c r="J418" s="36">
        <v>32530021.719999999</v>
      </c>
      <c r="K418" s="36">
        <f t="shared" ref="K418" si="341">SUM(K419:K423)</f>
        <v>37590420.840000004</v>
      </c>
      <c r="L418" s="37">
        <f>SUM(L419:L423)</f>
        <v>30979818.059999999</v>
      </c>
      <c r="M418" s="38">
        <f t="shared" ref="M418:N418" si="342">SUM(M419:M423)</f>
        <v>62188697.359999992</v>
      </c>
      <c r="N418" s="38">
        <f t="shared" si="342"/>
        <v>59678969.740000002</v>
      </c>
      <c r="O418" s="38">
        <f>SUM(O419:O423)</f>
        <v>593542900</v>
      </c>
    </row>
    <row r="419" spans="1:15" ht="15.75" x14ac:dyDescent="0.25">
      <c r="A419" s="33">
        <v>2024</v>
      </c>
      <c r="B419" s="32" t="s">
        <v>47</v>
      </c>
      <c r="C419" s="24">
        <f>SUM(D419:O419)</f>
        <v>701114982.67000008</v>
      </c>
      <c r="D419" s="24">
        <v>26696155.870000001</v>
      </c>
      <c r="E419" s="24">
        <v>26666165.100000001</v>
      </c>
      <c r="F419" s="24">
        <v>26519344.559999999</v>
      </c>
      <c r="G419" s="36">
        <v>26492035.43</v>
      </c>
      <c r="H419" s="24">
        <v>25705861.350000001</v>
      </c>
      <c r="I419" s="36">
        <v>26529665.100000001</v>
      </c>
      <c r="J419" s="36">
        <v>26941104.879999999</v>
      </c>
      <c r="K419" s="36">
        <v>26789131.870000001</v>
      </c>
      <c r="L419" s="37">
        <v>25497393.34</v>
      </c>
      <c r="M419" s="38">
        <v>30036606.489999998</v>
      </c>
      <c r="N419" s="38">
        <v>54147284.350000001</v>
      </c>
      <c r="O419" s="38">
        <v>379094234.32999998</v>
      </c>
    </row>
    <row r="420" spans="1:15" ht="15.75" x14ac:dyDescent="0.25">
      <c r="A420" s="33">
        <v>2024</v>
      </c>
      <c r="B420" s="32" t="s">
        <v>48</v>
      </c>
      <c r="C420" s="24">
        <f>SUM(D420:O420)</f>
        <v>226437530.08999997</v>
      </c>
      <c r="D420" s="24">
        <v>1785000</v>
      </c>
      <c r="E420" s="24">
        <v>1581000</v>
      </c>
      <c r="F420" s="24">
        <v>1561000</v>
      </c>
      <c r="G420" s="36">
        <v>26195701.809999999</v>
      </c>
      <c r="H420" s="24">
        <v>1561000</v>
      </c>
      <c r="I420" s="36">
        <v>1561000</v>
      </c>
      <c r="J420" s="36">
        <v>1561000</v>
      </c>
      <c r="K420" s="36">
        <v>1514000</v>
      </c>
      <c r="L420" s="37">
        <v>1504700</v>
      </c>
      <c r="M420" s="38">
        <v>28114710.609999999</v>
      </c>
      <c r="N420" s="38">
        <v>1499400</v>
      </c>
      <c r="O420" s="38">
        <v>157999017.66999999</v>
      </c>
    </row>
    <row r="421" spans="1:15" ht="15.75" x14ac:dyDescent="0.25">
      <c r="A421" s="33">
        <v>2024</v>
      </c>
      <c r="B421" s="32" t="s">
        <v>49</v>
      </c>
      <c r="C421" s="24">
        <f>SUM(D421:O421)</f>
        <v>0</v>
      </c>
      <c r="D421" s="24">
        <v>0</v>
      </c>
      <c r="E421" s="24">
        <v>0</v>
      </c>
      <c r="F421" s="24">
        <v>0</v>
      </c>
      <c r="G421" s="24">
        <v>0</v>
      </c>
      <c r="H421" s="24">
        <v>0</v>
      </c>
      <c r="I421" s="24">
        <v>0</v>
      </c>
      <c r="J421" s="24">
        <v>0</v>
      </c>
      <c r="K421" s="24">
        <v>0</v>
      </c>
      <c r="L421" s="37">
        <v>0</v>
      </c>
      <c r="M421" s="38">
        <v>0</v>
      </c>
      <c r="N421" s="38">
        <v>0</v>
      </c>
      <c r="O421" s="38">
        <v>0</v>
      </c>
    </row>
    <row r="422" spans="1:15" ht="15.75" x14ac:dyDescent="0.25">
      <c r="A422" s="33">
        <v>2024</v>
      </c>
      <c r="B422" s="32" t="s">
        <v>50</v>
      </c>
      <c r="C422" s="24">
        <f>SUM(D422:O422)</f>
        <v>11061000</v>
      </c>
      <c r="D422" s="24">
        <v>0</v>
      </c>
      <c r="E422" s="24">
        <v>0</v>
      </c>
      <c r="F422" s="24">
        <v>0</v>
      </c>
      <c r="G422" s="24">
        <v>0</v>
      </c>
      <c r="H422" s="24">
        <v>0</v>
      </c>
      <c r="I422" s="24">
        <v>0</v>
      </c>
      <c r="J422" s="24">
        <v>0</v>
      </c>
      <c r="K422" s="24">
        <v>5292000</v>
      </c>
      <c r="L422" s="37">
        <v>0</v>
      </c>
      <c r="M422" s="38">
        <v>0</v>
      </c>
      <c r="N422" s="38">
        <v>0</v>
      </c>
      <c r="O422" s="38">
        <v>5769000</v>
      </c>
    </row>
    <row r="423" spans="1:15" ht="15.75" x14ac:dyDescent="0.25">
      <c r="A423" s="33">
        <v>2024</v>
      </c>
      <c r="B423" s="32" t="s">
        <v>51</v>
      </c>
      <c r="C423" s="24">
        <f>SUM(D423:O423)</f>
        <v>94607160.719999999</v>
      </c>
      <c r="D423" s="24">
        <v>3994296.15</v>
      </c>
      <c r="E423" s="24">
        <v>4007066.77</v>
      </c>
      <c r="F423" s="24">
        <v>3974987.63</v>
      </c>
      <c r="G423" s="36">
        <v>3928760.86</v>
      </c>
      <c r="H423" s="24">
        <v>3977765.31</v>
      </c>
      <c r="I423" s="36">
        <v>3973039.82</v>
      </c>
      <c r="J423" s="36">
        <v>4027916.84</v>
      </c>
      <c r="K423" s="36">
        <v>3995288.97</v>
      </c>
      <c r="L423" s="37">
        <v>3977724.72</v>
      </c>
      <c r="M423" s="38">
        <v>4037380.26</v>
      </c>
      <c r="N423" s="38">
        <v>4032285.39</v>
      </c>
      <c r="O423" s="38">
        <v>50680648</v>
      </c>
    </row>
    <row r="424" spans="1:15" ht="15.75" x14ac:dyDescent="0.25">
      <c r="A424" s="33">
        <v>2024</v>
      </c>
      <c r="B424" s="31" t="s">
        <v>52</v>
      </c>
      <c r="C424" s="24">
        <f t="shared" ref="C424:D424" si="343">SUM(C425:C433)</f>
        <v>142229079.52000001</v>
      </c>
      <c r="D424" s="24">
        <f t="shared" si="343"/>
        <v>1043634.88</v>
      </c>
      <c r="E424" s="24">
        <f t="shared" ref="E424" si="344">SUM(E425:E433)</f>
        <v>2049203.58</v>
      </c>
      <c r="F424" s="24">
        <v>2176225.25</v>
      </c>
      <c r="G424" s="36">
        <v>6485462.0499999998</v>
      </c>
      <c r="H424" s="24">
        <f t="shared" ref="H424:O424" si="345">SUM(H425:H433)</f>
        <v>5564626.9000000004</v>
      </c>
      <c r="I424" s="36">
        <v>5090397.9400000004</v>
      </c>
      <c r="J424" s="36">
        <v>4999383.9399999995</v>
      </c>
      <c r="K424" s="36">
        <f t="shared" ref="K424" si="346">SUM(K425:K433)</f>
        <v>7075315.1799999997</v>
      </c>
      <c r="L424" s="37">
        <v>3983976.72</v>
      </c>
      <c r="M424" s="38">
        <f t="shared" si="345"/>
        <v>7125226.8499999987</v>
      </c>
      <c r="N424" s="38">
        <f t="shared" si="345"/>
        <v>5575776.71</v>
      </c>
      <c r="O424" s="38">
        <f t="shared" si="345"/>
        <v>91059849.519999996</v>
      </c>
    </row>
    <row r="425" spans="1:15" ht="15.75" x14ac:dyDescent="0.25">
      <c r="A425" s="33">
        <v>2024</v>
      </c>
      <c r="B425" s="32" t="s">
        <v>53</v>
      </c>
      <c r="C425" s="24">
        <f>SUM(D425:O425)</f>
        <v>23693123.909999996</v>
      </c>
      <c r="D425" s="24">
        <v>49424.43</v>
      </c>
      <c r="E425" s="24">
        <v>290377.73</v>
      </c>
      <c r="F425" s="24">
        <v>923331.46</v>
      </c>
      <c r="G425" s="36">
        <v>883813.26</v>
      </c>
      <c r="H425" s="24">
        <v>1589473.81</v>
      </c>
      <c r="I425" s="36">
        <v>961601.2</v>
      </c>
      <c r="J425" s="36">
        <v>650637.47</v>
      </c>
      <c r="K425" s="36">
        <v>1306302.51</v>
      </c>
      <c r="L425" s="37">
        <v>953389.93</v>
      </c>
      <c r="M425" s="38">
        <v>989955.7</v>
      </c>
      <c r="N425" s="38">
        <v>951691.41</v>
      </c>
      <c r="O425" s="38">
        <v>14143125</v>
      </c>
    </row>
    <row r="426" spans="1:15" ht="15.75" x14ac:dyDescent="0.25">
      <c r="A426" s="33">
        <v>2024</v>
      </c>
      <c r="B426" s="32" t="s">
        <v>54</v>
      </c>
      <c r="C426" s="24">
        <f t="shared" ref="C426:C429" si="347">SUM(D426:O426)</f>
        <v>2909906.44</v>
      </c>
      <c r="D426" s="24">
        <v>0</v>
      </c>
      <c r="E426" s="24">
        <v>0</v>
      </c>
      <c r="F426" s="24">
        <v>82812.399999999994</v>
      </c>
      <c r="G426" s="24">
        <v>0</v>
      </c>
      <c r="H426" s="24">
        <v>0</v>
      </c>
      <c r="I426" s="36">
        <v>5215.43</v>
      </c>
      <c r="J426" s="36">
        <v>99627.4</v>
      </c>
      <c r="K426" s="36">
        <v>63130</v>
      </c>
      <c r="L426" s="37">
        <v>159300</v>
      </c>
      <c r="M426" s="38">
        <v>3952.81</v>
      </c>
      <c r="N426" s="38">
        <v>5015</v>
      </c>
      <c r="O426" s="38">
        <v>2490853.4</v>
      </c>
    </row>
    <row r="427" spans="1:15" ht="15.75" x14ac:dyDescent="0.25">
      <c r="A427" s="33">
        <v>2024</v>
      </c>
      <c r="B427" s="32" t="s">
        <v>55</v>
      </c>
      <c r="C427" s="24">
        <f t="shared" si="347"/>
        <v>1470258.1600000001</v>
      </c>
      <c r="D427" s="24">
        <v>0</v>
      </c>
      <c r="E427" s="24">
        <v>0</v>
      </c>
      <c r="F427" s="24">
        <v>0</v>
      </c>
      <c r="G427" s="24">
        <v>0</v>
      </c>
      <c r="H427" s="24">
        <v>0</v>
      </c>
      <c r="I427" s="36">
        <v>225137.5</v>
      </c>
      <c r="J427" s="36">
        <v>0</v>
      </c>
      <c r="K427" s="36">
        <v>0</v>
      </c>
      <c r="L427" s="37">
        <v>0</v>
      </c>
      <c r="M427" s="38">
        <v>128721</v>
      </c>
      <c r="N427" s="38">
        <v>221720</v>
      </c>
      <c r="O427" s="38">
        <v>894679.66</v>
      </c>
    </row>
    <row r="428" spans="1:15" ht="15.75" x14ac:dyDescent="0.25">
      <c r="A428" s="33">
        <v>2024</v>
      </c>
      <c r="B428" s="32" t="s">
        <v>56</v>
      </c>
      <c r="C428" s="24">
        <f t="shared" si="347"/>
        <v>961787.55</v>
      </c>
      <c r="D428" s="24">
        <v>0</v>
      </c>
      <c r="E428" s="24">
        <v>0</v>
      </c>
      <c r="F428" s="24">
        <v>0</v>
      </c>
      <c r="G428" s="24">
        <v>0</v>
      </c>
      <c r="H428" s="24">
        <v>0</v>
      </c>
      <c r="I428" s="36">
        <v>7840</v>
      </c>
      <c r="J428" s="36">
        <v>0</v>
      </c>
      <c r="K428" s="36">
        <v>0</v>
      </c>
      <c r="L428" s="37">
        <v>0</v>
      </c>
      <c r="M428" s="38">
        <v>11976</v>
      </c>
      <c r="N428" s="38">
        <v>183600</v>
      </c>
      <c r="O428" s="38">
        <v>758371.55</v>
      </c>
    </row>
    <row r="429" spans="1:15" ht="15.75" x14ac:dyDescent="0.25">
      <c r="A429" s="33">
        <v>2024</v>
      </c>
      <c r="B429" s="32" t="s">
        <v>57</v>
      </c>
      <c r="C429" s="24">
        <f t="shared" si="347"/>
        <v>16334625.65</v>
      </c>
      <c r="D429" s="24">
        <v>0</v>
      </c>
      <c r="E429" s="24">
        <v>0</v>
      </c>
      <c r="F429" s="24">
        <v>0</v>
      </c>
      <c r="G429" s="36">
        <v>266108</v>
      </c>
      <c r="H429" s="24">
        <v>349695.79</v>
      </c>
      <c r="I429" s="24">
        <v>0</v>
      </c>
      <c r="J429" s="24">
        <v>1009161.86</v>
      </c>
      <c r="K429" s="24">
        <v>0</v>
      </c>
      <c r="L429" s="37">
        <v>0</v>
      </c>
      <c r="M429" s="38">
        <v>2950</v>
      </c>
      <c r="N429" s="38">
        <v>0</v>
      </c>
      <c r="O429" s="38">
        <v>14706710</v>
      </c>
    </row>
    <row r="430" spans="1:15" ht="15.75" x14ac:dyDescent="0.25">
      <c r="A430" s="33">
        <v>2024</v>
      </c>
      <c r="B430" s="32" t="s">
        <v>58</v>
      </c>
      <c r="C430" s="24">
        <f>SUM(D430:O430)</f>
        <v>32435589.969999999</v>
      </c>
      <c r="D430" s="24">
        <v>969210.45</v>
      </c>
      <c r="E430" s="24">
        <v>57118.66</v>
      </c>
      <c r="F430" s="24">
        <v>1045798.93</v>
      </c>
      <c r="G430" s="36">
        <v>2023777.29</v>
      </c>
      <c r="H430" s="24">
        <v>75044.52</v>
      </c>
      <c r="I430" s="36">
        <v>1063125.3700000001</v>
      </c>
      <c r="J430" s="36">
        <v>1058983.57</v>
      </c>
      <c r="K430" s="36">
        <v>1135233.8500000001</v>
      </c>
      <c r="L430" s="37">
        <v>1082806.1000000001</v>
      </c>
      <c r="M430" s="38">
        <v>4848524.0599999996</v>
      </c>
      <c r="N430" s="38">
        <v>75967.17</v>
      </c>
      <c r="O430" s="38">
        <v>19000000</v>
      </c>
    </row>
    <row r="431" spans="1:15" ht="24" x14ac:dyDescent="0.25">
      <c r="A431" s="33">
        <v>2024</v>
      </c>
      <c r="B431" s="32" t="s">
        <v>59</v>
      </c>
      <c r="C431" s="24">
        <f t="shared" ref="C431:C433" si="348">SUM(D431:O431)</f>
        <v>8408954.5099999998</v>
      </c>
      <c r="D431" s="24">
        <v>25000</v>
      </c>
      <c r="E431" s="24">
        <v>93502.89</v>
      </c>
      <c r="F431" s="24">
        <v>102332.46</v>
      </c>
      <c r="G431" s="36">
        <v>488755.1</v>
      </c>
      <c r="H431" s="24">
        <v>80638</v>
      </c>
      <c r="I431" s="36">
        <v>133395.89000000001</v>
      </c>
      <c r="J431" s="36">
        <v>559426.5</v>
      </c>
      <c r="K431" s="36">
        <v>217594.72</v>
      </c>
      <c r="L431" s="37">
        <v>172506.09</v>
      </c>
      <c r="M431" s="38">
        <v>41876.35</v>
      </c>
      <c r="N431" s="38">
        <v>1723689.06</v>
      </c>
      <c r="O431" s="38">
        <v>4770237.45</v>
      </c>
    </row>
    <row r="432" spans="1:15" ht="15.75" x14ac:dyDescent="0.25">
      <c r="A432" s="33">
        <v>2024</v>
      </c>
      <c r="B432" s="32" t="s">
        <v>60</v>
      </c>
      <c r="C432" s="24">
        <f t="shared" si="348"/>
        <v>18215780.949999999</v>
      </c>
      <c r="D432" s="24">
        <v>0</v>
      </c>
      <c r="E432" s="24">
        <v>0</v>
      </c>
      <c r="F432" s="24">
        <v>21950</v>
      </c>
      <c r="G432" s="36">
        <v>74930</v>
      </c>
      <c r="H432" s="24">
        <v>1596389.08</v>
      </c>
      <c r="I432" s="36">
        <v>730337.42</v>
      </c>
      <c r="J432" s="36">
        <v>22086.639999999999</v>
      </c>
      <c r="K432" s="36">
        <v>2200740</v>
      </c>
      <c r="L432" s="37">
        <v>53100</v>
      </c>
      <c r="M432" s="38">
        <v>90273.3</v>
      </c>
      <c r="N432" s="38">
        <v>1720829.91</v>
      </c>
      <c r="O432" s="38">
        <v>11705144.6</v>
      </c>
    </row>
    <row r="433" spans="1:15" ht="15.75" x14ac:dyDescent="0.25">
      <c r="A433" s="33">
        <v>2024</v>
      </c>
      <c r="B433" s="32" t="s">
        <v>61</v>
      </c>
      <c r="C433" s="24">
        <f t="shared" si="348"/>
        <v>37799052.380000003</v>
      </c>
      <c r="D433" s="24">
        <v>0</v>
      </c>
      <c r="E433" s="24">
        <v>1608204.3</v>
      </c>
      <c r="F433" s="24">
        <v>0</v>
      </c>
      <c r="G433" s="36">
        <v>2748078.4</v>
      </c>
      <c r="H433" s="24">
        <v>1873385.7</v>
      </c>
      <c r="I433" s="36">
        <v>1963745.13</v>
      </c>
      <c r="J433" s="36">
        <v>1599460.5</v>
      </c>
      <c r="K433" s="36">
        <v>2152314.1</v>
      </c>
      <c r="L433" s="37">
        <v>1562874.6</v>
      </c>
      <c r="M433" s="38">
        <v>1006997.63</v>
      </c>
      <c r="N433" s="38">
        <v>693264.16</v>
      </c>
      <c r="O433" s="38">
        <v>22590727.859999999</v>
      </c>
    </row>
    <row r="434" spans="1:15" ht="15.75" x14ac:dyDescent="0.25">
      <c r="A434" s="33">
        <v>2024</v>
      </c>
      <c r="B434" s="31" t="s">
        <v>62</v>
      </c>
      <c r="C434" s="24">
        <f t="shared" ref="C434:O434" si="349">SUM(C435:C443)</f>
        <v>46366042.140000001</v>
      </c>
      <c r="D434" s="24">
        <f t="shared" si="349"/>
        <v>0</v>
      </c>
      <c r="E434" s="24">
        <f t="shared" ref="E434" si="350">SUM(E435:E443)</f>
        <v>170766.07999999999</v>
      </c>
      <c r="F434" s="24">
        <v>418226.37</v>
      </c>
      <c r="G434" s="36">
        <v>613318.59</v>
      </c>
      <c r="H434" s="24">
        <f t="shared" si="349"/>
        <v>4061288.63</v>
      </c>
      <c r="I434" s="36">
        <v>661462.80000000005</v>
      </c>
      <c r="J434" s="36">
        <v>703462.28</v>
      </c>
      <c r="K434" s="36">
        <f t="shared" ref="K434" si="351">SUM(K435:K443)</f>
        <v>2592832.0499999998</v>
      </c>
      <c r="L434" s="37">
        <v>89062.92</v>
      </c>
      <c r="M434" s="38">
        <f t="shared" si="349"/>
        <v>1834134.71</v>
      </c>
      <c r="N434" s="38">
        <f t="shared" si="349"/>
        <v>944966.23</v>
      </c>
      <c r="O434" s="38">
        <f t="shared" si="349"/>
        <v>34276521.480000004</v>
      </c>
    </row>
    <row r="435" spans="1:15" ht="15.75" x14ac:dyDescent="0.25">
      <c r="A435" s="33">
        <v>2024</v>
      </c>
      <c r="B435" s="32" t="s">
        <v>63</v>
      </c>
      <c r="C435" s="24">
        <f>SUM(D435:O435)</f>
        <v>1937980.1600000001</v>
      </c>
      <c r="D435" s="24">
        <v>0</v>
      </c>
      <c r="E435" s="24">
        <v>46392.06</v>
      </c>
      <c r="F435" s="24">
        <v>14160</v>
      </c>
      <c r="G435" s="36">
        <v>18540</v>
      </c>
      <c r="H435" s="24">
        <v>160497.12</v>
      </c>
      <c r="I435" s="36">
        <v>76231.600000000006</v>
      </c>
      <c r="J435" s="36">
        <v>13080</v>
      </c>
      <c r="K435" s="36">
        <v>175432.38</v>
      </c>
      <c r="L435" s="37">
        <v>6360</v>
      </c>
      <c r="M435" s="38">
        <v>67631.69</v>
      </c>
      <c r="N435" s="38">
        <v>196210.2</v>
      </c>
      <c r="O435" s="38">
        <v>1163445.1100000001</v>
      </c>
    </row>
    <row r="436" spans="1:15" ht="15.75" x14ac:dyDescent="0.25">
      <c r="A436" s="33">
        <v>2024</v>
      </c>
      <c r="B436" s="32" t="s">
        <v>64</v>
      </c>
      <c r="C436" s="24">
        <f t="shared" ref="C436:C443" si="352">SUM(D436:O436)</f>
        <v>889929.86</v>
      </c>
      <c r="D436" s="24">
        <v>0</v>
      </c>
      <c r="E436" s="24">
        <v>0</v>
      </c>
      <c r="F436" s="24">
        <v>0</v>
      </c>
      <c r="G436" s="24">
        <v>0</v>
      </c>
      <c r="H436" s="24">
        <v>0</v>
      </c>
      <c r="I436" s="36">
        <v>243290</v>
      </c>
      <c r="J436" s="36">
        <v>0</v>
      </c>
      <c r="K436" s="36">
        <v>174286</v>
      </c>
      <c r="L436" s="37">
        <v>0</v>
      </c>
      <c r="M436" s="38">
        <v>0</v>
      </c>
      <c r="N436" s="38">
        <v>0</v>
      </c>
      <c r="O436" s="38">
        <v>472353.86</v>
      </c>
    </row>
    <row r="437" spans="1:15" ht="15.75" x14ac:dyDescent="0.25">
      <c r="A437" s="33">
        <v>2024</v>
      </c>
      <c r="B437" s="32" t="s">
        <v>65</v>
      </c>
      <c r="C437" s="24">
        <f t="shared" si="352"/>
        <v>2244334.7400000002</v>
      </c>
      <c r="D437" s="24">
        <v>0</v>
      </c>
      <c r="E437" s="24">
        <v>44074.18</v>
      </c>
      <c r="F437" s="24">
        <v>17395.560000000001</v>
      </c>
      <c r="G437" s="24">
        <v>0</v>
      </c>
      <c r="H437" s="24">
        <v>233296.33</v>
      </c>
      <c r="I437" s="36">
        <v>12770.85</v>
      </c>
      <c r="J437" s="36">
        <v>0</v>
      </c>
      <c r="K437" s="36">
        <v>236906.3</v>
      </c>
      <c r="L437" s="37">
        <v>0</v>
      </c>
      <c r="M437" s="38">
        <v>77756.98</v>
      </c>
      <c r="N437" s="38">
        <v>304734.53999999998</v>
      </c>
      <c r="O437" s="38">
        <v>1317400</v>
      </c>
    </row>
    <row r="438" spans="1:15" ht="15.75" x14ac:dyDescent="0.25">
      <c r="A438" s="33">
        <v>2024</v>
      </c>
      <c r="B438" s="32" t="s">
        <v>66</v>
      </c>
      <c r="C438" s="24">
        <f t="shared" si="352"/>
        <v>257496.7</v>
      </c>
      <c r="D438" s="24">
        <v>0</v>
      </c>
      <c r="E438" s="24">
        <v>0</v>
      </c>
      <c r="F438" s="24">
        <v>30930</v>
      </c>
      <c r="G438" s="24">
        <v>0</v>
      </c>
      <c r="H438" s="24">
        <v>39180.6</v>
      </c>
      <c r="I438" s="24">
        <v>0</v>
      </c>
      <c r="J438" s="24">
        <v>0</v>
      </c>
      <c r="K438" s="24">
        <v>30721.599999999999</v>
      </c>
      <c r="L438" s="37">
        <v>0</v>
      </c>
      <c r="M438" s="38">
        <v>0</v>
      </c>
      <c r="N438" s="38">
        <v>4664.5</v>
      </c>
      <c r="O438" s="38">
        <v>152000</v>
      </c>
    </row>
    <row r="439" spans="1:15" ht="15.75" x14ac:dyDescent="0.25">
      <c r="A439" s="33">
        <v>2024</v>
      </c>
      <c r="B439" s="32" t="s">
        <v>67</v>
      </c>
      <c r="C439" s="24">
        <f t="shared" si="352"/>
        <v>467670.27</v>
      </c>
      <c r="D439" s="24">
        <v>0</v>
      </c>
      <c r="E439" s="24">
        <v>0</v>
      </c>
      <c r="F439" s="24">
        <v>0</v>
      </c>
      <c r="G439" s="24">
        <v>0</v>
      </c>
      <c r="H439" s="24">
        <v>935.83</v>
      </c>
      <c r="I439" s="24">
        <v>0</v>
      </c>
      <c r="J439" s="24">
        <v>36734.44</v>
      </c>
      <c r="K439" s="24">
        <v>0</v>
      </c>
      <c r="L439" s="37">
        <v>0</v>
      </c>
      <c r="M439" s="38">
        <v>0</v>
      </c>
      <c r="N439" s="38">
        <v>0</v>
      </c>
      <c r="O439" s="38">
        <v>430000</v>
      </c>
    </row>
    <row r="440" spans="1:15" ht="15.75" x14ac:dyDescent="0.25">
      <c r="A440" s="33">
        <v>2024</v>
      </c>
      <c r="B440" s="32" t="s">
        <v>68</v>
      </c>
      <c r="C440" s="24">
        <f t="shared" si="352"/>
        <v>117892.63</v>
      </c>
      <c r="D440" s="24">
        <v>0</v>
      </c>
      <c r="E440" s="24">
        <v>699.98</v>
      </c>
      <c r="F440" s="24">
        <v>0</v>
      </c>
      <c r="G440" s="36">
        <v>2536.06</v>
      </c>
      <c r="H440" s="24">
        <v>0</v>
      </c>
      <c r="I440" s="36">
        <v>10169.15</v>
      </c>
      <c r="J440" s="36">
        <v>0</v>
      </c>
      <c r="K440" s="36">
        <v>0</v>
      </c>
      <c r="L440" s="37">
        <v>0</v>
      </c>
      <c r="M440" s="38">
        <v>1487.44</v>
      </c>
      <c r="N440" s="38">
        <v>0</v>
      </c>
      <c r="O440" s="38">
        <v>103000</v>
      </c>
    </row>
    <row r="441" spans="1:15" ht="15.75" x14ac:dyDescent="0.25">
      <c r="A441" s="33">
        <v>2024</v>
      </c>
      <c r="B441" s="32" t="s">
        <v>69</v>
      </c>
      <c r="C441" s="24">
        <f t="shared" si="352"/>
        <v>18744348.460000001</v>
      </c>
      <c r="D441" s="24">
        <v>0</v>
      </c>
      <c r="E441" s="24">
        <v>1430.16</v>
      </c>
      <c r="F441" s="24">
        <v>0</v>
      </c>
      <c r="G441" s="36">
        <v>1115.99</v>
      </c>
      <c r="H441" s="24">
        <v>3399747.92</v>
      </c>
      <c r="I441" s="36">
        <v>53844.19</v>
      </c>
      <c r="J441" s="36">
        <v>103664</v>
      </c>
      <c r="K441" s="36">
        <v>1524390</v>
      </c>
      <c r="L441" s="37">
        <v>0</v>
      </c>
      <c r="M441" s="38">
        <v>1515495.49</v>
      </c>
      <c r="N441" s="38">
        <v>10660.71</v>
      </c>
      <c r="O441" s="38">
        <v>12134000</v>
      </c>
    </row>
    <row r="442" spans="1:15" ht="24" x14ac:dyDescent="0.25">
      <c r="A442" s="33">
        <v>2024</v>
      </c>
      <c r="B442" s="32" t="s">
        <v>70</v>
      </c>
      <c r="C442" s="24">
        <f t="shared" si="352"/>
        <v>0</v>
      </c>
      <c r="D442" s="24">
        <v>0</v>
      </c>
      <c r="E442" s="24">
        <v>0</v>
      </c>
      <c r="F442" s="24">
        <v>0</v>
      </c>
      <c r="G442" s="24">
        <v>0</v>
      </c>
      <c r="H442" s="24">
        <v>0</v>
      </c>
      <c r="I442" s="24">
        <v>0</v>
      </c>
      <c r="J442" s="24">
        <v>0</v>
      </c>
      <c r="K442" s="24">
        <v>0</v>
      </c>
      <c r="L442" s="37">
        <v>0</v>
      </c>
      <c r="M442" s="38">
        <v>0</v>
      </c>
      <c r="N442" s="38">
        <v>0</v>
      </c>
      <c r="O442" s="38">
        <v>0</v>
      </c>
    </row>
    <row r="443" spans="1:15" ht="15.75" x14ac:dyDescent="0.25">
      <c r="A443" s="33">
        <v>2024</v>
      </c>
      <c r="B443" s="32" t="s">
        <v>71</v>
      </c>
      <c r="C443" s="24">
        <f t="shared" si="352"/>
        <v>21706389.32</v>
      </c>
      <c r="D443" s="24">
        <v>0</v>
      </c>
      <c r="E443" s="24">
        <v>78169.7</v>
      </c>
      <c r="F443" s="24">
        <v>355740.81</v>
      </c>
      <c r="G443" s="36">
        <v>591126.54</v>
      </c>
      <c r="H443" s="24">
        <v>227630.83</v>
      </c>
      <c r="I443" s="36">
        <v>265157.01</v>
      </c>
      <c r="J443" s="36">
        <v>549983.84</v>
      </c>
      <c r="K443" s="36">
        <v>451095.77</v>
      </c>
      <c r="L443" s="37">
        <v>82702.92</v>
      </c>
      <c r="M443" s="38">
        <v>171763.11</v>
      </c>
      <c r="N443" s="38">
        <v>428696.28</v>
      </c>
      <c r="O443" s="38">
        <v>18504322.510000002</v>
      </c>
    </row>
    <row r="444" spans="1:15" ht="15.75" x14ac:dyDescent="0.25">
      <c r="A444" s="33">
        <v>2024</v>
      </c>
      <c r="B444" s="31" t="s">
        <v>72</v>
      </c>
      <c r="C444" s="24">
        <f t="shared" ref="C444:O444" si="353">SUM(C445:C451)</f>
        <v>4635317.95</v>
      </c>
      <c r="D444" s="24">
        <f t="shared" si="353"/>
        <v>0</v>
      </c>
      <c r="E444" s="24">
        <f t="shared" ref="E444" si="354">SUM(E445:E451)</f>
        <v>59495.199999999997</v>
      </c>
      <c r="F444" s="24">
        <v>61365</v>
      </c>
      <c r="G444" s="36">
        <v>27200</v>
      </c>
      <c r="H444" s="24">
        <f t="shared" si="353"/>
        <v>109371.3</v>
      </c>
      <c r="I444" s="36">
        <v>56595</v>
      </c>
      <c r="J444" s="36">
        <v>312395.05</v>
      </c>
      <c r="K444" s="36">
        <f t="shared" ref="K444" si="355">SUM(K445:K451)</f>
        <v>173514.82</v>
      </c>
      <c r="L444" s="37">
        <v>77466.39</v>
      </c>
      <c r="M444" s="38">
        <f t="shared" si="353"/>
        <v>173448.52</v>
      </c>
      <c r="N444" s="38">
        <f t="shared" si="353"/>
        <v>67466.67</v>
      </c>
      <c r="O444" s="38">
        <f t="shared" si="353"/>
        <v>3517000</v>
      </c>
    </row>
    <row r="445" spans="1:15" ht="15.75" x14ac:dyDescent="0.25">
      <c r="A445" s="33">
        <v>2024</v>
      </c>
      <c r="B445" s="32" t="s">
        <v>73</v>
      </c>
      <c r="C445" s="24">
        <f>SUM(D445:O445)</f>
        <v>4635317.95</v>
      </c>
      <c r="D445" s="24">
        <v>0</v>
      </c>
      <c r="E445" s="24">
        <v>59495.199999999997</v>
      </c>
      <c r="F445" s="24">
        <v>61365</v>
      </c>
      <c r="G445" s="36">
        <v>27200</v>
      </c>
      <c r="H445" s="24">
        <v>109371.3</v>
      </c>
      <c r="I445" s="36">
        <v>56595</v>
      </c>
      <c r="J445" s="36">
        <v>312395.05</v>
      </c>
      <c r="K445" s="36">
        <v>173514.82</v>
      </c>
      <c r="L445" s="37">
        <v>77466.39</v>
      </c>
      <c r="M445" s="38">
        <v>173448.52</v>
      </c>
      <c r="N445" s="38">
        <v>67466.67</v>
      </c>
      <c r="O445" s="38">
        <v>3517000</v>
      </c>
    </row>
    <row r="446" spans="1:15" ht="15.75" x14ac:dyDescent="0.25">
      <c r="A446" s="33">
        <v>2024</v>
      </c>
      <c r="B446" s="32" t="s">
        <v>74</v>
      </c>
      <c r="C446" s="24">
        <f t="shared" ref="C446:C451" si="356">SUM(D446:O446)</f>
        <v>0</v>
      </c>
      <c r="D446" s="24">
        <v>0</v>
      </c>
      <c r="E446" s="24">
        <v>0</v>
      </c>
      <c r="F446" s="24">
        <v>0</v>
      </c>
      <c r="G446" s="24">
        <v>0</v>
      </c>
      <c r="H446" s="24">
        <v>0</v>
      </c>
      <c r="I446" s="24">
        <v>0</v>
      </c>
      <c r="J446" s="24">
        <v>0</v>
      </c>
      <c r="K446" s="24">
        <v>0</v>
      </c>
      <c r="L446" s="37">
        <v>0</v>
      </c>
      <c r="M446" s="38">
        <v>0</v>
      </c>
      <c r="N446" s="38">
        <v>0</v>
      </c>
      <c r="O446" s="38">
        <v>0</v>
      </c>
    </row>
    <row r="447" spans="1:15" ht="15.75" x14ac:dyDescent="0.25">
      <c r="A447" s="33">
        <v>2024</v>
      </c>
      <c r="B447" s="32" t="s">
        <v>75</v>
      </c>
      <c r="C447" s="24">
        <f t="shared" si="356"/>
        <v>0</v>
      </c>
      <c r="D447" s="24">
        <v>0</v>
      </c>
      <c r="E447" s="24">
        <v>0</v>
      </c>
      <c r="F447" s="24">
        <v>0</v>
      </c>
      <c r="G447" s="24">
        <v>0</v>
      </c>
      <c r="H447" s="24">
        <v>0</v>
      </c>
      <c r="I447" s="24">
        <v>0</v>
      </c>
      <c r="J447" s="24">
        <v>0</v>
      </c>
      <c r="K447" s="24">
        <v>0</v>
      </c>
      <c r="L447" s="37">
        <v>0</v>
      </c>
      <c r="M447" s="38">
        <v>0</v>
      </c>
      <c r="N447" s="38">
        <v>0</v>
      </c>
      <c r="O447" s="38">
        <v>0</v>
      </c>
    </row>
    <row r="448" spans="1:15" ht="24" x14ac:dyDescent="0.25">
      <c r="A448" s="33">
        <v>2024</v>
      </c>
      <c r="B448" s="32" t="s">
        <v>76</v>
      </c>
      <c r="C448" s="24">
        <f t="shared" si="356"/>
        <v>0</v>
      </c>
      <c r="D448" s="24">
        <v>0</v>
      </c>
      <c r="E448" s="24">
        <v>0</v>
      </c>
      <c r="F448" s="24">
        <v>0</v>
      </c>
      <c r="G448" s="24">
        <v>0</v>
      </c>
      <c r="H448" s="24">
        <v>0</v>
      </c>
      <c r="I448" s="24">
        <v>0</v>
      </c>
      <c r="J448" s="24">
        <v>0</v>
      </c>
      <c r="K448" s="24">
        <v>0</v>
      </c>
      <c r="L448" s="37">
        <v>0</v>
      </c>
      <c r="M448" s="38">
        <v>0</v>
      </c>
      <c r="N448" s="38">
        <v>0</v>
      </c>
      <c r="O448" s="38">
        <v>0</v>
      </c>
    </row>
    <row r="449" spans="1:15" ht="24" x14ac:dyDescent="0.25">
      <c r="A449" s="33">
        <v>2024</v>
      </c>
      <c r="B449" s="32" t="s">
        <v>77</v>
      </c>
      <c r="C449" s="24">
        <f t="shared" si="356"/>
        <v>0</v>
      </c>
      <c r="D449" s="24">
        <v>0</v>
      </c>
      <c r="E449" s="24">
        <v>0</v>
      </c>
      <c r="F449" s="24">
        <v>0</v>
      </c>
      <c r="G449" s="24">
        <v>0</v>
      </c>
      <c r="H449" s="24">
        <v>0</v>
      </c>
      <c r="I449" s="24">
        <v>0</v>
      </c>
      <c r="J449" s="24">
        <v>0</v>
      </c>
      <c r="K449" s="24">
        <v>0</v>
      </c>
      <c r="L449" s="37">
        <v>0</v>
      </c>
      <c r="M449" s="38">
        <v>0</v>
      </c>
      <c r="N449" s="38">
        <v>0</v>
      </c>
      <c r="O449" s="38">
        <v>0</v>
      </c>
    </row>
    <row r="450" spans="1:15" ht="15.75" x14ac:dyDescent="0.25">
      <c r="A450" s="33">
        <v>2024</v>
      </c>
      <c r="B450" s="32" t="s">
        <v>78</v>
      </c>
      <c r="C450" s="24">
        <f t="shared" si="356"/>
        <v>0</v>
      </c>
      <c r="D450" s="24">
        <v>0</v>
      </c>
      <c r="E450" s="24">
        <v>0</v>
      </c>
      <c r="F450" s="24">
        <v>0</v>
      </c>
      <c r="G450" s="24">
        <v>0</v>
      </c>
      <c r="H450" s="24">
        <v>0</v>
      </c>
      <c r="I450" s="24">
        <v>0</v>
      </c>
      <c r="J450" s="24">
        <v>0</v>
      </c>
      <c r="K450" s="24">
        <v>0</v>
      </c>
      <c r="L450" s="37">
        <v>0</v>
      </c>
      <c r="M450" s="38">
        <v>0</v>
      </c>
      <c r="N450" s="38">
        <v>0</v>
      </c>
      <c r="O450" s="38">
        <v>0</v>
      </c>
    </row>
    <row r="451" spans="1:15" ht="15.75" x14ac:dyDescent="0.25">
      <c r="A451" s="33">
        <v>2024</v>
      </c>
      <c r="B451" s="32" t="s">
        <v>79</v>
      </c>
      <c r="C451" s="24">
        <f t="shared" si="356"/>
        <v>0</v>
      </c>
      <c r="D451" s="24">
        <v>0</v>
      </c>
      <c r="E451" s="24">
        <v>0</v>
      </c>
      <c r="F451" s="24">
        <v>0</v>
      </c>
      <c r="G451" s="24">
        <v>0</v>
      </c>
      <c r="H451" s="24">
        <v>0</v>
      </c>
      <c r="I451" s="24">
        <v>0</v>
      </c>
      <c r="J451" s="24">
        <v>0</v>
      </c>
      <c r="K451" s="24">
        <v>0</v>
      </c>
      <c r="L451" s="37">
        <v>0</v>
      </c>
      <c r="M451" s="38">
        <v>0</v>
      </c>
      <c r="N451" s="38">
        <v>0</v>
      </c>
      <c r="O451" s="38">
        <v>0</v>
      </c>
    </row>
    <row r="452" spans="1:15" ht="15.75" x14ac:dyDescent="0.25">
      <c r="A452" s="33">
        <v>2024</v>
      </c>
      <c r="B452" s="31" t="s">
        <v>80</v>
      </c>
      <c r="C452" s="24">
        <f t="shared" ref="C452:O452" si="357">SUM(C453:C459)</f>
        <v>0</v>
      </c>
      <c r="D452" s="24">
        <f t="shared" si="357"/>
        <v>0</v>
      </c>
      <c r="E452" s="24">
        <f t="shared" ref="E452" si="358">SUM(E453:E459)</f>
        <v>0</v>
      </c>
      <c r="F452" s="24">
        <v>0</v>
      </c>
      <c r="G452" s="24">
        <v>0</v>
      </c>
      <c r="H452" s="24">
        <f t="shared" si="357"/>
        <v>0</v>
      </c>
      <c r="I452" s="24">
        <v>0</v>
      </c>
      <c r="J452" s="24">
        <v>0</v>
      </c>
      <c r="K452" s="24">
        <f t="shared" ref="K452" si="359">SUM(K453:K459)</f>
        <v>0</v>
      </c>
      <c r="L452" s="37">
        <f t="shared" si="357"/>
        <v>0</v>
      </c>
      <c r="M452" s="38">
        <f t="shared" si="357"/>
        <v>0</v>
      </c>
      <c r="N452" s="38">
        <f t="shared" si="357"/>
        <v>0</v>
      </c>
      <c r="O452" s="38">
        <f t="shared" si="357"/>
        <v>0</v>
      </c>
    </row>
    <row r="453" spans="1:15" ht="15.75" x14ac:dyDescent="0.25">
      <c r="A453" s="33">
        <v>2024</v>
      </c>
      <c r="B453" s="32" t="s">
        <v>81</v>
      </c>
      <c r="C453" s="24">
        <f t="shared" ref="C453:C459" si="360">SUM(D453:O453)</f>
        <v>0</v>
      </c>
      <c r="D453" s="24">
        <v>0</v>
      </c>
      <c r="E453" s="24">
        <v>0</v>
      </c>
      <c r="F453" s="24">
        <v>0</v>
      </c>
      <c r="G453" s="24">
        <v>0</v>
      </c>
      <c r="H453" s="24">
        <v>0</v>
      </c>
      <c r="I453" s="24">
        <v>0</v>
      </c>
      <c r="J453" s="24">
        <v>0</v>
      </c>
      <c r="K453" s="24">
        <v>0</v>
      </c>
      <c r="L453" s="37">
        <v>0</v>
      </c>
      <c r="M453" s="38">
        <v>0</v>
      </c>
      <c r="N453" s="38">
        <v>0</v>
      </c>
      <c r="O453" s="38">
        <v>0</v>
      </c>
    </row>
    <row r="454" spans="1:15" ht="15.75" x14ac:dyDescent="0.25">
      <c r="A454" s="33">
        <v>2024</v>
      </c>
      <c r="B454" s="32" t="s">
        <v>82</v>
      </c>
      <c r="C454" s="24">
        <f t="shared" si="360"/>
        <v>0</v>
      </c>
      <c r="D454" s="24">
        <v>0</v>
      </c>
      <c r="E454" s="24">
        <v>0</v>
      </c>
      <c r="F454" s="24">
        <v>0</v>
      </c>
      <c r="G454" s="24">
        <v>0</v>
      </c>
      <c r="H454" s="24">
        <v>0</v>
      </c>
      <c r="I454" s="24">
        <v>0</v>
      </c>
      <c r="J454" s="24">
        <v>0</v>
      </c>
      <c r="K454" s="24">
        <v>0</v>
      </c>
      <c r="L454" s="37">
        <v>0</v>
      </c>
      <c r="M454" s="38">
        <v>0</v>
      </c>
      <c r="N454" s="38">
        <v>0</v>
      </c>
      <c r="O454" s="38">
        <v>0</v>
      </c>
    </row>
    <row r="455" spans="1:15" ht="15.75" x14ac:dyDescent="0.25">
      <c r="A455" s="33">
        <v>2024</v>
      </c>
      <c r="B455" s="32" t="s">
        <v>83</v>
      </c>
      <c r="C455" s="24">
        <f t="shared" si="360"/>
        <v>0</v>
      </c>
      <c r="D455" s="24">
        <v>0</v>
      </c>
      <c r="E455" s="24">
        <v>0</v>
      </c>
      <c r="F455" s="24">
        <v>0</v>
      </c>
      <c r="G455" s="24">
        <v>0</v>
      </c>
      <c r="H455" s="24">
        <v>0</v>
      </c>
      <c r="I455" s="24">
        <v>0</v>
      </c>
      <c r="J455" s="24">
        <v>0</v>
      </c>
      <c r="K455" s="24">
        <v>0</v>
      </c>
      <c r="L455" s="37">
        <v>0</v>
      </c>
      <c r="M455" s="38">
        <v>0</v>
      </c>
      <c r="N455" s="38">
        <v>0</v>
      </c>
      <c r="O455" s="38">
        <v>0</v>
      </c>
    </row>
    <row r="456" spans="1:15" ht="15.75" x14ac:dyDescent="0.25">
      <c r="A456" s="33">
        <v>2024</v>
      </c>
      <c r="B456" s="32" t="s">
        <v>84</v>
      </c>
      <c r="C456" s="24">
        <f t="shared" si="360"/>
        <v>0</v>
      </c>
      <c r="D456" s="24">
        <v>0</v>
      </c>
      <c r="E456" s="24">
        <v>0</v>
      </c>
      <c r="F456" s="24">
        <v>0</v>
      </c>
      <c r="G456" s="24">
        <v>0</v>
      </c>
      <c r="H456" s="24">
        <v>0</v>
      </c>
      <c r="I456" s="24">
        <v>0</v>
      </c>
      <c r="J456" s="24">
        <v>0</v>
      </c>
      <c r="K456" s="24">
        <v>0</v>
      </c>
      <c r="L456" s="37">
        <v>0</v>
      </c>
      <c r="M456" s="38">
        <v>0</v>
      </c>
      <c r="N456" s="38">
        <v>0</v>
      </c>
      <c r="O456" s="38">
        <v>0</v>
      </c>
    </row>
    <row r="457" spans="1:15" ht="24" x14ac:dyDescent="0.25">
      <c r="A457" s="33">
        <v>2024</v>
      </c>
      <c r="B457" s="32" t="s">
        <v>85</v>
      </c>
      <c r="C457" s="24">
        <f t="shared" si="360"/>
        <v>0</v>
      </c>
      <c r="D457" s="24">
        <v>0</v>
      </c>
      <c r="E457" s="24">
        <v>0</v>
      </c>
      <c r="F457" s="24">
        <v>0</v>
      </c>
      <c r="G457" s="24">
        <v>0</v>
      </c>
      <c r="H457" s="24">
        <v>0</v>
      </c>
      <c r="I457" s="24">
        <v>0</v>
      </c>
      <c r="J457" s="24">
        <v>0</v>
      </c>
      <c r="K457" s="24">
        <v>0</v>
      </c>
      <c r="L457" s="37">
        <v>0</v>
      </c>
      <c r="M457" s="38">
        <v>0</v>
      </c>
      <c r="N457" s="38">
        <v>0</v>
      </c>
      <c r="O457" s="38">
        <v>0</v>
      </c>
    </row>
    <row r="458" spans="1:15" ht="15.75" x14ac:dyDescent="0.25">
      <c r="A458" s="33">
        <v>2024</v>
      </c>
      <c r="B458" s="32" t="s">
        <v>86</v>
      </c>
      <c r="C458" s="24">
        <f t="shared" si="360"/>
        <v>0</v>
      </c>
      <c r="D458" s="24">
        <v>0</v>
      </c>
      <c r="E458" s="24">
        <v>0</v>
      </c>
      <c r="F458" s="24">
        <v>0</v>
      </c>
      <c r="G458" s="24">
        <v>0</v>
      </c>
      <c r="H458" s="24">
        <v>0</v>
      </c>
      <c r="I458" s="24">
        <v>0</v>
      </c>
      <c r="J458" s="24">
        <v>0</v>
      </c>
      <c r="K458" s="24">
        <v>0</v>
      </c>
      <c r="L458" s="37">
        <v>0</v>
      </c>
      <c r="M458" s="38">
        <v>0</v>
      </c>
      <c r="N458" s="38">
        <v>0</v>
      </c>
      <c r="O458" s="38">
        <v>0</v>
      </c>
    </row>
    <row r="459" spans="1:15" ht="15.75" x14ac:dyDescent="0.25">
      <c r="A459" s="33">
        <v>2024</v>
      </c>
      <c r="B459" s="32" t="s">
        <v>87</v>
      </c>
      <c r="C459" s="24">
        <f t="shared" si="360"/>
        <v>0</v>
      </c>
      <c r="D459" s="24">
        <v>0</v>
      </c>
      <c r="E459" s="24">
        <v>0</v>
      </c>
      <c r="F459" s="24">
        <v>0</v>
      </c>
      <c r="G459" s="24">
        <v>0</v>
      </c>
      <c r="H459" s="24">
        <v>0</v>
      </c>
      <c r="I459" s="24">
        <v>0</v>
      </c>
      <c r="J459" s="24">
        <v>0</v>
      </c>
      <c r="K459" s="24">
        <v>0</v>
      </c>
      <c r="L459" s="37">
        <v>0</v>
      </c>
      <c r="M459" s="38">
        <v>0</v>
      </c>
      <c r="N459" s="38">
        <v>0</v>
      </c>
      <c r="O459" s="38">
        <v>0</v>
      </c>
    </row>
    <row r="460" spans="1:15" ht="15.75" x14ac:dyDescent="0.25">
      <c r="A460" s="33">
        <v>2024</v>
      </c>
      <c r="B460" s="31" t="s">
        <v>88</v>
      </c>
      <c r="C460" s="24">
        <f t="shared" ref="C460:O460" si="361">SUM(C461:C469)</f>
        <v>68205327.129999995</v>
      </c>
      <c r="D460" s="24">
        <f t="shared" si="361"/>
        <v>0</v>
      </c>
      <c r="E460" s="24">
        <f t="shared" ref="E460" si="362">SUM(E461:E469)</f>
        <v>5174.3</v>
      </c>
      <c r="F460" s="24">
        <v>0</v>
      </c>
      <c r="G460" s="36">
        <v>952031.92</v>
      </c>
      <c r="H460" s="24">
        <f t="shared" si="361"/>
        <v>214236</v>
      </c>
      <c r="I460" s="36">
        <v>91000.01</v>
      </c>
      <c r="J460" s="36">
        <v>3912293.71</v>
      </c>
      <c r="K460" s="36">
        <f t="shared" ref="K460" si="363">SUM(K461:K469)</f>
        <v>104793.38</v>
      </c>
      <c r="L460" s="37">
        <v>455625.31</v>
      </c>
      <c r="M460" s="38">
        <f t="shared" si="361"/>
        <v>930198.42</v>
      </c>
      <c r="N460" s="38">
        <f t="shared" si="361"/>
        <v>2934774.0799999996</v>
      </c>
      <c r="O460" s="38">
        <f t="shared" si="361"/>
        <v>58605200</v>
      </c>
    </row>
    <row r="461" spans="1:15" ht="15.75" x14ac:dyDescent="0.25">
      <c r="A461" s="33">
        <v>2024</v>
      </c>
      <c r="B461" s="32" t="s">
        <v>89</v>
      </c>
      <c r="C461" s="24">
        <f>SUM(D461:O461)</f>
        <v>30886056.530000001</v>
      </c>
      <c r="D461" s="24">
        <v>0</v>
      </c>
      <c r="E461" s="24">
        <v>0</v>
      </c>
      <c r="F461" s="24">
        <v>0</v>
      </c>
      <c r="G461" s="36">
        <v>690865.3</v>
      </c>
      <c r="H461" s="24">
        <v>28740</v>
      </c>
      <c r="I461" s="36">
        <v>91000.01</v>
      </c>
      <c r="J461" s="36">
        <v>113218.71</v>
      </c>
      <c r="K461" s="36">
        <v>104793.38</v>
      </c>
      <c r="L461" s="37">
        <v>347018.11</v>
      </c>
      <c r="M461" s="38">
        <v>0</v>
      </c>
      <c r="N461" s="38">
        <v>2906021.02</v>
      </c>
      <c r="O461" s="38">
        <v>26604400</v>
      </c>
    </row>
    <row r="462" spans="1:15" ht="15.75" x14ac:dyDescent="0.25">
      <c r="A462" s="33">
        <v>2024</v>
      </c>
      <c r="B462" s="32" t="s">
        <v>90</v>
      </c>
      <c r="C462" s="24">
        <f t="shared" ref="C462:C469" si="364">SUM(D462:O462)</f>
        <v>13945391.039999999</v>
      </c>
      <c r="D462" s="24">
        <v>0</v>
      </c>
      <c r="E462" s="24">
        <v>0</v>
      </c>
      <c r="F462" s="24">
        <v>0</v>
      </c>
      <c r="G462" s="36">
        <v>60166.62</v>
      </c>
      <c r="H462" s="24">
        <v>26196</v>
      </c>
      <c r="I462" s="24">
        <v>0</v>
      </c>
      <c r="J462" s="24">
        <v>0</v>
      </c>
      <c r="K462" s="24">
        <v>0</v>
      </c>
      <c r="L462" s="37">
        <v>0</v>
      </c>
      <c r="M462" s="38">
        <v>96528.42</v>
      </c>
      <c r="N462" s="38">
        <v>0</v>
      </c>
      <c r="O462" s="38">
        <v>13762500</v>
      </c>
    </row>
    <row r="463" spans="1:15" ht="15.75" x14ac:dyDescent="0.25">
      <c r="A463" s="33">
        <v>2024</v>
      </c>
      <c r="B463" s="32" t="s">
        <v>91</v>
      </c>
      <c r="C463" s="24">
        <f t="shared" si="364"/>
        <v>33524.800000000003</v>
      </c>
      <c r="D463" s="24">
        <v>0</v>
      </c>
      <c r="E463" s="24">
        <v>0</v>
      </c>
      <c r="F463" s="24">
        <v>0</v>
      </c>
      <c r="G463" s="24">
        <v>0</v>
      </c>
      <c r="H463" s="24">
        <v>0</v>
      </c>
      <c r="I463" s="24">
        <v>0</v>
      </c>
      <c r="J463" s="24">
        <v>0</v>
      </c>
      <c r="K463" s="24">
        <v>0</v>
      </c>
      <c r="L463" s="37">
        <v>0</v>
      </c>
      <c r="M463" s="38">
        <v>0</v>
      </c>
      <c r="N463" s="38">
        <v>12224.8</v>
      </c>
      <c r="O463" s="38">
        <v>21300</v>
      </c>
    </row>
    <row r="464" spans="1:15" ht="15.75" x14ac:dyDescent="0.25">
      <c r="A464" s="33">
        <v>2024</v>
      </c>
      <c r="B464" s="32" t="s">
        <v>92</v>
      </c>
      <c r="C464" s="24">
        <f t="shared" si="364"/>
        <v>15829549.300000001</v>
      </c>
      <c r="D464" s="24">
        <v>0</v>
      </c>
      <c r="E464" s="24">
        <v>5174.3</v>
      </c>
      <c r="F464" s="24">
        <v>0</v>
      </c>
      <c r="G464" s="24">
        <v>0</v>
      </c>
      <c r="H464" s="24">
        <v>159300</v>
      </c>
      <c r="I464" s="24">
        <v>0</v>
      </c>
      <c r="J464" s="24">
        <v>3799075</v>
      </c>
      <c r="K464" s="24">
        <v>0</v>
      </c>
      <c r="L464" s="37">
        <v>0</v>
      </c>
      <c r="M464" s="38">
        <v>0</v>
      </c>
      <c r="N464" s="38">
        <v>0</v>
      </c>
      <c r="O464" s="38">
        <v>11866000</v>
      </c>
    </row>
    <row r="465" spans="1:15" ht="15.75" x14ac:dyDescent="0.25">
      <c r="A465" s="33">
        <v>2024</v>
      </c>
      <c r="B465" s="32" t="s">
        <v>93</v>
      </c>
      <c r="C465" s="24">
        <f t="shared" si="364"/>
        <v>6508805.46</v>
      </c>
      <c r="D465" s="24">
        <v>0</v>
      </c>
      <c r="E465" s="24">
        <v>0</v>
      </c>
      <c r="F465" s="24">
        <v>0</v>
      </c>
      <c r="G465" s="24">
        <v>0</v>
      </c>
      <c r="H465" s="24">
        <v>0</v>
      </c>
      <c r="I465" s="24">
        <v>0</v>
      </c>
      <c r="J465" s="24">
        <v>0</v>
      </c>
      <c r="K465" s="24">
        <v>0</v>
      </c>
      <c r="L465" s="37">
        <v>108607.2</v>
      </c>
      <c r="M465" s="38">
        <v>833670</v>
      </c>
      <c r="N465" s="38">
        <v>16528.259999999998</v>
      </c>
      <c r="O465" s="38">
        <v>5550000</v>
      </c>
    </row>
    <row r="466" spans="1:15" ht="15.75" x14ac:dyDescent="0.25">
      <c r="A466" s="33">
        <v>2024</v>
      </c>
      <c r="B466" s="32" t="s">
        <v>94</v>
      </c>
      <c r="C466" s="24">
        <f t="shared" si="364"/>
        <v>1002000</v>
      </c>
      <c r="D466" s="24">
        <v>0</v>
      </c>
      <c r="E466" s="24">
        <v>0</v>
      </c>
      <c r="F466" s="24">
        <v>0</v>
      </c>
      <c r="G466" s="36">
        <v>201000</v>
      </c>
      <c r="H466" s="24">
        <v>0</v>
      </c>
      <c r="I466" s="24">
        <v>0</v>
      </c>
      <c r="J466" s="24">
        <v>0</v>
      </c>
      <c r="K466" s="24">
        <v>0</v>
      </c>
      <c r="L466" s="37">
        <v>0</v>
      </c>
      <c r="M466" s="38">
        <v>0</v>
      </c>
      <c r="N466" s="38">
        <v>0</v>
      </c>
      <c r="O466" s="38">
        <v>801000</v>
      </c>
    </row>
    <row r="467" spans="1:15" ht="15.75" x14ac:dyDescent="0.25">
      <c r="A467" s="33">
        <v>2024</v>
      </c>
      <c r="B467" s="32" t="s">
        <v>95</v>
      </c>
      <c r="C467" s="24">
        <f t="shared" si="364"/>
        <v>0</v>
      </c>
      <c r="D467" s="24">
        <v>0</v>
      </c>
      <c r="E467" s="24">
        <v>0</v>
      </c>
      <c r="F467" s="24">
        <v>0</v>
      </c>
      <c r="G467" s="24">
        <v>0</v>
      </c>
      <c r="H467" s="24">
        <v>0</v>
      </c>
      <c r="I467" s="24">
        <v>0</v>
      </c>
      <c r="J467" s="24">
        <v>0</v>
      </c>
      <c r="K467" s="24">
        <v>0</v>
      </c>
      <c r="L467" s="37">
        <v>0</v>
      </c>
      <c r="M467" s="38">
        <v>0</v>
      </c>
      <c r="N467" s="38">
        <v>0</v>
      </c>
      <c r="O467" s="38">
        <v>0</v>
      </c>
    </row>
    <row r="468" spans="1:15" ht="15.75" x14ac:dyDescent="0.25">
      <c r="A468" s="33">
        <v>2024</v>
      </c>
      <c r="B468" s="32" t="s">
        <v>96</v>
      </c>
      <c r="C468" s="24">
        <f t="shared" si="364"/>
        <v>0</v>
      </c>
      <c r="D468" s="24">
        <v>0</v>
      </c>
      <c r="E468" s="24">
        <v>0</v>
      </c>
      <c r="F468" s="24">
        <v>0</v>
      </c>
      <c r="G468" s="24">
        <v>0</v>
      </c>
      <c r="H468" s="24">
        <v>0</v>
      </c>
      <c r="I468" s="24">
        <v>0</v>
      </c>
      <c r="J468" s="24">
        <v>0</v>
      </c>
      <c r="K468" s="24">
        <v>0</v>
      </c>
      <c r="L468" s="37">
        <v>0</v>
      </c>
      <c r="M468" s="38">
        <v>0</v>
      </c>
      <c r="N468" s="38">
        <v>0</v>
      </c>
      <c r="O468" s="38">
        <v>0</v>
      </c>
    </row>
    <row r="469" spans="1:15" ht="15.75" x14ac:dyDescent="0.25">
      <c r="A469" s="33">
        <v>2024</v>
      </c>
      <c r="B469" s="32" t="s">
        <v>97</v>
      </c>
      <c r="C469" s="24">
        <f t="shared" si="364"/>
        <v>0</v>
      </c>
      <c r="D469" s="24">
        <v>0</v>
      </c>
      <c r="E469" s="24">
        <v>0</v>
      </c>
      <c r="F469" s="24">
        <v>0</v>
      </c>
      <c r="G469" s="24">
        <v>0</v>
      </c>
      <c r="H469" s="24">
        <v>0</v>
      </c>
      <c r="I469" s="24">
        <v>0</v>
      </c>
      <c r="J469" s="24">
        <v>0</v>
      </c>
      <c r="K469" s="24">
        <v>0</v>
      </c>
      <c r="L469" s="37">
        <v>0</v>
      </c>
      <c r="M469" s="38">
        <v>0</v>
      </c>
      <c r="N469" s="38">
        <v>0</v>
      </c>
      <c r="O469" s="38">
        <v>0</v>
      </c>
    </row>
    <row r="470" spans="1:15" ht="15.75" x14ac:dyDescent="0.25">
      <c r="A470" s="33">
        <v>2024</v>
      </c>
      <c r="B470" s="31" t="s">
        <v>98</v>
      </c>
      <c r="C470" s="24">
        <f t="shared" ref="C470:O470" si="365">SUM(C471:C474)</f>
        <v>0</v>
      </c>
      <c r="D470" s="24">
        <f t="shared" si="365"/>
        <v>0</v>
      </c>
      <c r="E470" s="24">
        <f t="shared" ref="E470" si="366">SUM(E471:E474)</f>
        <v>0</v>
      </c>
      <c r="F470" s="24">
        <v>0</v>
      </c>
      <c r="G470" s="24">
        <v>0</v>
      </c>
      <c r="H470" s="24">
        <f t="shared" si="365"/>
        <v>0</v>
      </c>
      <c r="I470" s="24">
        <v>0</v>
      </c>
      <c r="J470" s="24">
        <v>0</v>
      </c>
      <c r="K470" s="24">
        <f t="shared" ref="K470" si="367">SUM(K471:K474)</f>
        <v>0</v>
      </c>
      <c r="L470" s="37">
        <f t="shared" si="365"/>
        <v>0</v>
      </c>
      <c r="M470" s="38">
        <f t="shared" si="365"/>
        <v>0</v>
      </c>
      <c r="N470" s="38">
        <f t="shared" si="365"/>
        <v>0</v>
      </c>
      <c r="O470" s="38">
        <f t="shared" si="365"/>
        <v>0</v>
      </c>
    </row>
    <row r="471" spans="1:15" ht="15.75" x14ac:dyDescent="0.25">
      <c r="A471" s="33">
        <v>2024</v>
      </c>
      <c r="B471" s="32" t="s">
        <v>99</v>
      </c>
      <c r="C471" s="24">
        <f t="shared" ref="C471:C474" si="368">SUM(D471:O471)</f>
        <v>0</v>
      </c>
      <c r="D471" s="24">
        <v>0</v>
      </c>
      <c r="E471" s="24">
        <v>0</v>
      </c>
      <c r="F471" s="24">
        <v>0</v>
      </c>
      <c r="G471" s="24">
        <v>0</v>
      </c>
      <c r="H471" s="24">
        <v>0</v>
      </c>
      <c r="I471" s="24">
        <v>0</v>
      </c>
      <c r="J471" s="24">
        <v>0</v>
      </c>
      <c r="K471" s="24">
        <v>0</v>
      </c>
      <c r="L471" s="37">
        <v>0</v>
      </c>
      <c r="M471" s="38">
        <v>0</v>
      </c>
      <c r="N471" s="38">
        <v>0</v>
      </c>
      <c r="O471" s="38">
        <v>0</v>
      </c>
    </row>
    <row r="472" spans="1:15" ht="15.75" x14ac:dyDescent="0.25">
      <c r="A472" s="33">
        <v>2024</v>
      </c>
      <c r="B472" s="32" t="s">
        <v>100</v>
      </c>
      <c r="C472" s="24">
        <f t="shared" si="368"/>
        <v>0</v>
      </c>
      <c r="D472" s="24">
        <v>0</v>
      </c>
      <c r="E472" s="24">
        <v>0</v>
      </c>
      <c r="F472" s="24">
        <v>0</v>
      </c>
      <c r="G472" s="24">
        <v>0</v>
      </c>
      <c r="H472" s="24">
        <v>0</v>
      </c>
      <c r="I472" s="24">
        <v>0</v>
      </c>
      <c r="J472" s="24">
        <v>0</v>
      </c>
      <c r="K472" s="24">
        <v>0</v>
      </c>
      <c r="L472" s="37">
        <v>0</v>
      </c>
      <c r="M472" s="38">
        <v>0</v>
      </c>
      <c r="N472" s="38">
        <v>0</v>
      </c>
      <c r="O472" s="38">
        <v>0</v>
      </c>
    </row>
    <row r="473" spans="1:15" ht="15.75" x14ac:dyDescent="0.25">
      <c r="A473" s="33">
        <v>2024</v>
      </c>
      <c r="B473" s="32" t="s">
        <v>101</v>
      </c>
      <c r="C473" s="24">
        <f t="shared" si="368"/>
        <v>0</v>
      </c>
      <c r="D473" s="24">
        <v>0</v>
      </c>
      <c r="E473" s="24">
        <v>0</v>
      </c>
      <c r="F473" s="24">
        <v>0</v>
      </c>
      <c r="G473" s="24">
        <v>0</v>
      </c>
      <c r="H473" s="24">
        <v>0</v>
      </c>
      <c r="I473" s="24">
        <v>0</v>
      </c>
      <c r="J473" s="24">
        <v>0</v>
      </c>
      <c r="K473" s="24">
        <v>0</v>
      </c>
      <c r="L473" s="37">
        <v>0</v>
      </c>
      <c r="M473" s="38">
        <v>0</v>
      </c>
      <c r="N473" s="38">
        <v>0</v>
      </c>
      <c r="O473" s="38">
        <v>0</v>
      </c>
    </row>
    <row r="474" spans="1:15" ht="24" x14ac:dyDescent="0.25">
      <c r="A474" s="33">
        <v>2024</v>
      </c>
      <c r="B474" s="32" t="s">
        <v>102</v>
      </c>
      <c r="C474" s="24">
        <f t="shared" si="368"/>
        <v>0</v>
      </c>
      <c r="D474" s="24">
        <v>0</v>
      </c>
      <c r="E474" s="24">
        <v>0</v>
      </c>
      <c r="F474" s="24">
        <v>0</v>
      </c>
      <c r="G474" s="24">
        <v>0</v>
      </c>
      <c r="H474" s="24">
        <v>0</v>
      </c>
      <c r="I474" s="24">
        <v>0</v>
      </c>
      <c r="J474" s="24">
        <v>0</v>
      </c>
      <c r="K474" s="24">
        <v>0</v>
      </c>
      <c r="L474" s="37">
        <v>0</v>
      </c>
      <c r="M474" s="38">
        <v>0</v>
      </c>
      <c r="N474" s="38">
        <v>0</v>
      </c>
      <c r="O474" s="38">
        <v>0</v>
      </c>
    </row>
    <row r="475" spans="1:15" ht="15.75" x14ac:dyDescent="0.25">
      <c r="A475" s="33">
        <v>2024</v>
      </c>
      <c r="B475" s="31" t="s">
        <v>103</v>
      </c>
      <c r="C475" s="24">
        <f t="shared" ref="C475:O475" si="369">SUM(C476:C477)</f>
        <v>0</v>
      </c>
      <c r="D475" s="24">
        <f t="shared" si="369"/>
        <v>0</v>
      </c>
      <c r="E475" s="24">
        <f t="shared" ref="E475" si="370">SUM(E476:E477)</f>
        <v>0</v>
      </c>
      <c r="F475" s="24">
        <v>0</v>
      </c>
      <c r="G475" s="24">
        <v>0</v>
      </c>
      <c r="H475" s="24">
        <f t="shared" si="369"/>
        <v>0</v>
      </c>
      <c r="I475" s="24">
        <v>0</v>
      </c>
      <c r="J475" s="24">
        <v>0</v>
      </c>
      <c r="K475" s="24">
        <f t="shared" ref="K475" si="371">SUM(K476:K477)</f>
        <v>0</v>
      </c>
      <c r="L475" s="37">
        <f t="shared" si="369"/>
        <v>0</v>
      </c>
      <c r="M475" s="38">
        <f t="shared" si="369"/>
        <v>0</v>
      </c>
      <c r="N475" s="38">
        <f t="shared" si="369"/>
        <v>0</v>
      </c>
      <c r="O475" s="38">
        <f t="shared" si="369"/>
        <v>0</v>
      </c>
    </row>
    <row r="476" spans="1:15" ht="15.75" x14ac:dyDescent="0.25">
      <c r="A476" s="33">
        <v>2024</v>
      </c>
      <c r="B476" s="32" t="s">
        <v>104</v>
      </c>
      <c r="C476" s="24">
        <f t="shared" ref="C476:C477" si="372">SUM(D476:O476)</f>
        <v>0</v>
      </c>
      <c r="D476" s="24">
        <v>0</v>
      </c>
      <c r="E476" s="24">
        <v>0</v>
      </c>
      <c r="F476" s="24">
        <v>0</v>
      </c>
      <c r="G476" s="24">
        <v>0</v>
      </c>
      <c r="H476" s="24">
        <v>0</v>
      </c>
      <c r="I476" s="24">
        <v>0</v>
      </c>
      <c r="J476" s="24">
        <v>0</v>
      </c>
      <c r="K476" s="24">
        <v>0</v>
      </c>
      <c r="L476" s="37">
        <v>0</v>
      </c>
      <c r="M476" s="38">
        <v>0</v>
      </c>
      <c r="N476" s="38">
        <v>0</v>
      </c>
      <c r="O476" s="38">
        <v>0</v>
      </c>
    </row>
    <row r="477" spans="1:15" ht="15.75" x14ac:dyDescent="0.25">
      <c r="A477" s="33">
        <v>2024</v>
      </c>
      <c r="B477" s="32" t="s">
        <v>105</v>
      </c>
      <c r="C477" s="24">
        <f t="shared" si="372"/>
        <v>0</v>
      </c>
      <c r="D477" s="24">
        <v>0</v>
      </c>
      <c r="E477" s="24">
        <v>0</v>
      </c>
      <c r="F477" s="24">
        <v>0</v>
      </c>
      <c r="G477" s="24">
        <v>0</v>
      </c>
      <c r="H477" s="24">
        <v>0</v>
      </c>
      <c r="I477" s="24">
        <v>0</v>
      </c>
      <c r="J477" s="24">
        <v>0</v>
      </c>
      <c r="K477" s="24">
        <v>0</v>
      </c>
      <c r="L477" s="37">
        <v>0</v>
      </c>
      <c r="M477" s="38">
        <v>0</v>
      </c>
      <c r="N477" s="38">
        <v>0</v>
      </c>
      <c r="O477" s="38">
        <v>0</v>
      </c>
    </row>
    <row r="478" spans="1:15" ht="15.75" x14ac:dyDescent="0.25">
      <c r="A478" s="33">
        <v>2024</v>
      </c>
      <c r="B478" s="31" t="s">
        <v>106</v>
      </c>
      <c r="C478" s="24">
        <f t="shared" ref="C478:O478" si="373">SUM(C479:C481)</f>
        <v>0</v>
      </c>
      <c r="D478" s="24">
        <f t="shared" si="373"/>
        <v>0</v>
      </c>
      <c r="E478" s="24">
        <f t="shared" ref="E478" si="374">SUM(E479:E481)</f>
        <v>0</v>
      </c>
      <c r="F478" s="24">
        <v>0</v>
      </c>
      <c r="G478" s="24">
        <v>0</v>
      </c>
      <c r="H478" s="24">
        <f t="shared" si="373"/>
        <v>0</v>
      </c>
      <c r="I478" s="24">
        <v>0</v>
      </c>
      <c r="J478" s="24">
        <v>0</v>
      </c>
      <c r="K478" s="24">
        <f t="shared" ref="K478" si="375">SUM(K479:K481)</f>
        <v>0</v>
      </c>
      <c r="L478" s="37">
        <f t="shared" si="373"/>
        <v>0</v>
      </c>
      <c r="M478" s="38">
        <f t="shared" si="373"/>
        <v>0</v>
      </c>
      <c r="N478" s="38">
        <f t="shared" si="373"/>
        <v>0</v>
      </c>
      <c r="O478" s="38">
        <f t="shared" si="373"/>
        <v>0</v>
      </c>
    </row>
    <row r="479" spans="1:15" ht="15.75" x14ac:dyDescent="0.25">
      <c r="A479" s="33">
        <v>2024</v>
      </c>
      <c r="B479" s="32" t="s">
        <v>107</v>
      </c>
      <c r="C479" s="24">
        <f t="shared" ref="C479:C481" si="376">SUM(D479:O479)</f>
        <v>0</v>
      </c>
      <c r="D479" s="24">
        <v>0</v>
      </c>
      <c r="E479" s="24">
        <v>0</v>
      </c>
      <c r="F479" s="24">
        <v>0</v>
      </c>
      <c r="G479" s="24">
        <v>0</v>
      </c>
      <c r="H479" s="24">
        <v>0</v>
      </c>
      <c r="I479" s="24">
        <v>0</v>
      </c>
      <c r="J479" s="24">
        <v>0</v>
      </c>
      <c r="K479" s="24">
        <v>0</v>
      </c>
      <c r="L479" s="37">
        <v>0</v>
      </c>
      <c r="M479" s="38">
        <v>0</v>
      </c>
      <c r="N479" s="38">
        <v>0</v>
      </c>
      <c r="O479" s="38">
        <v>0</v>
      </c>
    </row>
    <row r="480" spans="1:15" ht="15.75" x14ac:dyDescent="0.25">
      <c r="A480" s="33">
        <v>2024</v>
      </c>
      <c r="B480" s="32" t="s">
        <v>108</v>
      </c>
      <c r="C480" s="24">
        <f t="shared" si="376"/>
        <v>0</v>
      </c>
      <c r="D480" s="24">
        <v>0</v>
      </c>
      <c r="E480" s="24">
        <v>0</v>
      </c>
      <c r="F480" s="24">
        <v>0</v>
      </c>
      <c r="G480" s="24">
        <v>0</v>
      </c>
      <c r="H480" s="24">
        <v>0</v>
      </c>
      <c r="I480" s="24">
        <v>0</v>
      </c>
      <c r="J480" s="24">
        <v>0</v>
      </c>
      <c r="K480" s="24">
        <v>0</v>
      </c>
      <c r="L480" s="37">
        <v>0</v>
      </c>
      <c r="M480" s="38">
        <v>0</v>
      </c>
      <c r="N480" s="38">
        <v>0</v>
      </c>
      <c r="O480" s="38">
        <v>0</v>
      </c>
    </row>
    <row r="481" spans="1:15" ht="15.75" x14ac:dyDescent="0.25">
      <c r="A481" s="33">
        <v>2024</v>
      </c>
      <c r="B481" s="32" t="s">
        <v>109</v>
      </c>
      <c r="C481" s="24">
        <f t="shared" si="376"/>
        <v>0</v>
      </c>
      <c r="D481" s="24">
        <v>0</v>
      </c>
      <c r="E481" s="24">
        <v>0</v>
      </c>
      <c r="F481" s="24">
        <v>0</v>
      </c>
      <c r="G481" s="24">
        <v>0</v>
      </c>
      <c r="H481" s="24">
        <v>0</v>
      </c>
      <c r="I481" s="24">
        <v>0</v>
      </c>
      <c r="J481" s="24">
        <v>0</v>
      </c>
      <c r="K481" s="24">
        <v>0</v>
      </c>
      <c r="L481" s="37">
        <v>0</v>
      </c>
      <c r="M481" s="38">
        <v>0</v>
      </c>
      <c r="N481" s="38">
        <v>0</v>
      </c>
      <c r="O481" s="38">
        <v>0</v>
      </c>
    </row>
    <row r="482" spans="1:15" ht="15.75" x14ac:dyDescent="0.25">
      <c r="A482" s="33">
        <v>2024</v>
      </c>
      <c r="B482" s="31" t="s">
        <v>110</v>
      </c>
      <c r="C482" s="24">
        <f t="shared" ref="C482:E482" si="377">+C418+C424+C434+C444+C452+C460+C470+C475+C478</f>
        <v>1294656440.2200003</v>
      </c>
      <c r="D482" s="24">
        <f t="shared" si="377"/>
        <v>33519086.899999999</v>
      </c>
      <c r="E482" s="24">
        <f t="shared" si="377"/>
        <v>34538871.030000001</v>
      </c>
      <c r="F482" s="24">
        <f>+F418+F424+F434+F444+F452+F460+F470+F475+F478</f>
        <v>34711148.809999995</v>
      </c>
      <c r="G482" s="24">
        <f t="shared" ref="G482:O482" si="378">+G418+G424+G434+G444+G452+G460+G470+G475+G478</f>
        <v>64694510.660000004</v>
      </c>
      <c r="H482" s="24">
        <f t="shared" si="378"/>
        <v>41194149.490000002</v>
      </c>
      <c r="I482" s="24">
        <f t="shared" si="378"/>
        <v>37963160.669999994</v>
      </c>
      <c r="J482" s="24">
        <v>42457556.699999996</v>
      </c>
      <c r="K482" s="24">
        <f t="shared" si="378"/>
        <v>47536876.270000003</v>
      </c>
      <c r="L482" s="37">
        <f t="shared" si="378"/>
        <v>35585949.400000006</v>
      </c>
      <c r="M482" s="38">
        <f t="shared" si="378"/>
        <v>72251705.859999985</v>
      </c>
      <c r="N482" s="38">
        <f t="shared" si="378"/>
        <v>69201953.430000007</v>
      </c>
      <c r="O482" s="38">
        <f t="shared" si="378"/>
        <v>781001471</v>
      </c>
    </row>
    <row r="483" spans="1:15" ht="15.75" x14ac:dyDescent="0.25">
      <c r="A483" s="33">
        <v>2024</v>
      </c>
      <c r="B483" s="31" t="s">
        <v>111</v>
      </c>
      <c r="C483" s="24">
        <f t="shared" ref="C483" si="379">SUM(C484:C485)</f>
        <v>0</v>
      </c>
      <c r="D483" s="24">
        <f t="shared" ref="D483:O483" si="380">SUM(D484:D485)</f>
        <v>0</v>
      </c>
      <c r="E483" s="24">
        <f t="shared" si="380"/>
        <v>0</v>
      </c>
      <c r="F483" s="24">
        <f t="shared" si="380"/>
        <v>0</v>
      </c>
      <c r="G483" s="24">
        <f t="shared" si="380"/>
        <v>0</v>
      </c>
      <c r="H483" s="24">
        <f t="shared" si="380"/>
        <v>0</v>
      </c>
      <c r="I483" s="24">
        <f t="shared" si="380"/>
        <v>0</v>
      </c>
      <c r="J483" s="24">
        <f t="shared" si="380"/>
        <v>0</v>
      </c>
      <c r="K483" s="24">
        <f t="shared" si="380"/>
        <v>0</v>
      </c>
      <c r="L483" s="37">
        <f t="shared" si="380"/>
        <v>0</v>
      </c>
      <c r="M483" s="38">
        <f t="shared" si="380"/>
        <v>0</v>
      </c>
      <c r="N483" s="38">
        <f t="shared" si="380"/>
        <v>0</v>
      </c>
      <c r="O483" s="38">
        <f t="shared" si="380"/>
        <v>0</v>
      </c>
    </row>
    <row r="484" spans="1:15" ht="15.75" x14ac:dyDescent="0.25">
      <c r="A484" s="33">
        <v>2024</v>
      </c>
      <c r="B484" s="31" t="s">
        <v>112</v>
      </c>
      <c r="C484" s="24">
        <f t="shared" ref="C484:C485" si="381">SUM(D486:O486)</f>
        <v>0</v>
      </c>
      <c r="D484" s="24">
        <v>0</v>
      </c>
      <c r="E484" s="24">
        <v>0</v>
      </c>
      <c r="F484" s="24">
        <v>0</v>
      </c>
      <c r="G484" s="24">
        <v>0</v>
      </c>
      <c r="H484" s="24">
        <v>0</v>
      </c>
      <c r="I484" s="24">
        <v>0</v>
      </c>
      <c r="J484" s="24">
        <v>0</v>
      </c>
      <c r="K484" s="24">
        <v>0</v>
      </c>
      <c r="L484" s="37">
        <v>0</v>
      </c>
      <c r="M484" s="38">
        <v>0</v>
      </c>
      <c r="N484" s="38">
        <v>0</v>
      </c>
      <c r="O484" s="38">
        <v>0</v>
      </c>
    </row>
    <row r="485" spans="1:15" ht="15.75" x14ac:dyDescent="0.25">
      <c r="A485" s="33">
        <v>2024</v>
      </c>
      <c r="B485" s="32" t="s">
        <v>113</v>
      </c>
      <c r="C485" s="24">
        <f t="shared" si="381"/>
        <v>0</v>
      </c>
      <c r="D485" s="24">
        <v>0</v>
      </c>
      <c r="E485" s="24">
        <v>0</v>
      </c>
      <c r="F485" s="24">
        <v>0</v>
      </c>
      <c r="G485" s="24">
        <v>0</v>
      </c>
      <c r="H485" s="24">
        <v>0</v>
      </c>
      <c r="I485" s="24">
        <v>0</v>
      </c>
      <c r="J485" s="24">
        <v>0</v>
      </c>
      <c r="K485" s="24">
        <v>0</v>
      </c>
      <c r="L485" s="37">
        <v>0</v>
      </c>
      <c r="M485" s="38">
        <v>0</v>
      </c>
      <c r="N485" s="38">
        <v>0</v>
      </c>
      <c r="O485" s="38">
        <v>0</v>
      </c>
    </row>
    <row r="486" spans="1:15" ht="15.75" x14ac:dyDescent="0.25">
      <c r="A486" s="33">
        <v>2024</v>
      </c>
      <c r="B486" s="32" t="s">
        <v>114</v>
      </c>
      <c r="C486" s="24">
        <f>SUM(C487:C488)</f>
        <v>0</v>
      </c>
      <c r="D486" s="24">
        <f t="shared" ref="D486:O486" si="382">SUM(D487:D488)</f>
        <v>0</v>
      </c>
      <c r="E486" s="24">
        <f t="shared" si="382"/>
        <v>0</v>
      </c>
      <c r="F486" s="24">
        <f t="shared" si="382"/>
        <v>0</v>
      </c>
      <c r="G486" s="24">
        <f t="shared" si="382"/>
        <v>0</v>
      </c>
      <c r="H486" s="24">
        <f t="shared" si="382"/>
        <v>0</v>
      </c>
      <c r="I486" s="24">
        <f t="shared" si="382"/>
        <v>0</v>
      </c>
      <c r="J486" s="24">
        <f t="shared" si="382"/>
        <v>0</v>
      </c>
      <c r="K486" s="24">
        <f t="shared" si="382"/>
        <v>0</v>
      </c>
      <c r="L486" s="37">
        <f t="shared" si="382"/>
        <v>0</v>
      </c>
      <c r="M486" s="38">
        <f t="shared" si="382"/>
        <v>0</v>
      </c>
      <c r="N486" s="38">
        <f t="shared" si="382"/>
        <v>0</v>
      </c>
      <c r="O486" s="38">
        <f t="shared" si="382"/>
        <v>0</v>
      </c>
    </row>
    <row r="487" spans="1:15" ht="15.75" x14ac:dyDescent="0.25">
      <c r="A487" s="33">
        <v>2024</v>
      </c>
      <c r="B487" s="31" t="s">
        <v>115</v>
      </c>
      <c r="C487" s="24">
        <f>SUM(D489:O489)</f>
        <v>0</v>
      </c>
      <c r="D487" s="24">
        <v>0</v>
      </c>
      <c r="E487" s="24">
        <v>0</v>
      </c>
      <c r="F487" s="24">
        <v>0</v>
      </c>
      <c r="G487" s="24">
        <v>0</v>
      </c>
      <c r="H487" s="24">
        <v>0</v>
      </c>
      <c r="I487" s="24">
        <v>0</v>
      </c>
      <c r="J487" s="24">
        <v>0</v>
      </c>
      <c r="K487" s="24">
        <v>0</v>
      </c>
      <c r="L487" s="37">
        <v>0</v>
      </c>
      <c r="M487" s="38">
        <v>0</v>
      </c>
      <c r="N487" s="38">
        <v>0</v>
      </c>
      <c r="O487" s="38">
        <v>0</v>
      </c>
    </row>
    <row r="488" spans="1:15" ht="15.75" x14ac:dyDescent="0.25">
      <c r="A488" s="33">
        <v>2024</v>
      </c>
      <c r="B488" s="32" t="s">
        <v>116</v>
      </c>
      <c r="C488" s="24">
        <f t="shared" ref="C488" si="383">SUM(D490:O490)</f>
        <v>0</v>
      </c>
      <c r="D488" s="24">
        <v>0</v>
      </c>
      <c r="E488" s="24">
        <v>0</v>
      </c>
      <c r="F488" s="24">
        <v>0</v>
      </c>
      <c r="G488" s="24">
        <v>0</v>
      </c>
      <c r="H488" s="24">
        <v>0</v>
      </c>
      <c r="I488" s="24">
        <v>0</v>
      </c>
      <c r="J488" s="24">
        <v>0</v>
      </c>
      <c r="K488" s="24">
        <v>0</v>
      </c>
      <c r="L488" s="37">
        <v>0</v>
      </c>
      <c r="M488" s="38">
        <v>0</v>
      </c>
      <c r="N488" s="38">
        <v>0</v>
      </c>
      <c r="O488" s="38">
        <v>0</v>
      </c>
    </row>
    <row r="489" spans="1:15" ht="15.75" x14ac:dyDescent="0.25">
      <c r="A489" s="33">
        <v>2024</v>
      </c>
      <c r="B489" s="32" t="s">
        <v>117</v>
      </c>
      <c r="C489" s="24">
        <f>SUM(C490:C490)</f>
        <v>0</v>
      </c>
      <c r="D489" s="24">
        <f t="shared" ref="D489:O489" si="384">SUM(D490:D490)</f>
        <v>0</v>
      </c>
      <c r="E489" s="24">
        <f>SUM(E490:E490)</f>
        <v>0</v>
      </c>
      <c r="F489" s="24">
        <f t="shared" si="384"/>
        <v>0</v>
      </c>
      <c r="G489" s="24">
        <f t="shared" si="384"/>
        <v>0</v>
      </c>
      <c r="H489" s="24">
        <f t="shared" si="384"/>
        <v>0</v>
      </c>
      <c r="I489" s="24">
        <f t="shared" si="384"/>
        <v>0</v>
      </c>
      <c r="J489" s="24">
        <f t="shared" si="384"/>
        <v>0</v>
      </c>
      <c r="K489" s="24">
        <f t="shared" si="384"/>
        <v>0</v>
      </c>
      <c r="L489" s="37">
        <f t="shared" si="384"/>
        <v>0</v>
      </c>
      <c r="M489" s="38">
        <f t="shared" si="384"/>
        <v>0</v>
      </c>
      <c r="N489" s="38">
        <f t="shared" si="384"/>
        <v>0</v>
      </c>
      <c r="O489" s="38">
        <f t="shared" si="384"/>
        <v>0</v>
      </c>
    </row>
    <row r="490" spans="1:15" ht="15.75" x14ac:dyDescent="0.25">
      <c r="A490" s="33">
        <v>2024</v>
      </c>
      <c r="B490" s="31" t="s">
        <v>118</v>
      </c>
      <c r="C490" s="24">
        <f t="shared" ref="C490" si="385">SUM(D492:O492)</f>
        <v>0</v>
      </c>
      <c r="D490" s="24">
        <v>0</v>
      </c>
      <c r="E490" s="24">
        <v>0</v>
      </c>
      <c r="F490" s="24">
        <v>0</v>
      </c>
      <c r="G490" s="24">
        <v>0</v>
      </c>
      <c r="H490" s="24">
        <v>0</v>
      </c>
      <c r="I490" s="24">
        <v>0</v>
      </c>
      <c r="J490" s="24">
        <v>0</v>
      </c>
      <c r="K490" s="24">
        <v>0</v>
      </c>
      <c r="L490" s="37">
        <v>0</v>
      </c>
      <c r="M490" s="38">
        <v>0</v>
      </c>
      <c r="N490" s="38">
        <v>0</v>
      </c>
      <c r="O490" s="38">
        <v>0</v>
      </c>
    </row>
    <row r="491" spans="1:15" ht="15.75" x14ac:dyDescent="0.25">
      <c r="A491" s="33">
        <v>2024</v>
      </c>
      <c r="B491" s="32" t="s">
        <v>119</v>
      </c>
      <c r="C491" s="24">
        <f t="shared" ref="C491:O491" si="386">+C483+C486+C489</f>
        <v>0</v>
      </c>
      <c r="D491" s="24">
        <f t="shared" si="386"/>
        <v>0</v>
      </c>
      <c r="E491" s="24">
        <f t="shared" si="386"/>
        <v>0</v>
      </c>
      <c r="F491" s="24">
        <f t="shared" si="386"/>
        <v>0</v>
      </c>
      <c r="G491" s="24">
        <f t="shared" si="386"/>
        <v>0</v>
      </c>
      <c r="H491" s="24">
        <f t="shared" si="386"/>
        <v>0</v>
      </c>
      <c r="I491" s="24">
        <f t="shared" si="386"/>
        <v>0</v>
      </c>
      <c r="J491" s="24">
        <f t="shared" si="386"/>
        <v>0</v>
      </c>
      <c r="K491" s="24">
        <f t="shared" si="386"/>
        <v>0</v>
      </c>
      <c r="L491" s="37">
        <f t="shared" si="386"/>
        <v>0</v>
      </c>
      <c r="M491" s="38">
        <f t="shared" si="386"/>
        <v>0</v>
      </c>
      <c r="N491" s="38">
        <f t="shared" si="386"/>
        <v>0</v>
      </c>
      <c r="O491" s="38">
        <f t="shared" si="386"/>
        <v>0</v>
      </c>
    </row>
    <row r="492" spans="1:15" ht="15.75" x14ac:dyDescent="0.25">
      <c r="A492" s="33">
        <v>2024</v>
      </c>
      <c r="B492" s="31" t="s">
        <v>120</v>
      </c>
      <c r="C492" s="24">
        <f t="shared" ref="C492:O492" si="387">+C484+C487+C490</f>
        <v>0</v>
      </c>
      <c r="D492" s="24">
        <f t="shared" si="387"/>
        <v>0</v>
      </c>
      <c r="E492" s="24">
        <f t="shared" si="387"/>
        <v>0</v>
      </c>
      <c r="F492" s="24">
        <f t="shared" si="387"/>
        <v>0</v>
      </c>
      <c r="G492" s="24">
        <f t="shared" si="387"/>
        <v>0</v>
      </c>
      <c r="H492" s="24">
        <f t="shared" si="387"/>
        <v>0</v>
      </c>
      <c r="I492" s="24">
        <f t="shared" si="387"/>
        <v>0</v>
      </c>
      <c r="J492" s="24">
        <f t="shared" si="387"/>
        <v>0</v>
      </c>
      <c r="K492" s="24">
        <f t="shared" si="387"/>
        <v>0</v>
      </c>
      <c r="L492" s="37">
        <f t="shared" si="387"/>
        <v>0</v>
      </c>
      <c r="M492" s="38">
        <f t="shared" si="387"/>
        <v>0</v>
      </c>
      <c r="N492" s="38">
        <v>0</v>
      </c>
      <c r="O492" s="38">
        <f t="shared" si="387"/>
        <v>0</v>
      </c>
    </row>
    <row r="493" spans="1:15" ht="15.75" x14ac:dyDescent="0.25">
      <c r="A493" s="33">
        <v>2024</v>
      </c>
      <c r="B493" s="31" t="s">
        <v>121</v>
      </c>
      <c r="C493" s="37">
        <f t="shared" ref="C493:J493" si="388">+C482+C491</f>
        <v>1294656440.2200003</v>
      </c>
      <c r="D493" s="38">
        <f t="shared" si="388"/>
        <v>33519086.899999999</v>
      </c>
      <c r="E493" s="38">
        <f t="shared" si="388"/>
        <v>34538871.030000001</v>
      </c>
      <c r="F493" s="38">
        <f t="shared" si="388"/>
        <v>34711148.809999995</v>
      </c>
      <c r="G493" s="38">
        <f t="shared" si="388"/>
        <v>64694510.660000004</v>
      </c>
      <c r="H493" s="38">
        <f t="shared" si="388"/>
        <v>41194149.490000002</v>
      </c>
      <c r="I493" s="38">
        <f t="shared" si="388"/>
        <v>37963160.669999994</v>
      </c>
      <c r="J493" s="38">
        <f t="shared" si="388"/>
        <v>42457556.699999996</v>
      </c>
      <c r="K493" s="24">
        <v>0</v>
      </c>
      <c r="L493" s="37">
        <v>0</v>
      </c>
      <c r="M493" s="38">
        <v>0</v>
      </c>
      <c r="N493" s="38">
        <v>0</v>
      </c>
      <c r="O493" s="38">
        <v>0</v>
      </c>
    </row>
    <row r="494" spans="1:15" ht="15.75" x14ac:dyDescent="0.25">
      <c r="A494" s="33">
        <v>2025</v>
      </c>
      <c r="B494" s="31" t="s">
        <v>45</v>
      </c>
      <c r="C494" s="38">
        <f>+C495+C501+C511+C521+C529+C537+C547+C552+C555</f>
        <v>9037282557.3999996</v>
      </c>
      <c r="D494" s="38">
        <f>+D495+D501+D511+D521+D529+D537+D547+D552+D555</f>
        <v>746180474</v>
      </c>
      <c r="E494" s="38">
        <f>+E495+E501+E511+E521+E529+E537+E547+E552+E555</f>
        <v>811540506.70000005</v>
      </c>
      <c r="F494" s="38">
        <f>+F495+F501+F511+F521+F529+F537+F547+F552+F555</f>
        <v>811540506.70000005</v>
      </c>
      <c r="G494" s="38">
        <f t="shared" ref="G494:L494" si="389">+G495+G501+G511+G521+G529+G537+G547+G552+G555+G559</f>
        <v>811540506.70000005</v>
      </c>
      <c r="H494" s="38">
        <f t="shared" si="389"/>
        <v>811540506.70000005</v>
      </c>
      <c r="I494" s="38">
        <f t="shared" si="389"/>
        <v>811540506.70000005</v>
      </c>
      <c r="J494" s="38">
        <f t="shared" si="389"/>
        <v>811540506.70000005</v>
      </c>
      <c r="K494" s="38">
        <f t="shared" si="389"/>
        <v>811540506.70000005</v>
      </c>
      <c r="L494" s="38">
        <f t="shared" si="389"/>
        <v>811540506.70000005</v>
      </c>
      <c r="M494" s="38">
        <f>+M495+M501+M511+M521+M529+M537+M547+M552+M555+M559</f>
        <v>795072774.70000005</v>
      </c>
      <c r="N494" s="38">
        <f>+N495+N501+N511+N521+N529+N537+N547+N552+N555+N559</f>
        <v>795072774.70000005</v>
      </c>
      <c r="O494" s="38">
        <f>+O495+O501+O511+O521+O529+O537+O547+O552+O555+O559</f>
        <v>795072774.70000005</v>
      </c>
    </row>
    <row r="495" spans="1:15" ht="15.75" x14ac:dyDescent="0.25">
      <c r="A495" s="33">
        <v>2025</v>
      </c>
      <c r="B495" s="31" t="s">
        <v>46</v>
      </c>
      <c r="C495" s="38">
        <f t="shared" ref="C495:G495" si="390">SUM(C496:C500)</f>
        <v>7140000000</v>
      </c>
      <c r="D495" s="38">
        <f t="shared" si="390"/>
        <v>595000000</v>
      </c>
      <c r="E495" s="38">
        <f t="shared" si="390"/>
        <v>595000000</v>
      </c>
      <c r="F495" s="38">
        <f t="shared" si="390"/>
        <v>595000000</v>
      </c>
      <c r="G495" s="38">
        <f t="shared" si="390"/>
        <v>595000000</v>
      </c>
      <c r="H495" s="38">
        <f t="shared" ref="H495:O495" si="391">SUM(H496:H500)</f>
        <v>595000000</v>
      </c>
      <c r="I495" s="38">
        <f t="shared" si="391"/>
        <v>595000000</v>
      </c>
      <c r="J495" s="38">
        <f t="shared" si="391"/>
        <v>595000000</v>
      </c>
      <c r="K495" s="38">
        <f t="shared" si="391"/>
        <v>595000000</v>
      </c>
      <c r="L495" s="38">
        <f t="shared" si="391"/>
        <v>595000000</v>
      </c>
      <c r="M495" s="38">
        <f t="shared" si="391"/>
        <v>595000000</v>
      </c>
      <c r="N495" s="38">
        <f t="shared" si="391"/>
        <v>595000000</v>
      </c>
      <c r="O495" s="38">
        <f t="shared" si="391"/>
        <v>595000000</v>
      </c>
    </row>
    <row r="496" spans="1:15" ht="15.75" x14ac:dyDescent="0.25">
      <c r="A496" s="33">
        <v>2025</v>
      </c>
      <c r="B496" s="32" t="s">
        <v>47</v>
      </c>
      <c r="C496" s="38">
        <f>SUM(D496:O496)</f>
        <v>4498785575</v>
      </c>
      <c r="D496" s="38">
        <v>375678646</v>
      </c>
      <c r="E496" s="38">
        <v>375678646</v>
      </c>
      <c r="F496" s="38">
        <v>375678646</v>
      </c>
      <c r="G496" s="38">
        <v>374930610</v>
      </c>
      <c r="H496" s="38">
        <v>374930610</v>
      </c>
      <c r="I496" s="38">
        <v>374930610</v>
      </c>
      <c r="J496" s="38">
        <v>374930610</v>
      </c>
      <c r="K496" s="38">
        <v>374930610</v>
      </c>
      <c r="L496" s="38">
        <v>374930610</v>
      </c>
      <c r="M496" s="38">
        <v>372859659</v>
      </c>
      <c r="N496" s="38">
        <v>372859659</v>
      </c>
      <c r="O496" s="38">
        <v>376446659</v>
      </c>
    </row>
    <row r="497" spans="1:15" ht="15.75" x14ac:dyDescent="0.25">
      <c r="A497" s="33">
        <v>2025</v>
      </c>
      <c r="B497" s="32" t="s">
        <v>48</v>
      </c>
      <c r="C497" s="38">
        <f>SUM(D497:O497)</f>
        <v>1953262452</v>
      </c>
      <c r="D497" s="38">
        <v>162486844</v>
      </c>
      <c r="E497" s="38">
        <v>162486844</v>
      </c>
      <c r="F497" s="38">
        <v>162486844</v>
      </c>
      <c r="G497" s="38">
        <v>163234880</v>
      </c>
      <c r="H497" s="38">
        <v>163234880</v>
      </c>
      <c r="I497" s="38">
        <v>163234880</v>
      </c>
      <c r="J497" s="38">
        <v>163234880</v>
      </c>
      <c r="K497" s="38">
        <v>163234880</v>
      </c>
      <c r="L497" s="38">
        <v>163234880</v>
      </c>
      <c r="M497" s="38">
        <v>163054880</v>
      </c>
      <c r="N497" s="38">
        <v>163054880</v>
      </c>
      <c r="O497" s="38">
        <v>160282880</v>
      </c>
    </row>
    <row r="498" spans="1:15" ht="15.75" x14ac:dyDescent="0.25">
      <c r="A498" s="33">
        <v>2025</v>
      </c>
      <c r="B498" s="32" t="s">
        <v>49</v>
      </c>
      <c r="C498" s="38">
        <f>SUM(D498:O498)</f>
        <v>0</v>
      </c>
      <c r="D498" s="38">
        <v>0</v>
      </c>
      <c r="E498" s="24">
        <v>0</v>
      </c>
      <c r="F498" s="38">
        <v>0</v>
      </c>
      <c r="G498" s="38">
        <v>0</v>
      </c>
      <c r="H498" s="38">
        <v>0</v>
      </c>
      <c r="I498" s="24">
        <v>0</v>
      </c>
      <c r="J498" s="24">
        <v>0</v>
      </c>
      <c r="K498" s="24">
        <v>0</v>
      </c>
      <c r="L498" s="38">
        <v>0</v>
      </c>
      <c r="M498" s="38">
        <v>0</v>
      </c>
      <c r="N498" s="38">
        <v>0</v>
      </c>
      <c r="O498" s="38">
        <v>0</v>
      </c>
    </row>
    <row r="499" spans="1:15" ht="15.75" x14ac:dyDescent="0.25">
      <c r="A499" s="33">
        <v>2025</v>
      </c>
      <c r="B499" s="32" t="s">
        <v>50</v>
      </c>
      <c r="C499" s="38">
        <f>SUM(D499:O499)</f>
        <v>97570000</v>
      </c>
      <c r="D499" s="38">
        <v>8300000</v>
      </c>
      <c r="E499" s="38">
        <v>8300000</v>
      </c>
      <c r="F499" s="38">
        <v>8300000</v>
      </c>
      <c r="G499" s="38">
        <v>8300000</v>
      </c>
      <c r="H499" s="38">
        <v>8300000</v>
      </c>
      <c r="I499" s="38">
        <v>8300000</v>
      </c>
      <c r="J499" s="38">
        <v>8300000</v>
      </c>
      <c r="K499" s="38">
        <v>8300000</v>
      </c>
      <c r="L499" s="38">
        <v>8300000</v>
      </c>
      <c r="M499" s="38">
        <v>7895000</v>
      </c>
      <c r="N499" s="38">
        <v>7895000</v>
      </c>
      <c r="O499" s="38">
        <v>7080000</v>
      </c>
    </row>
    <row r="500" spans="1:15" ht="15.75" x14ac:dyDescent="0.25">
      <c r="A500" s="33">
        <v>2025</v>
      </c>
      <c r="B500" s="32" t="s">
        <v>51</v>
      </c>
      <c r="C500" s="38">
        <f>SUM(D500:O500)</f>
        <v>590381973</v>
      </c>
      <c r="D500" s="38">
        <v>48534510</v>
      </c>
      <c r="E500" s="38">
        <v>48534510</v>
      </c>
      <c r="F500" s="38">
        <v>48534510</v>
      </c>
      <c r="G500" s="38">
        <v>48534510</v>
      </c>
      <c r="H500" s="38">
        <v>48534510</v>
      </c>
      <c r="I500" s="38">
        <v>48534510</v>
      </c>
      <c r="J500" s="38">
        <v>48534510</v>
      </c>
      <c r="K500" s="38">
        <v>48534510</v>
      </c>
      <c r="L500" s="38">
        <v>48534510</v>
      </c>
      <c r="M500" s="38">
        <v>51190461</v>
      </c>
      <c r="N500" s="38">
        <v>51190461</v>
      </c>
      <c r="O500" s="38">
        <v>51190461</v>
      </c>
    </row>
    <row r="501" spans="1:15" ht="15.75" x14ac:dyDescent="0.25">
      <c r="A501" s="33">
        <v>2025</v>
      </c>
      <c r="B501" s="31" t="s">
        <v>52</v>
      </c>
      <c r="C501" s="38">
        <f t="shared" ref="C501:G501" si="392">SUM(C502:C510)</f>
        <v>1159378695</v>
      </c>
      <c r="D501" s="38">
        <f t="shared" si="392"/>
        <v>95465000</v>
      </c>
      <c r="E501" s="38">
        <f t="shared" si="392"/>
        <v>125465000</v>
      </c>
      <c r="F501" s="38">
        <f t="shared" si="392"/>
        <v>125465000</v>
      </c>
      <c r="G501" s="38">
        <f t="shared" si="392"/>
        <v>95435000</v>
      </c>
      <c r="H501" s="38">
        <f t="shared" ref="H501:M501" si="393">SUM(H502:H510)</f>
        <v>95435000</v>
      </c>
      <c r="I501" s="38">
        <f t="shared" si="393"/>
        <v>95435000</v>
      </c>
      <c r="J501" s="38">
        <f t="shared" si="393"/>
        <v>95191450</v>
      </c>
      <c r="K501" s="38">
        <f t="shared" si="393"/>
        <v>94810887</v>
      </c>
      <c r="L501" s="38">
        <f t="shared" si="393"/>
        <v>94810887</v>
      </c>
      <c r="M501" s="38">
        <f t="shared" si="393"/>
        <v>80221157</v>
      </c>
      <c r="N501" s="38">
        <f>SUM(N502:N510)</f>
        <v>80751157</v>
      </c>
      <c r="O501" s="38">
        <f>SUM(O502:O510)</f>
        <v>80893157</v>
      </c>
    </row>
    <row r="502" spans="1:15" ht="15.75" x14ac:dyDescent="0.25">
      <c r="A502" s="33">
        <v>2025</v>
      </c>
      <c r="B502" s="32" t="s">
        <v>53</v>
      </c>
      <c r="C502" s="38">
        <f>SUM(D502:O502)</f>
        <v>151200000</v>
      </c>
      <c r="D502" s="38">
        <v>12750000</v>
      </c>
      <c r="E502" s="38">
        <v>12750000</v>
      </c>
      <c r="F502" s="38">
        <v>12750000</v>
      </c>
      <c r="G502" s="38">
        <v>12750000</v>
      </c>
      <c r="H502" s="38">
        <v>12750000</v>
      </c>
      <c r="I502" s="38">
        <v>12750000</v>
      </c>
      <c r="J502" s="38">
        <v>12750000</v>
      </c>
      <c r="K502" s="38">
        <v>12750000</v>
      </c>
      <c r="L502" s="38">
        <v>12750000</v>
      </c>
      <c r="M502" s="38">
        <v>12750000</v>
      </c>
      <c r="N502" s="38">
        <v>11850000</v>
      </c>
      <c r="O502" s="38">
        <v>11850000</v>
      </c>
    </row>
    <row r="503" spans="1:15" ht="15.75" x14ac:dyDescent="0.25">
      <c r="A503" s="33">
        <v>2025</v>
      </c>
      <c r="B503" s="32" t="s">
        <v>54</v>
      </c>
      <c r="C503" s="38">
        <f t="shared" ref="C503:C506" si="394">SUM(D503:O503)</f>
        <v>10070000</v>
      </c>
      <c r="D503" s="38">
        <v>600000</v>
      </c>
      <c r="E503" s="38">
        <v>1600000</v>
      </c>
      <c r="F503" s="38">
        <v>1600000</v>
      </c>
      <c r="G503" s="38">
        <v>700000</v>
      </c>
      <c r="H503" s="38">
        <v>700000</v>
      </c>
      <c r="I503" s="38">
        <v>700000</v>
      </c>
      <c r="J503" s="38">
        <v>700000</v>
      </c>
      <c r="K503" s="38">
        <v>700000</v>
      </c>
      <c r="L503" s="38">
        <v>700000</v>
      </c>
      <c r="M503" s="38">
        <v>700000</v>
      </c>
      <c r="N503" s="38">
        <v>685000</v>
      </c>
      <c r="O503" s="38">
        <v>685000</v>
      </c>
    </row>
    <row r="504" spans="1:15" ht="15.75" x14ac:dyDescent="0.25">
      <c r="A504" s="33">
        <v>2025</v>
      </c>
      <c r="B504" s="32" t="s">
        <v>55</v>
      </c>
      <c r="C504" s="38">
        <f t="shared" si="394"/>
        <v>7603460</v>
      </c>
      <c r="D504" s="38">
        <v>350000</v>
      </c>
      <c r="E504" s="38">
        <v>350000</v>
      </c>
      <c r="F504" s="38">
        <v>468346</v>
      </c>
      <c r="G504" s="38">
        <v>468346</v>
      </c>
      <c r="H504" s="38">
        <v>528346</v>
      </c>
      <c r="I504" s="38">
        <v>528346</v>
      </c>
      <c r="J504" s="38">
        <v>528346</v>
      </c>
      <c r="K504" s="38">
        <v>728346</v>
      </c>
      <c r="L504" s="38">
        <v>728346</v>
      </c>
      <c r="M504" s="38">
        <v>828346</v>
      </c>
      <c r="N504" s="38">
        <v>1048346</v>
      </c>
      <c r="O504" s="38">
        <v>1048346</v>
      </c>
    </row>
    <row r="505" spans="1:15" ht="15.75" x14ac:dyDescent="0.25">
      <c r="A505" s="33">
        <v>2025</v>
      </c>
      <c r="B505" s="32" t="s">
        <v>56</v>
      </c>
      <c r="C505" s="38">
        <f t="shared" si="394"/>
        <v>4985000</v>
      </c>
      <c r="D505" s="38">
        <v>50000</v>
      </c>
      <c r="E505" s="38">
        <v>400000</v>
      </c>
      <c r="F505" s="38">
        <v>400000</v>
      </c>
      <c r="G505" s="38">
        <v>400000</v>
      </c>
      <c r="H505" s="38">
        <v>400000</v>
      </c>
      <c r="I505" s="38">
        <v>400000</v>
      </c>
      <c r="J505" s="38">
        <v>400000</v>
      </c>
      <c r="K505" s="38">
        <v>400000</v>
      </c>
      <c r="L505" s="38">
        <v>400000</v>
      </c>
      <c r="M505" s="38">
        <v>500000</v>
      </c>
      <c r="N505" s="38">
        <v>500000</v>
      </c>
      <c r="O505" s="38">
        <v>735000</v>
      </c>
    </row>
    <row r="506" spans="1:15" ht="15.75" x14ac:dyDescent="0.25">
      <c r="A506" s="33">
        <v>2025</v>
      </c>
      <c r="B506" s="32" t="s">
        <v>57</v>
      </c>
      <c r="C506" s="38">
        <f t="shared" si="394"/>
        <v>90542000</v>
      </c>
      <c r="D506" s="38">
        <v>7071000</v>
      </c>
      <c r="E506" s="38">
        <v>12071000</v>
      </c>
      <c r="F506" s="38">
        <v>12071000</v>
      </c>
      <c r="G506" s="38">
        <v>7071000</v>
      </c>
      <c r="H506" s="38">
        <v>7011000</v>
      </c>
      <c r="I506" s="38">
        <v>7011000</v>
      </c>
      <c r="J506" s="38">
        <v>7011000</v>
      </c>
      <c r="K506" s="38">
        <v>7011000</v>
      </c>
      <c r="L506" s="38">
        <v>7011000</v>
      </c>
      <c r="M506" s="38">
        <v>5861000</v>
      </c>
      <c r="N506" s="38">
        <v>6021000</v>
      </c>
      <c r="O506" s="38">
        <v>5321000</v>
      </c>
    </row>
    <row r="507" spans="1:15" ht="15.75" x14ac:dyDescent="0.25">
      <c r="A507" s="33">
        <v>2025</v>
      </c>
      <c r="B507" s="32" t="s">
        <v>58</v>
      </c>
      <c r="C507" s="38">
        <f>SUM(D507:O507)</f>
        <v>211385366</v>
      </c>
      <c r="D507" s="38">
        <v>19000000</v>
      </c>
      <c r="E507" s="38">
        <v>19000000</v>
      </c>
      <c r="F507" s="38">
        <v>19000000</v>
      </c>
      <c r="G507" s="38">
        <v>18870000</v>
      </c>
      <c r="H507" s="38">
        <v>18870000</v>
      </c>
      <c r="I507" s="38">
        <v>18870000</v>
      </c>
      <c r="J507" s="38">
        <v>18870000</v>
      </c>
      <c r="K507" s="38">
        <v>18120000</v>
      </c>
      <c r="L507" s="38">
        <v>18120000</v>
      </c>
      <c r="M507" s="38">
        <v>13685532</v>
      </c>
      <c r="N507" s="38">
        <v>14102732</v>
      </c>
      <c r="O507" s="38">
        <v>14877102</v>
      </c>
    </row>
    <row r="508" spans="1:15" ht="24" x14ac:dyDescent="0.25">
      <c r="A508" s="33">
        <v>2025</v>
      </c>
      <c r="B508" s="32" t="s">
        <v>59</v>
      </c>
      <c r="C508" s="38">
        <f t="shared" ref="C508:C510" si="395">SUM(D508:O508)</f>
        <v>38828541</v>
      </c>
      <c r="D508" s="38">
        <v>2920000</v>
      </c>
      <c r="E508" s="38">
        <v>2920000</v>
      </c>
      <c r="F508" s="38">
        <v>2920000</v>
      </c>
      <c r="G508" s="38">
        <v>2920000</v>
      </c>
      <c r="H508" s="38">
        <v>2920000</v>
      </c>
      <c r="I508" s="38">
        <v>2920000</v>
      </c>
      <c r="J508" s="38">
        <v>2920000</v>
      </c>
      <c r="K508" s="38">
        <v>3670000</v>
      </c>
      <c r="L508" s="38">
        <v>3670000</v>
      </c>
      <c r="M508" s="38">
        <v>3312847</v>
      </c>
      <c r="N508" s="38">
        <v>3992847</v>
      </c>
      <c r="O508" s="38">
        <v>3742847</v>
      </c>
    </row>
    <row r="509" spans="1:15" ht="15.75" x14ac:dyDescent="0.25">
      <c r="A509" s="33">
        <v>2025</v>
      </c>
      <c r="B509" s="32" t="s">
        <v>60</v>
      </c>
      <c r="C509" s="38">
        <f t="shared" si="395"/>
        <v>339129328</v>
      </c>
      <c r="D509" s="38">
        <v>28474000</v>
      </c>
      <c r="E509" s="38">
        <v>47124000</v>
      </c>
      <c r="F509" s="38">
        <v>47005654</v>
      </c>
      <c r="G509" s="38">
        <v>28005654</v>
      </c>
      <c r="H509" s="38">
        <v>28005654</v>
      </c>
      <c r="I509" s="38">
        <v>28005654</v>
      </c>
      <c r="J509" s="38">
        <v>27762104</v>
      </c>
      <c r="K509" s="38">
        <v>27181541</v>
      </c>
      <c r="L509" s="38">
        <v>27181541</v>
      </c>
      <c r="M509" s="38">
        <v>16720432</v>
      </c>
      <c r="N509" s="38">
        <v>16673232</v>
      </c>
      <c r="O509" s="38">
        <v>16989862</v>
      </c>
    </row>
    <row r="510" spans="1:15" ht="15.75" x14ac:dyDescent="0.25">
      <c r="A510" s="33">
        <v>2025</v>
      </c>
      <c r="B510" s="32" t="s">
        <v>61</v>
      </c>
      <c r="C510" s="38">
        <f t="shared" si="395"/>
        <v>305635000</v>
      </c>
      <c r="D510" s="38">
        <v>24250000</v>
      </c>
      <c r="E510" s="38">
        <v>29250000</v>
      </c>
      <c r="F510" s="38">
        <v>29250000</v>
      </c>
      <c r="G510" s="38">
        <v>24250000</v>
      </c>
      <c r="H510" s="38">
        <v>24250000</v>
      </c>
      <c r="I510" s="38">
        <v>24250000</v>
      </c>
      <c r="J510" s="38">
        <v>24250000</v>
      </c>
      <c r="K510" s="38">
        <v>24250000</v>
      </c>
      <c r="L510" s="38">
        <v>24250000</v>
      </c>
      <c r="M510" s="38">
        <v>25863000</v>
      </c>
      <c r="N510" s="38">
        <v>25878000</v>
      </c>
      <c r="O510" s="38">
        <v>25644000</v>
      </c>
    </row>
    <row r="511" spans="1:15" ht="15.75" x14ac:dyDescent="0.25">
      <c r="A511" s="33">
        <v>2025</v>
      </c>
      <c r="B511" s="31" t="s">
        <v>62</v>
      </c>
      <c r="C511" s="38">
        <f t="shared" ref="C511" si="396">SUM(C512:C520)</f>
        <v>305466768.39999998</v>
      </c>
      <c r="D511" s="38">
        <f t="shared" ref="D511:K511" si="397">SUM(D512:D520)</f>
        <v>23638474</v>
      </c>
      <c r="E511" s="38">
        <f t="shared" si="397"/>
        <v>28798506.699999999</v>
      </c>
      <c r="F511" s="38">
        <f t="shared" si="397"/>
        <v>28798506.699999999</v>
      </c>
      <c r="G511" s="38">
        <f t="shared" si="397"/>
        <v>23668474</v>
      </c>
      <c r="H511" s="38">
        <f t="shared" si="397"/>
        <v>23668474</v>
      </c>
      <c r="I511" s="38">
        <f t="shared" si="397"/>
        <v>23668474</v>
      </c>
      <c r="J511" s="38">
        <f t="shared" si="397"/>
        <v>23900024</v>
      </c>
      <c r="K511" s="38">
        <f t="shared" si="397"/>
        <v>24280587</v>
      </c>
      <c r="L511" s="38">
        <f>SUM(L512:L520)</f>
        <v>24280587</v>
      </c>
      <c r="M511" s="38">
        <f>SUM(M512:M520)</f>
        <v>26988887</v>
      </c>
      <c r="N511" s="38">
        <f>SUM(N512:N520)</f>
        <v>26958887</v>
      </c>
      <c r="O511" s="38">
        <f>SUM(O512:O520)</f>
        <v>26816887</v>
      </c>
    </row>
    <row r="512" spans="1:15" ht="15.75" x14ac:dyDescent="0.25">
      <c r="A512" s="33">
        <v>2025</v>
      </c>
      <c r="B512" s="32" t="s">
        <v>63</v>
      </c>
      <c r="C512" s="38">
        <f>SUM(D512:O512)</f>
        <v>13440038</v>
      </c>
      <c r="D512" s="38">
        <v>1116780</v>
      </c>
      <c r="E512" s="38">
        <v>824780</v>
      </c>
      <c r="F512" s="38">
        <v>824780</v>
      </c>
      <c r="G512" s="38">
        <v>824780</v>
      </c>
      <c r="H512" s="38">
        <v>967741</v>
      </c>
      <c r="I512" s="38">
        <v>967741</v>
      </c>
      <c r="J512" s="38">
        <v>1097291</v>
      </c>
      <c r="K512" s="38">
        <v>1097291</v>
      </c>
      <c r="L512" s="38">
        <v>1097291</v>
      </c>
      <c r="M512" s="38">
        <v>1570521</v>
      </c>
      <c r="N512" s="38">
        <v>1540521</v>
      </c>
      <c r="O512" s="38">
        <v>1510521</v>
      </c>
    </row>
    <row r="513" spans="1:15" ht="15.75" x14ac:dyDescent="0.25">
      <c r="A513" s="33">
        <v>2025</v>
      </c>
      <c r="B513" s="32" t="s">
        <v>64</v>
      </c>
      <c r="C513" s="38">
        <f t="shared" ref="C513:C520" si="398">SUM(D513:O513)</f>
        <v>14050000</v>
      </c>
      <c r="D513" s="38">
        <v>650000</v>
      </c>
      <c r="E513" s="38">
        <v>1152000</v>
      </c>
      <c r="F513" s="38">
        <v>1152000</v>
      </c>
      <c r="G513" s="38">
        <v>1152000</v>
      </c>
      <c r="H513" s="38">
        <v>1152000</v>
      </c>
      <c r="I513" s="38">
        <v>1157000</v>
      </c>
      <c r="J513" s="38">
        <v>1157000</v>
      </c>
      <c r="K513" s="38">
        <v>1187000</v>
      </c>
      <c r="L513" s="38">
        <v>1187000</v>
      </c>
      <c r="M513" s="38">
        <v>1368000</v>
      </c>
      <c r="N513" s="38">
        <v>1368000</v>
      </c>
      <c r="O513" s="38">
        <v>1368000</v>
      </c>
    </row>
    <row r="514" spans="1:15" ht="15.75" x14ac:dyDescent="0.25">
      <c r="A514" s="33">
        <v>2025</v>
      </c>
      <c r="B514" s="32" t="s">
        <v>65</v>
      </c>
      <c r="C514" s="38">
        <f t="shared" si="398"/>
        <v>15179812</v>
      </c>
      <c r="D514" s="38">
        <v>1232000</v>
      </c>
      <c r="E514" s="38">
        <v>1232000</v>
      </c>
      <c r="F514" s="38">
        <v>1232000</v>
      </c>
      <c r="G514" s="38">
        <v>1232000</v>
      </c>
      <c r="H514" s="38">
        <v>1089039</v>
      </c>
      <c r="I514" s="38">
        <v>1089039</v>
      </c>
      <c r="J514" s="38">
        <v>1089039</v>
      </c>
      <c r="K514" s="38">
        <v>1059039</v>
      </c>
      <c r="L514" s="38">
        <v>1059039</v>
      </c>
      <c r="M514" s="38">
        <v>1605539</v>
      </c>
      <c r="N514" s="38">
        <v>1605539</v>
      </c>
      <c r="O514" s="38">
        <v>1655539</v>
      </c>
    </row>
    <row r="515" spans="1:15" ht="15.75" x14ac:dyDescent="0.25">
      <c r="A515" s="33">
        <v>2025</v>
      </c>
      <c r="B515" s="32" t="s">
        <v>66</v>
      </c>
      <c r="C515" s="38">
        <f t="shared" si="398"/>
        <v>1997416</v>
      </c>
      <c r="D515" s="38">
        <v>139868</v>
      </c>
      <c r="E515" s="38">
        <v>139868</v>
      </c>
      <c r="F515" s="38">
        <v>139868</v>
      </c>
      <c r="G515" s="38">
        <v>139868</v>
      </c>
      <c r="H515" s="38">
        <v>139868</v>
      </c>
      <c r="I515" s="38">
        <v>139868</v>
      </c>
      <c r="J515" s="38">
        <v>139868</v>
      </c>
      <c r="K515" s="38">
        <v>189868</v>
      </c>
      <c r="L515" s="38">
        <v>189868</v>
      </c>
      <c r="M515" s="38">
        <v>212868</v>
      </c>
      <c r="N515" s="38">
        <v>212868</v>
      </c>
      <c r="O515" s="38">
        <v>212868</v>
      </c>
    </row>
    <row r="516" spans="1:15" ht="15.75" x14ac:dyDescent="0.25">
      <c r="A516" s="33">
        <v>2025</v>
      </c>
      <c r="B516" s="32" t="s">
        <v>67</v>
      </c>
      <c r="C516" s="38">
        <f t="shared" si="398"/>
        <v>4800000</v>
      </c>
      <c r="D516" s="38">
        <v>400000</v>
      </c>
      <c r="E516" s="38">
        <v>400000</v>
      </c>
      <c r="F516" s="38">
        <v>400000</v>
      </c>
      <c r="G516" s="38">
        <v>400000</v>
      </c>
      <c r="H516" s="38">
        <v>400000</v>
      </c>
      <c r="I516" s="38">
        <v>400000</v>
      </c>
      <c r="J516" s="38">
        <v>400000</v>
      </c>
      <c r="K516" s="38">
        <v>400000</v>
      </c>
      <c r="L516" s="38">
        <v>400000</v>
      </c>
      <c r="M516" s="38">
        <v>400000</v>
      </c>
      <c r="N516" s="38">
        <v>400000</v>
      </c>
      <c r="O516" s="38">
        <v>400000</v>
      </c>
    </row>
    <row r="517" spans="1:15" ht="15.75" x14ac:dyDescent="0.25">
      <c r="A517" s="33">
        <v>2025</v>
      </c>
      <c r="B517" s="32" t="s">
        <v>68</v>
      </c>
      <c r="C517" s="38">
        <f t="shared" si="398"/>
        <v>2132600</v>
      </c>
      <c r="D517" s="38">
        <v>100000</v>
      </c>
      <c r="E517" s="38">
        <v>100600</v>
      </c>
      <c r="F517" s="38">
        <v>100600</v>
      </c>
      <c r="G517" s="38">
        <v>100600</v>
      </c>
      <c r="H517" s="38">
        <v>103600</v>
      </c>
      <c r="I517" s="38">
        <v>153600</v>
      </c>
      <c r="J517" s="38">
        <v>255600</v>
      </c>
      <c r="K517" s="38">
        <v>255600</v>
      </c>
      <c r="L517" s="38">
        <v>255600</v>
      </c>
      <c r="M517" s="38">
        <v>235600</v>
      </c>
      <c r="N517" s="38">
        <v>235600</v>
      </c>
      <c r="O517" s="38">
        <v>235600</v>
      </c>
    </row>
    <row r="518" spans="1:15" ht="15.75" x14ac:dyDescent="0.25">
      <c r="A518" s="33">
        <v>2025</v>
      </c>
      <c r="B518" s="32" t="s">
        <v>69</v>
      </c>
      <c r="C518" s="38">
        <f t="shared" si="398"/>
        <v>152594000</v>
      </c>
      <c r="D518" s="38">
        <v>13110000</v>
      </c>
      <c r="E518" s="38">
        <v>13111000</v>
      </c>
      <c r="F518" s="38">
        <v>13111000</v>
      </c>
      <c r="G518" s="38">
        <v>13111000</v>
      </c>
      <c r="H518" s="38">
        <v>13111000</v>
      </c>
      <c r="I518" s="38">
        <v>13111000</v>
      </c>
      <c r="J518" s="38">
        <v>13111000</v>
      </c>
      <c r="K518" s="38">
        <v>13111000</v>
      </c>
      <c r="L518" s="38">
        <v>13111000</v>
      </c>
      <c r="M518" s="38">
        <v>11532000</v>
      </c>
      <c r="N518" s="38">
        <v>11532000</v>
      </c>
      <c r="O518" s="38">
        <v>11532000</v>
      </c>
    </row>
    <row r="519" spans="1:15" ht="24" x14ac:dyDescent="0.25">
      <c r="A519" s="33">
        <v>2025</v>
      </c>
      <c r="B519" s="32" t="s">
        <v>70</v>
      </c>
      <c r="C519" s="38">
        <f t="shared" si="398"/>
        <v>0</v>
      </c>
      <c r="D519" s="38">
        <v>0</v>
      </c>
      <c r="E519" s="24">
        <v>0</v>
      </c>
      <c r="F519" s="38">
        <v>0</v>
      </c>
      <c r="G519" s="38">
        <v>0</v>
      </c>
      <c r="H519" s="38">
        <v>0</v>
      </c>
      <c r="I519" s="38">
        <v>0</v>
      </c>
      <c r="J519" s="24">
        <v>0</v>
      </c>
      <c r="K519" s="38">
        <v>0</v>
      </c>
      <c r="L519" s="38">
        <v>0</v>
      </c>
      <c r="M519" s="38">
        <v>0</v>
      </c>
      <c r="N519" s="38">
        <v>0</v>
      </c>
      <c r="O519" s="38">
        <v>0</v>
      </c>
    </row>
    <row r="520" spans="1:15" ht="15.75" x14ac:dyDescent="0.25">
      <c r="A520" s="33">
        <v>2025</v>
      </c>
      <c r="B520" s="32" t="s">
        <v>71</v>
      </c>
      <c r="C520" s="38">
        <f t="shared" si="398"/>
        <v>101272902.40000001</v>
      </c>
      <c r="D520" s="38">
        <v>6889826</v>
      </c>
      <c r="E520" s="38">
        <v>11838258.699999999</v>
      </c>
      <c r="F520" s="38">
        <v>11838258.699999999</v>
      </c>
      <c r="G520" s="38">
        <v>6708226</v>
      </c>
      <c r="H520" s="38">
        <v>6705226</v>
      </c>
      <c r="I520" s="38">
        <v>6650226</v>
      </c>
      <c r="J520" s="38">
        <v>6650226</v>
      </c>
      <c r="K520" s="38">
        <v>6980789</v>
      </c>
      <c r="L520" s="38">
        <v>6980789</v>
      </c>
      <c r="M520" s="38">
        <v>10064359</v>
      </c>
      <c r="N520" s="38">
        <v>10064359</v>
      </c>
      <c r="O520" s="38">
        <v>9902359</v>
      </c>
    </row>
    <row r="521" spans="1:15" ht="15.75" x14ac:dyDescent="0.25">
      <c r="A521" s="33">
        <v>2025</v>
      </c>
      <c r="B521" s="31" t="s">
        <v>72</v>
      </c>
      <c r="C521" s="38">
        <f t="shared" ref="C521:L521" si="399">SUM(C522:C528)</f>
        <v>30733094</v>
      </c>
      <c r="D521" s="38">
        <f t="shared" si="399"/>
        <v>3000000</v>
      </c>
      <c r="E521" s="38">
        <f t="shared" si="399"/>
        <v>3000000</v>
      </c>
      <c r="F521" s="38">
        <f t="shared" si="399"/>
        <v>3000000</v>
      </c>
      <c r="G521" s="38">
        <f t="shared" si="399"/>
        <v>3000000</v>
      </c>
      <c r="H521" s="38">
        <f t="shared" si="399"/>
        <v>3000000</v>
      </c>
      <c r="I521" s="38">
        <f t="shared" si="399"/>
        <v>3000000</v>
      </c>
      <c r="J521" s="38">
        <f t="shared" si="399"/>
        <v>3000000</v>
      </c>
      <c r="K521" s="38">
        <f t="shared" si="399"/>
        <v>3000000</v>
      </c>
      <c r="L521" s="38">
        <f t="shared" si="399"/>
        <v>3000000</v>
      </c>
      <c r="M521" s="38">
        <f>SUM(M522:M528)</f>
        <v>1577698</v>
      </c>
      <c r="N521" s="38">
        <f>SUM(N522:N528)</f>
        <v>1077698</v>
      </c>
      <c r="O521" s="38">
        <f>SUM(O522:O528)</f>
        <v>1077698</v>
      </c>
    </row>
    <row r="522" spans="1:15" ht="15.75" x14ac:dyDescent="0.25">
      <c r="A522" s="33">
        <v>2025</v>
      </c>
      <c r="B522" s="32" t="s">
        <v>73</v>
      </c>
      <c r="C522" s="38">
        <f>SUM(D522:O522)</f>
        <v>30733094</v>
      </c>
      <c r="D522" s="38">
        <v>3000000</v>
      </c>
      <c r="E522" s="38">
        <v>3000000</v>
      </c>
      <c r="F522" s="38">
        <v>3000000</v>
      </c>
      <c r="G522" s="38">
        <v>3000000</v>
      </c>
      <c r="H522" s="38">
        <v>3000000</v>
      </c>
      <c r="I522" s="38">
        <v>3000000</v>
      </c>
      <c r="J522" s="38">
        <v>3000000</v>
      </c>
      <c r="K522" s="38">
        <v>3000000</v>
      </c>
      <c r="L522" s="38">
        <v>3000000</v>
      </c>
      <c r="M522" s="38">
        <v>1577698</v>
      </c>
      <c r="N522" s="38">
        <v>1077698</v>
      </c>
      <c r="O522" s="38">
        <v>1077698</v>
      </c>
    </row>
    <row r="523" spans="1:15" ht="15.75" x14ac:dyDescent="0.25">
      <c r="A523" s="33">
        <v>2025</v>
      </c>
      <c r="B523" s="32" t="s">
        <v>74</v>
      </c>
      <c r="C523" s="38">
        <f t="shared" ref="C523:C528" si="400">SUM(D523:O523)</f>
        <v>0</v>
      </c>
      <c r="D523" s="38">
        <v>0</v>
      </c>
      <c r="E523" s="24">
        <v>0</v>
      </c>
      <c r="F523" s="38">
        <v>0</v>
      </c>
      <c r="G523" s="38">
        <v>0</v>
      </c>
      <c r="H523" s="38">
        <v>0</v>
      </c>
      <c r="I523" s="24">
        <v>0</v>
      </c>
      <c r="J523" s="24">
        <v>0</v>
      </c>
      <c r="K523" s="38">
        <v>0</v>
      </c>
      <c r="L523" s="38">
        <v>0</v>
      </c>
      <c r="M523" s="38">
        <v>0</v>
      </c>
      <c r="N523" s="38">
        <v>0</v>
      </c>
      <c r="O523" s="38">
        <v>0</v>
      </c>
    </row>
    <row r="524" spans="1:15" ht="15.75" x14ac:dyDescent="0.25">
      <c r="A524" s="33">
        <v>2025</v>
      </c>
      <c r="B524" s="32" t="s">
        <v>75</v>
      </c>
      <c r="C524" s="38">
        <f t="shared" si="400"/>
        <v>0</v>
      </c>
      <c r="D524" s="38">
        <v>0</v>
      </c>
      <c r="E524" s="24">
        <v>0</v>
      </c>
      <c r="F524" s="38">
        <v>0</v>
      </c>
      <c r="G524" s="38">
        <v>0</v>
      </c>
      <c r="H524" s="38">
        <v>0</v>
      </c>
      <c r="I524" s="24">
        <v>0</v>
      </c>
      <c r="J524" s="24">
        <v>0</v>
      </c>
      <c r="K524" s="38">
        <v>0</v>
      </c>
      <c r="L524" s="38">
        <v>0</v>
      </c>
      <c r="M524" s="38">
        <v>0</v>
      </c>
      <c r="N524" s="38">
        <v>0</v>
      </c>
      <c r="O524" s="38">
        <v>0</v>
      </c>
    </row>
    <row r="525" spans="1:15" ht="24" x14ac:dyDescent="0.25">
      <c r="A525" s="33">
        <v>2025</v>
      </c>
      <c r="B525" s="32" t="s">
        <v>76</v>
      </c>
      <c r="C525" s="38">
        <f t="shared" si="400"/>
        <v>0</v>
      </c>
      <c r="D525" s="38">
        <v>0</v>
      </c>
      <c r="E525" s="24">
        <v>0</v>
      </c>
      <c r="F525" s="38">
        <v>0</v>
      </c>
      <c r="G525" s="38">
        <v>0</v>
      </c>
      <c r="H525" s="38">
        <v>0</v>
      </c>
      <c r="I525" s="24">
        <v>0</v>
      </c>
      <c r="J525" s="24">
        <v>0</v>
      </c>
      <c r="K525" s="38">
        <v>0</v>
      </c>
      <c r="L525" s="38">
        <v>0</v>
      </c>
      <c r="M525" s="38">
        <v>0</v>
      </c>
      <c r="N525" s="38">
        <v>0</v>
      </c>
      <c r="O525" s="38">
        <v>0</v>
      </c>
    </row>
    <row r="526" spans="1:15" ht="24" x14ac:dyDescent="0.25">
      <c r="A526" s="33">
        <v>2025</v>
      </c>
      <c r="B526" s="32" t="s">
        <v>77</v>
      </c>
      <c r="C526" s="38">
        <f t="shared" si="400"/>
        <v>0</v>
      </c>
      <c r="D526" s="38">
        <v>0</v>
      </c>
      <c r="E526" s="24">
        <v>0</v>
      </c>
      <c r="F526" s="38">
        <v>0</v>
      </c>
      <c r="G526" s="38">
        <v>0</v>
      </c>
      <c r="H526" s="38">
        <v>0</v>
      </c>
      <c r="I526" s="24">
        <v>0</v>
      </c>
      <c r="J526" s="24">
        <v>0</v>
      </c>
      <c r="K526" s="38">
        <v>0</v>
      </c>
      <c r="L526" s="38">
        <v>0</v>
      </c>
      <c r="M526" s="38">
        <v>0</v>
      </c>
      <c r="N526" s="38">
        <v>0</v>
      </c>
      <c r="O526" s="38">
        <v>0</v>
      </c>
    </row>
    <row r="527" spans="1:15" ht="15.75" x14ac:dyDescent="0.25">
      <c r="A527" s="33">
        <v>2025</v>
      </c>
      <c r="B527" s="32" t="s">
        <v>78</v>
      </c>
      <c r="C527" s="38">
        <f t="shared" si="400"/>
        <v>0</v>
      </c>
      <c r="D527" s="38">
        <v>0</v>
      </c>
      <c r="E527" s="24">
        <v>0</v>
      </c>
      <c r="F527" s="38">
        <v>0</v>
      </c>
      <c r="G527" s="38">
        <v>0</v>
      </c>
      <c r="H527" s="38">
        <v>0</v>
      </c>
      <c r="I527" s="24">
        <v>0</v>
      </c>
      <c r="J527" s="24">
        <v>0</v>
      </c>
      <c r="K527" s="38">
        <v>0</v>
      </c>
      <c r="L527" s="38">
        <v>0</v>
      </c>
      <c r="M527" s="38">
        <v>0</v>
      </c>
      <c r="N527" s="38">
        <v>0</v>
      </c>
      <c r="O527" s="38">
        <v>0</v>
      </c>
    </row>
    <row r="528" spans="1:15" ht="15.75" x14ac:dyDescent="0.25">
      <c r="A528" s="33">
        <v>2025</v>
      </c>
      <c r="B528" s="32" t="s">
        <v>79</v>
      </c>
      <c r="C528" s="38">
        <f t="shared" si="400"/>
        <v>0</v>
      </c>
      <c r="D528" s="38">
        <v>0</v>
      </c>
      <c r="E528" s="24">
        <v>0</v>
      </c>
      <c r="F528" s="38">
        <v>0</v>
      </c>
      <c r="G528" s="38">
        <v>0</v>
      </c>
      <c r="H528" s="38">
        <v>0</v>
      </c>
      <c r="I528" s="24">
        <v>0</v>
      </c>
      <c r="J528" s="24">
        <v>0</v>
      </c>
      <c r="K528" s="38">
        <v>0</v>
      </c>
      <c r="L528" s="38">
        <v>0</v>
      </c>
      <c r="M528" s="38">
        <v>0</v>
      </c>
      <c r="N528" s="38">
        <v>0</v>
      </c>
      <c r="O528" s="38">
        <v>0</v>
      </c>
    </row>
    <row r="529" spans="1:15" ht="15.75" x14ac:dyDescent="0.25">
      <c r="A529" s="33">
        <v>2025</v>
      </c>
      <c r="B529" s="31" t="s">
        <v>80</v>
      </c>
      <c r="C529" s="38">
        <f t="shared" ref="C529:E529" si="401">SUM(C530:C536)</f>
        <v>0</v>
      </c>
      <c r="D529" s="38">
        <f t="shared" si="401"/>
        <v>0</v>
      </c>
      <c r="E529" s="38">
        <f t="shared" si="401"/>
        <v>0</v>
      </c>
      <c r="F529" s="38">
        <v>0</v>
      </c>
      <c r="G529" s="38">
        <v>0</v>
      </c>
      <c r="H529" s="38">
        <v>0</v>
      </c>
      <c r="I529" s="24">
        <v>0</v>
      </c>
      <c r="J529" s="24">
        <v>0</v>
      </c>
      <c r="K529" s="38">
        <v>0</v>
      </c>
      <c r="L529" s="38">
        <v>0</v>
      </c>
      <c r="M529" s="38">
        <v>0</v>
      </c>
      <c r="N529" s="38">
        <v>0</v>
      </c>
      <c r="O529" s="38">
        <v>0</v>
      </c>
    </row>
    <row r="530" spans="1:15" ht="15.75" x14ac:dyDescent="0.25">
      <c r="A530" s="33">
        <v>2025</v>
      </c>
      <c r="B530" s="32" t="s">
        <v>81</v>
      </c>
      <c r="C530" s="38">
        <f t="shared" ref="C530:C536" si="402">SUM(D530:O530)</f>
        <v>0</v>
      </c>
      <c r="D530" s="38">
        <v>0</v>
      </c>
      <c r="E530" s="24">
        <v>0</v>
      </c>
      <c r="F530" s="38">
        <v>0</v>
      </c>
      <c r="G530" s="38">
        <v>0</v>
      </c>
      <c r="H530" s="38">
        <v>0</v>
      </c>
      <c r="I530" s="24">
        <v>0</v>
      </c>
      <c r="J530" s="24">
        <v>0</v>
      </c>
      <c r="K530" s="38">
        <v>0</v>
      </c>
      <c r="L530" s="38">
        <v>0</v>
      </c>
      <c r="M530" s="38">
        <v>0</v>
      </c>
      <c r="N530" s="38">
        <v>0</v>
      </c>
      <c r="O530" s="38">
        <v>0</v>
      </c>
    </row>
    <row r="531" spans="1:15" ht="15.75" x14ac:dyDescent="0.25">
      <c r="A531" s="33">
        <v>2025</v>
      </c>
      <c r="B531" s="32" t="s">
        <v>82</v>
      </c>
      <c r="C531" s="38">
        <f t="shared" si="402"/>
        <v>0</v>
      </c>
      <c r="D531" s="38">
        <v>0</v>
      </c>
      <c r="E531" s="24">
        <v>0</v>
      </c>
      <c r="F531" s="38">
        <v>0</v>
      </c>
      <c r="G531" s="38">
        <v>0</v>
      </c>
      <c r="H531" s="38">
        <v>0</v>
      </c>
      <c r="I531" s="24">
        <v>0</v>
      </c>
      <c r="J531" s="24">
        <v>0</v>
      </c>
      <c r="K531" s="38">
        <v>0</v>
      </c>
      <c r="L531" s="38">
        <v>0</v>
      </c>
      <c r="M531" s="38">
        <v>0</v>
      </c>
      <c r="N531" s="38">
        <v>0</v>
      </c>
      <c r="O531" s="38">
        <v>0</v>
      </c>
    </row>
    <row r="532" spans="1:15" ht="15.75" x14ac:dyDescent="0.25">
      <c r="A532" s="33">
        <v>2025</v>
      </c>
      <c r="B532" s="32" t="s">
        <v>83</v>
      </c>
      <c r="C532" s="38">
        <f t="shared" si="402"/>
        <v>0</v>
      </c>
      <c r="D532" s="38">
        <v>0</v>
      </c>
      <c r="E532" s="24">
        <v>0</v>
      </c>
      <c r="F532" s="38">
        <v>0</v>
      </c>
      <c r="G532" s="38">
        <v>0</v>
      </c>
      <c r="H532" s="38">
        <v>0</v>
      </c>
      <c r="I532" s="24">
        <v>0</v>
      </c>
      <c r="J532" s="24">
        <v>0</v>
      </c>
      <c r="K532" s="38">
        <v>0</v>
      </c>
      <c r="L532" s="38">
        <v>0</v>
      </c>
      <c r="M532" s="38">
        <v>0</v>
      </c>
      <c r="N532" s="38">
        <v>0</v>
      </c>
      <c r="O532" s="38">
        <v>0</v>
      </c>
    </row>
    <row r="533" spans="1:15" ht="15.75" x14ac:dyDescent="0.25">
      <c r="A533" s="33">
        <v>2025</v>
      </c>
      <c r="B533" s="32" t="s">
        <v>84</v>
      </c>
      <c r="C533" s="38">
        <f t="shared" si="402"/>
        <v>0</v>
      </c>
      <c r="D533" s="38">
        <v>0</v>
      </c>
      <c r="E533" s="24">
        <v>0</v>
      </c>
      <c r="F533" s="38">
        <v>0</v>
      </c>
      <c r="G533" s="38">
        <v>0</v>
      </c>
      <c r="H533" s="38">
        <v>0</v>
      </c>
      <c r="I533" s="24">
        <v>0</v>
      </c>
      <c r="J533" s="24">
        <v>0</v>
      </c>
      <c r="K533" s="38">
        <v>0</v>
      </c>
      <c r="L533" s="38">
        <v>0</v>
      </c>
      <c r="M533" s="38">
        <v>0</v>
      </c>
      <c r="N533" s="38">
        <v>0</v>
      </c>
      <c r="O533" s="38">
        <v>0</v>
      </c>
    </row>
    <row r="534" spans="1:15" ht="24" x14ac:dyDescent="0.25">
      <c r="A534" s="33">
        <v>2025</v>
      </c>
      <c r="B534" s="32" t="s">
        <v>85</v>
      </c>
      <c r="C534" s="38">
        <f t="shared" si="402"/>
        <v>0</v>
      </c>
      <c r="D534" s="38">
        <v>0</v>
      </c>
      <c r="E534" s="24">
        <v>0</v>
      </c>
      <c r="F534" s="38">
        <v>0</v>
      </c>
      <c r="G534" s="38">
        <v>0</v>
      </c>
      <c r="H534" s="38">
        <v>0</v>
      </c>
      <c r="I534" s="24">
        <v>0</v>
      </c>
      <c r="J534" s="24">
        <v>0</v>
      </c>
      <c r="K534" s="38">
        <v>0</v>
      </c>
      <c r="L534" s="38">
        <v>0</v>
      </c>
      <c r="M534" s="38">
        <v>0</v>
      </c>
      <c r="N534" s="38">
        <v>0</v>
      </c>
      <c r="O534" s="38">
        <v>0</v>
      </c>
    </row>
    <row r="535" spans="1:15" ht="15.75" x14ac:dyDescent="0.25">
      <c r="A535" s="33">
        <v>2025</v>
      </c>
      <c r="B535" s="32" t="s">
        <v>86</v>
      </c>
      <c r="C535" s="38">
        <f t="shared" si="402"/>
        <v>0</v>
      </c>
      <c r="D535" s="38">
        <v>0</v>
      </c>
      <c r="E535" s="24">
        <v>0</v>
      </c>
      <c r="F535" s="38">
        <v>0</v>
      </c>
      <c r="G535" s="38">
        <v>0</v>
      </c>
      <c r="H535" s="38">
        <v>0</v>
      </c>
      <c r="I535" s="24">
        <v>0</v>
      </c>
      <c r="J535" s="24">
        <v>0</v>
      </c>
      <c r="K535" s="38">
        <v>0</v>
      </c>
      <c r="L535" s="38">
        <v>0</v>
      </c>
      <c r="M535" s="38">
        <v>0</v>
      </c>
      <c r="N535" s="38">
        <v>0</v>
      </c>
      <c r="O535" s="38">
        <v>0</v>
      </c>
    </row>
    <row r="536" spans="1:15" ht="15.75" x14ac:dyDescent="0.25">
      <c r="A536" s="33">
        <v>2025</v>
      </c>
      <c r="B536" s="32" t="s">
        <v>87</v>
      </c>
      <c r="C536" s="38">
        <f t="shared" si="402"/>
        <v>0</v>
      </c>
      <c r="D536" s="38">
        <v>0</v>
      </c>
      <c r="E536" s="24">
        <v>0</v>
      </c>
      <c r="F536" s="38">
        <v>0</v>
      </c>
      <c r="G536" s="38">
        <v>0</v>
      </c>
      <c r="H536" s="38">
        <v>0</v>
      </c>
      <c r="I536" s="24">
        <v>0</v>
      </c>
      <c r="J536" s="24">
        <v>0</v>
      </c>
      <c r="K536" s="38">
        <v>0</v>
      </c>
      <c r="L536" s="38">
        <v>0</v>
      </c>
      <c r="M536" s="38">
        <v>0</v>
      </c>
      <c r="N536" s="38">
        <v>0</v>
      </c>
      <c r="O536" s="38">
        <v>0</v>
      </c>
    </row>
    <row r="537" spans="1:15" ht="15.75" x14ac:dyDescent="0.25">
      <c r="A537" s="33">
        <v>2025</v>
      </c>
      <c r="B537" s="31" t="s">
        <v>88</v>
      </c>
      <c r="C537" s="38">
        <f t="shared" ref="C537:H537" si="403">SUM(C538:C546)</f>
        <v>401704000</v>
      </c>
      <c r="D537" s="38">
        <f t="shared" si="403"/>
        <v>29077000</v>
      </c>
      <c r="E537" s="38">
        <f t="shared" si="403"/>
        <v>59277000</v>
      </c>
      <c r="F537" s="38">
        <f t="shared" si="403"/>
        <v>59277000</v>
      </c>
      <c r="G537" s="38">
        <f t="shared" si="403"/>
        <v>29277000</v>
      </c>
      <c r="H537" s="38">
        <f t="shared" si="403"/>
        <v>29277000</v>
      </c>
      <c r="I537" s="38">
        <f t="shared" ref="I537:O537" si="404">SUM(I538:I546)</f>
        <v>29277000</v>
      </c>
      <c r="J537" s="38">
        <f t="shared" si="404"/>
        <v>29289000</v>
      </c>
      <c r="K537" s="38">
        <f t="shared" si="404"/>
        <v>29289000</v>
      </c>
      <c r="L537" s="38">
        <f t="shared" si="404"/>
        <v>29289000</v>
      </c>
      <c r="M537" s="38">
        <f t="shared" si="404"/>
        <v>26125000</v>
      </c>
      <c r="N537" s="38">
        <f t="shared" si="404"/>
        <v>26125000</v>
      </c>
      <c r="O537" s="38">
        <f t="shared" si="404"/>
        <v>26125000</v>
      </c>
    </row>
    <row r="538" spans="1:15" ht="15.75" x14ac:dyDescent="0.25">
      <c r="A538" s="33">
        <v>2025</v>
      </c>
      <c r="B538" s="32" t="s">
        <v>89</v>
      </c>
      <c r="C538" s="38">
        <f>SUM(D538:O538)</f>
        <v>170832000</v>
      </c>
      <c r="D538" s="38">
        <v>7227000</v>
      </c>
      <c r="E538" s="38">
        <v>37227000</v>
      </c>
      <c r="F538" s="38">
        <v>37227000</v>
      </c>
      <c r="G538" s="38">
        <v>7227000</v>
      </c>
      <c r="H538" s="38">
        <v>7227000</v>
      </c>
      <c r="I538" s="38">
        <v>7227000</v>
      </c>
      <c r="J538" s="51">
        <v>7227000</v>
      </c>
      <c r="K538" s="38">
        <v>7227000</v>
      </c>
      <c r="L538" s="38">
        <v>7227000</v>
      </c>
      <c r="M538" s="38">
        <v>15263000</v>
      </c>
      <c r="N538" s="38">
        <v>15263000</v>
      </c>
      <c r="O538" s="38">
        <v>15263000</v>
      </c>
    </row>
    <row r="539" spans="1:15" ht="15.75" x14ac:dyDescent="0.25">
      <c r="A539" s="33">
        <v>2025</v>
      </c>
      <c r="B539" s="32" t="s">
        <v>90</v>
      </c>
      <c r="C539" s="38">
        <f t="shared" ref="C539:C546" si="405">SUM(D539:O539)</f>
        <v>13146000</v>
      </c>
      <c r="D539" s="38">
        <v>8500000</v>
      </c>
      <c r="E539" s="38">
        <v>200000</v>
      </c>
      <c r="F539" s="38">
        <v>307000</v>
      </c>
      <c r="G539" s="38">
        <v>307000</v>
      </c>
      <c r="H539" s="38">
        <v>479000</v>
      </c>
      <c r="I539" s="38">
        <v>479000</v>
      </c>
      <c r="J539" s="38">
        <v>479000</v>
      </c>
      <c r="K539" s="38">
        <v>479000</v>
      </c>
      <c r="L539" s="38">
        <v>479000</v>
      </c>
      <c r="M539" s="38">
        <v>479000</v>
      </c>
      <c r="N539" s="38">
        <v>479000</v>
      </c>
      <c r="O539" s="38">
        <v>479000</v>
      </c>
    </row>
    <row r="540" spans="1:15" ht="15.75" x14ac:dyDescent="0.25">
      <c r="A540" s="33">
        <v>2025</v>
      </c>
      <c r="B540" s="32" t="s">
        <v>91</v>
      </c>
      <c r="C540" s="38">
        <f t="shared" si="405"/>
        <v>0</v>
      </c>
      <c r="D540" s="38">
        <v>0</v>
      </c>
      <c r="E540" s="24">
        <v>0</v>
      </c>
      <c r="F540" s="38">
        <v>0</v>
      </c>
      <c r="G540" s="38">
        <v>0</v>
      </c>
      <c r="H540" s="38">
        <v>0</v>
      </c>
      <c r="I540" s="38">
        <v>0</v>
      </c>
      <c r="J540" s="24">
        <v>0</v>
      </c>
      <c r="K540" s="38">
        <v>0</v>
      </c>
      <c r="L540" s="38">
        <v>0</v>
      </c>
      <c r="M540" s="38">
        <v>0</v>
      </c>
      <c r="N540" s="38">
        <v>0</v>
      </c>
      <c r="O540" s="38">
        <v>0</v>
      </c>
    </row>
    <row r="541" spans="1:15" ht="15.75" x14ac:dyDescent="0.25">
      <c r="A541" s="33">
        <v>2025</v>
      </c>
      <c r="B541" s="32" t="s">
        <v>92</v>
      </c>
      <c r="C541" s="38">
        <f t="shared" si="405"/>
        <v>92450000</v>
      </c>
      <c r="D541" s="38">
        <v>0</v>
      </c>
      <c r="E541" s="38">
        <v>8500000</v>
      </c>
      <c r="F541" s="38">
        <v>8500000</v>
      </c>
      <c r="G541" s="38">
        <v>8500000</v>
      </c>
      <c r="H541" s="38">
        <v>8500000</v>
      </c>
      <c r="I541" s="38">
        <v>8500000</v>
      </c>
      <c r="J541" s="38">
        <v>8500000</v>
      </c>
      <c r="K541" s="38">
        <v>8500000</v>
      </c>
      <c r="L541" s="38">
        <v>8500000</v>
      </c>
      <c r="M541" s="38">
        <v>8150000</v>
      </c>
      <c r="N541" s="38">
        <v>8150000</v>
      </c>
      <c r="O541" s="38">
        <v>8150000</v>
      </c>
    </row>
    <row r="542" spans="1:15" ht="15.75" x14ac:dyDescent="0.25">
      <c r="A542" s="33">
        <v>2025</v>
      </c>
      <c r="B542" s="32" t="s">
        <v>93</v>
      </c>
      <c r="C542" s="38">
        <f t="shared" si="405"/>
        <v>120176000</v>
      </c>
      <c r="D542" s="38">
        <v>12850000</v>
      </c>
      <c r="E542" s="38">
        <v>12850000</v>
      </c>
      <c r="F542" s="38">
        <v>12743000</v>
      </c>
      <c r="G542" s="38">
        <v>12743000</v>
      </c>
      <c r="H542" s="38">
        <v>12571000</v>
      </c>
      <c r="I542" s="38">
        <v>12571000</v>
      </c>
      <c r="J542" s="38">
        <v>12583000</v>
      </c>
      <c r="K542" s="38">
        <v>12583000</v>
      </c>
      <c r="L542" s="38">
        <v>12583000</v>
      </c>
      <c r="M542" s="38">
        <v>2033000</v>
      </c>
      <c r="N542" s="38">
        <v>2033000</v>
      </c>
      <c r="O542" s="38">
        <v>2033000</v>
      </c>
    </row>
    <row r="543" spans="1:15" ht="15.75" x14ac:dyDescent="0.25">
      <c r="A543" s="33">
        <v>2025</v>
      </c>
      <c r="B543" s="32" t="s">
        <v>94</v>
      </c>
      <c r="C543" s="38">
        <f t="shared" si="405"/>
        <v>5100000</v>
      </c>
      <c r="D543" s="38">
        <v>500000</v>
      </c>
      <c r="E543" s="38">
        <v>500000</v>
      </c>
      <c r="F543" s="38">
        <v>500000</v>
      </c>
      <c r="G543" s="38">
        <v>500000</v>
      </c>
      <c r="H543" s="38">
        <v>500000</v>
      </c>
      <c r="I543" s="38">
        <v>500000</v>
      </c>
      <c r="J543" s="38">
        <v>500000</v>
      </c>
      <c r="K543" s="38">
        <v>500000</v>
      </c>
      <c r="L543" s="38">
        <v>500000</v>
      </c>
      <c r="M543" s="38">
        <v>200000</v>
      </c>
      <c r="N543" s="38">
        <v>200000</v>
      </c>
      <c r="O543" s="38">
        <v>200000</v>
      </c>
    </row>
    <row r="544" spans="1:15" ht="15.75" x14ac:dyDescent="0.25">
      <c r="A544" s="33">
        <v>2025</v>
      </c>
      <c r="B544" s="32" t="s">
        <v>95</v>
      </c>
      <c r="C544" s="38">
        <f t="shared" si="405"/>
        <v>0</v>
      </c>
      <c r="D544" s="38">
        <v>0</v>
      </c>
      <c r="E544" s="24">
        <v>0</v>
      </c>
      <c r="F544" s="38">
        <v>0</v>
      </c>
      <c r="G544" s="38" t="s">
        <v>122</v>
      </c>
      <c r="H544" s="38">
        <v>0</v>
      </c>
      <c r="I544" s="24">
        <v>0</v>
      </c>
      <c r="J544" s="24">
        <v>0</v>
      </c>
      <c r="K544" s="38">
        <v>0</v>
      </c>
      <c r="L544" s="38">
        <v>0</v>
      </c>
      <c r="M544" s="38">
        <v>0</v>
      </c>
      <c r="N544" s="38">
        <v>0</v>
      </c>
      <c r="O544" s="38">
        <v>0</v>
      </c>
    </row>
    <row r="545" spans="1:15" ht="15.75" x14ac:dyDescent="0.25">
      <c r="A545" s="33">
        <v>2025</v>
      </c>
      <c r="B545" s="32" t="s">
        <v>96</v>
      </c>
      <c r="C545" s="38">
        <f t="shared" si="405"/>
        <v>0</v>
      </c>
      <c r="D545" s="38">
        <v>0</v>
      </c>
      <c r="E545" s="24">
        <v>0</v>
      </c>
      <c r="F545" s="38">
        <v>0</v>
      </c>
      <c r="G545" s="38">
        <v>0</v>
      </c>
      <c r="H545" s="38">
        <v>0</v>
      </c>
      <c r="I545" s="24">
        <v>0</v>
      </c>
      <c r="J545" s="24">
        <v>0</v>
      </c>
      <c r="K545" s="38">
        <v>0</v>
      </c>
      <c r="L545" s="38">
        <v>0</v>
      </c>
      <c r="M545" s="38">
        <v>0</v>
      </c>
      <c r="N545" s="38">
        <v>0</v>
      </c>
      <c r="O545" s="38">
        <v>0</v>
      </c>
    </row>
    <row r="546" spans="1:15" ht="15.75" x14ac:dyDescent="0.25">
      <c r="A546" s="33">
        <v>2025</v>
      </c>
      <c r="B546" s="32" t="s">
        <v>97</v>
      </c>
      <c r="C546" s="38">
        <f t="shared" si="405"/>
        <v>0</v>
      </c>
      <c r="D546" s="38">
        <v>0</v>
      </c>
      <c r="E546" s="24">
        <v>0</v>
      </c>
      <c r="F546" s="38">
        <v>0</v>
      </c>
      <c r="G546" s="38">
        <v>0</v>
      </c>
      <c r="H546" s="38">
        <v>0</v>
      </c>
      <c r="I546" s="24">
        <v>0</v>
      </c>
      <c r="J546" s="24">
        <v>0</v>
      </c>
      <c r="K546" s="38">
        <v>0</v>
      </c>
      <c r="L546" s="38">
        <v>0</v>
      </c>
      <c r="M546" s="38">
        <v>0</v>
      </c>
      <c r="N546" s="38">
        <v>0</v>
      </c>
      <c r="O546" s="38">
        <v>0</v>
      </c>
    </row>
    <row r="547" spans="1:15" ht="15.75" x14ac:dyDescent="0.25">
      <c r="A547" s="33">
        <v>2025</v>
      </c>
      <c r="B547" s="31" t="s">
        <v>98</v>
      </c>
      <c r="C547" s="38">
        <f t="shared" ref="C547:D547" si="406">SUM(C548:C551)</f>
        <v>0</v>
      </c>
      <c r="D547" s="38">
        <f t="shared" si="406"/>
        <v>0</v>
      </c>
      <c r="E547" s="24">
        <v>0</v>
      </c>
      <c r="F547" s="38">
        <v>0</v>
      </c>
      <c r="G547" s="38">
        <v>0</v>
      </c>
      <c r="H547" s="38">
        <v>0</v>
      </c>
      <c r="I547" s="24">
        <v>0</v>
      </c>
      <c r="J547" s="24">
        <v>0</v>
      </c>
      <c r="K547" s="38">
        <v>0</v>
      </c>
      <c r="L547" s="38">
        <v>0</v>
      </c>
      <c r="M547" s="38">
        <v>0</v>
      </c>
      <c r="N547" s="38">
        <v>0</v>
      </c>
      <c r="O547" s="38">
        <v>0</v>
      </c>
    </row>
    <row r="548" spans="1:15" ht="15.75" x14ac:dyDescent="0.25">
      <c r="A548" s="33">
        <v>2025</v>
      </c>
      <c r="B548" s="32" t="s">
        <v>99</v>
      </c>
      <c r="C548" s="38">
        <f t="shared" ref="C548:C551" si="407">SUM(D548:O548)</f>
        <v>0</v>
      </c>
      <c r="D548" s="38">
        <v>0</v>
      </c>
      <c r="E548" s="24">
        <v>0</v>
      </c>
      <c r="F548" s="38">
        <v>0</v>
      </c>
      <c r="G548" s="38">
        <v>0</v>
      </c>
      <c r="H548" s="38">
        <v>0</v>
      </c>
      <c r="I548" s="24">
        <v>0</v>
      </c>
      <c r="J548" s="24">
        <v>0</v>
      </c>
      <c r="K548" s="38">
        <v>0</v>
      </c>
      <c r="L548" s="38">
        <v>0</v>
      </c>
      <c r="M548" s="38">
        <v>0</v>
      </c>
      <c r="N548" s="38">
        <v>0</v>
      </c>
      <c r="O548" s="38">
        <v>0</v>
      </c>
    </row>
    <row r="549" spans="1:15" ht="15.75" x14ac:dyDescent="0.25">
      <c r="A549" s="33">
        <v>2025</v>
      </c>
      <c r="B549" s="32" t="s">
        <v>100</v>
      </c>
      <c r="C549" s="38">
        <f t="shared" si="407"/>
        <v>0</v>
      </c>
      <c r="D549" s="38">
        <v>0</v>
      </c>
      <c r="E549" s="24">
        <v>0</v>
      </c>
      <c r="F549" s="38">
        <v>0</v>
      </c>
      <c r="G549" s="38">
        <v>0</v>
      </c>
      <c r="H549" s="38">
        <v>0</v>
      </c>
      <c r="I549" s="24">
        <v>0</v>
      </c>
      <c r="J549" s="24">
        <v>0</v>
      </c>
      <c r="K549" s="38">
        <v>0</v>
      </c>
      <c r="L549" s="38">
        <v>0</v>
      </c>
      <c r="M549" s="38">
        <v>0</v>
      </c>
      <c r="N549" s="38">
        <v>0</v>
      </c>
      <c r="O549" s="38">
        <v>0</v>
      </c>
    </row>
    <row r="550" spans="1:15" ht="15.75" x14ac:dyDescent="0.25">
      <c r="A550" s="33">
        <v>2025</v>
      </c>
      <c r="B550" s="32" t="s">
        <v>101</v>
      </c>
      <c r="C550" s="38">
        <f t="shared" si="407"/>
        <v>0</v>
      </c>
      <c r="D550" s="38">
        <v>0</v>
      </c>
      <c r="E550" s="24">
        <v>0</v>
      </c>
      <c r="F550" s="38">
        <v>0</v>
      </c>
      <c r="G550" s="38">
        <v>0</v>
      </c>
      <c r="H550" s="38">
        <v>0</v>
      </c>
      <c r="I550" s="24">
        <v>0</v>
      </c>
      <c r="J550" s="24">
        <v>0</v>
      </c>
      <c r="K550" s="38">
        <v>0</v>
      </c>
      <c r="L550" s="38">
        <v>0</v>
      </c>
      <c r="M550" s="38">
        <v>0</v>
      </c>
      <c r="N550" s="38">
        <v>0</v>
      </c>
      <c r="O550" s="38">
        <v>0</v>
      </c>
    </row>
    <row r="551" spans="1:15" ht="24" x14ac:dyDescent="0.25">
      <c r="A551" s="33">
        <v>2025</v>
      </c>
      <c r="B551" s="32" t="s">
        <v>102</v>
      </c>
      <c r="C551" s="38">
        <f t="shared" si="407"/>
        <v>0</v>
      </c>
      <c r="D551" s="38">
        <v>0</v>
      </c>
      <c r="E551" s="24">
        <v>0</v>
      </c>
      <c r="F551" s="38">
        <v>0</v>
      </c>
      <c r="G551" s="38">
        <v>0</v>
      </c>
      <c r="H551" s="38">
        <v>0</v>
      </c>
      <c r="I551" s="24">
        <v>0</v>
      </c>
      <c r="J551" s="24">
        <v>0</v>
      </c>
      <c r="K551" s="38">
        <v>0</v>
      </c>
      <c r="L551" s="38">
        <v>0</v>
      </c>
      <c r="M551" s="38">
        <v>0</v>
      </c>
      <c r="N551" s="38">
        <v>0</v>
      </c>
      <c r="O551" s="38">
        <v>0</v>
      </c>
    </row>
    <row r="552" spans="1:15" ht="15.75" x14ac:dyDescent="0.25">
      <c r="A552" s="33">
        <v>2025</v>
      </c>
      <c r="B552" s="31" t="s">
        <v>103</v>
      </c>
      <c r="C552" s="38">
        <f t="shared" ref="C552:D552" si="408">SUM(C553:C554)</f>
        <v>0</v>
      </c>
      <c r="D552" s="38">
        <f t="shared" si="408"/>
        <v>0</v>
      </c>
      <c r="E552" s="24">
        <v>0</v>
      </c>
      <c r="F552" s="38">
        <v>0</v>
      </c>
      <c r="G552" s="38">
        <v>0</v>
      </c>
      <c r="H552" s="38">
        <v>0</v>
      </c>
      <c r="I552" s="24">
        <v>0</v>
      </c>
      <c r="J552" s="24">
        <v>0</v>
      </c>
      <c r="K552" s="38">
        <v>0</v>
      </c>
      <c r="L552" s="38">
        <v>0</v>
      </c>
      <c r="M552" s="38">
        <v>0</v>
      </c>
      <c r="N552" s="38">
        <v>0</v>
      </c>
      <c r="O552" s="38">
        <v>0</v>
      </c>
    </row>
    <row r="553" spans="1:15" ht="15.75" x14ac:dyDescent="0.25">
      <c r="A553" s="33">
        <v>2025</v>
      </c>
      <c r="B553" s="32" t="s">
        <v>104</v>
      </c>
      <c r="C553" s="38">
        <f t="shared" ref="C553:C554" si="409">SUM(D553:O553)</f>
        <v>0</v>
      </c>
      <c r="D553" s="38">
        <v>0</v>
      </c>
      <c r="E553" s="24">
        <v>0</v>
      </c>
      <c r="F553" s="38">
        <v>0</v>
      </c>
      <c r="G553" s="38">
        <v>0</v>
      </c>
      <c r="H553" s="38">
        <v>0</v>
      </c>
      <c r="I553" s="24">
        <v>0</v>
      </c>
      <c r="J553" s="24">
        <v>0</v>
      </c>
      <c r="K553" s="38">
        <v>0</v>
      </c>
      <c r="L553" s="38">
        <v>0</v>
      </c>
      <c r="M553" s="38">
        <v>0</v>
      </c>
      <c r="N553" s="38">
        <v>0</v>
      </c>
      <c r="O553" s="38">
        <v>0</v>
      </c>
    </row>
    <row r="554" spans="1:15" ht="15.75" x14ac:dyDescent="0.25">
      <c r="A554" s="33">
        <v>2025</v>
      </c>
      <c r="B554" s="32" t="s">
        <v>105</v>
      </c>
      <c r="C554" s="38">
        <f t="shared" si="409"/>
        <v>0</v>
      </c>
      <c r="D554" s="38">
        <v>0</v>
      </c>
      <c r="E554" s="24">
        <v>0</v>
      </c>
      <c r="F554" s="38">
        <v>0</v>
      </c>
      <c r="G554" s="38">
        <v>0</v>
      </c>
      <c r="H554" s="38">
        <v>0</v>
      </c>
      <c r="I554" s="24">
        <v>0</v>
      </c>
      <c r="J554" s="24">
        <v>0</v>
      </c>
      <c r="K554" s="38">
        <v>0</v>
      </c>
      <c r="L554" s="38">
        <v>0</v>
      </c>
      <c r="M554" s="38">
        <v>0</v>
      </c>
      <c r="N554" s="38">
        <v>0</v>
      </c>
      <c r="O554" s="38">
        <v>0</v>
      </c>
    </row>
    <row r="555" spans="1:15" ht="15.75" x14ac:dyDescent="0.25">
      <c r="A555" s="33">
        <v>2025</v>
      </c>
      <c r="B555" s="31" t="s">
        <v>106</v>
      </c>
      <c r="C555" s="38">
        <f t="shared" ref="C555:D555" si="410">SUM(C556:C558)</f>
        <v>0</v>
      </c>
      <c r="D555" s="38">
        <f t="shared" si="410"/>
        <v>0</v>
      </c>
      <c r="E555" s="24">
        <v>0</v>
      </c>
      <c r="F555" s="38">
        <v>0</v>
      </c>
      <c r="G555" s="38">
        <v>0</v>
      </c>
      <c r="H555" s="38">
        <v>0</v>
      </c>
      <c r="I555" s="24">
        <v>0</v>
      </c>
      <c r="J555" s="24">
        <v>0</v>
      </c>
      <c r="K555" s="38">
        <v>0</v>
      </c>
      <c r="L555" s="38">
        <v>0</v>
      </c>
      <c r="M555" s="38">
        <v>0</v>
      </c>
      <c r="N555" s="38">
        <v>0</v>
      </c>
      <c r="O555" s="38">
        <v>0</v>
      </c>
    </row>
    <row r="556" spans="1:15" ht="15.75" x14ac:dyDescent="0.25">
      <c r="A556" s="33">
        <v>2025</v>
      </c>
      <c r="B556" s="32" t="s">
        <v>107</v>
      </c>
      <c r="C556" s="38">
        <f t="shared" ref="C556:C558" si="411">SUM(D556:O556)</f>
        <v>0</v>
      </c>
      <c r="D556" s="38">
        <v>0</v>
      </c>
      <c r="E556" s="24">
        <v>0</v>
      </c>
      <c r="F556" s="38">
        <v>0</v>
      </c>
      <c r="G556" s="38">
        <v>0</v>
      </c>
      <c r="H556" s="38">
        <v>0</v>
      </c>
      <c r="I556" s="24">
        <v>0</v>
      </c>
      <c r="J556" s="24">
        <v>0</v>
      </c>
      <c r="K556" s="38">
        <v>0</v>
      </c>
      <c r="L556" s="38">
        <v>0</v>
      </c>
      <c r="M556" s="38">
        <v>0</v>
      </c>
      <c r="N556" s="38">
        <v>0</v>
      </c>
      <c r="O556" s="38">
        <v>0</v>
      </c>
    </row>
    <row r="557" spans="1:15" ht="15.75" x14ac:dyDescent="0.25">
      <c r="A557" s="33">
        <v>2025</v>
      </c>
      <c r="B557" s="32" t="s">
        <v>108</v>
      </c>
      <c r="C557" s="38">
        <f t="shared" si="411"/>
        <v>0</v>
      </c>
      <c r="D557" s="38">
        <v>0</v>
      </c>
      <c r="E557" s="24">
        <v>0</v>
      </c>
      <c r="F557" s="38">
        <v>0</v>
      </c>
      <c r="G557" s="38">
        <v>0</v>
      </c>
      <c r="H557" s="38">
        <v>0</v>
      </c>
      <c r="I557" s="24">
        <v>0</v>
      </c>
      <c r="J557" s="24">
        <v>0</v>
      </c>
      <c r="K557" s="38">
        <v>0</v>
      </c>
      <c r="L557" s="38">
        <v>0</v>
      </c>
      <c r="M557" s="38">
        <v>0</v>
      </c>
      <c r="N557" s="38">
        <v>0</v>
      </c>
      <c r="O557" s="38">
        <v>0</v>
      </c>
    </row>
    <row r="558" spans="1:15" ht="15.75" x14ac:dyDescent="0.25">
      <c r="A558" s="33">
        <v>2025</v>
      </c>
      <c r="B558" s="32" t="s">
        <v>109</v>
      </c>
      <c r="C558" s="38">
        <f t="shared" si="411"/>
        <v>0</v>
      </c>
      <c r="D558" s="38">
        <v>0</v>
      </c>
      <c r="E558" s="24">
        <v>0</v>
      </c>
      <c r="F558" s="38">
        <v>0</v>
      </c>
      <c r="G558" s="38">
        <v>0</v>
      </c>
      <c r="H558" s="38">
        <v>0</v>
      </c>
      <c r="I558" s="24">
        <v>0</v>
      </c>
      <c r="J558" s="24">
        <v>0</v>
      </c>
      <c r="K558" s="38">
        <v>0</v>
      </c>
      <c r="L558" s="38">
        <v>0</v>
      </c>
      <c r="M558" s="38">
        <v>0</v>
      </c>
      <c r="N558" s="38">
        <v>0</v>
      </c>
      <c r="O558" s="38">
        <v>0</v>
      </c>
    </row>
    <row r="559" spans="1:15" ht="15.75" x14ac:dyDescent="0.25">
      <c r="A559" s="33">
        <v>2025</v>
      </c>
      <c r="B559" s="32" t="s">
        <v>123</v>
      </c>
      <c r="C559" s="38"/>
      <c r="D559" s="38"/>
      <c r="E559" s="24"/>
      <c r="F559" s="38">
        <v>0</v>
      </c>
      <c r="G559" s="38">
        <f t="shared" ref="G559:L559" si="412">SUM(G560:G565)</f>
        <v>65160032.700000003</v>
      </c>
      <c r="H559" s="38">
        <f t="shared" si="412"/>
        <v>65160032.700000003</v>
      </c>
      <c r="I559" s="38">
        <f t="shared" si="412"/>
        <v>65160032.700000003</v>
      </c>
      <c r="J559" s="38">
        <f t="shared" si="412"/>
        <v>65160032.700000003</v>
      </c>
      <c r="K559" s="38">
        <f t="shared" si="412"/>
        <v>65160032.700000003</v>
      </c>
      <c r="L559" s="38">
        <f t="shared" si="412"/>
        <v>65160032.700000003</v>
      </c>
      <c r="M559" s="38">
        <f>SUM(M560:M565)</f>
        <v>65160032.700000003</v>
      </c>
      <c r="N559" s="38">
        <f>SUM(N560:N565)</f>
        <v>65160032.700000003</v>
      </c>
      <c r="O559" s="38">
        <f>SUM(O560:O565)</f>
        <v>65160032.700000003</v>
      </c>
    </row>
    <row r="560" spans="1:15" ht="15.75" x14ac:dyDescent="0.25">
      <c r="A560" s="33">
        <v>2025</v>
      </c>
      <c r="B560" s="32" t="s">
        <v>54</v>
      </c>
      <c r="C560" s="38"/>
      <c r="D560" s="38"/>
      <c r="E560" s="24"/>
      <c r="F560" s="38">
        <v>0</v>
      </c>
      <c r="G560" s="38">
        <v>1000000</v>
      </c>
      <c r="H560" s="38">
        <v>1000000</v>
      </c>
      <c r="I560" s="38">
        <v>1000000</v>
      </c>
      <c r="J560" s="38">
        <v>1000000</v>
      </c>
      <c r="K560" s="38">
        <v>1000000</v>
      </c>
      <c r="L560" s="38">
        <v>1000000</v>
      </c>
      <c r="M560" s="38">
        <v>1000000</v>
      </c>
      <c r="N560" s="38">
        <v>1000000</v>
      </c>
      <c r="O560" s="38">
        <v>1000000</v>
      </c>
    </row>
    <row r="561" spans="1:15" ht="15.75" x14ac:dyDescent="0.25">
      <c r="A561" s="33">
        <v>2025</v>
      </c>
      <c r="B561" s="32" t="s">
        <v>57</v>
      </c>
      <c r="C561" s="38"/>
      <c r="D561" s="38"/>
      <c r="E561" s="24"/>
      <c r="F561" s="38">
        <v>0</v>
      </c>
      <c r="G561" s="38">
        <v>5000000</v>
      </c>
      <c r="H561" s="38">
        <v>5000000</v>
      </c>
      <c r="I561" s="38">
        <v>5000000</v>
      </c>
      <c r="J561" s="38">
        <v>5000000</v>
      </c>
      <c r="K561" s="38">
        <v>5000000</v>
      </c>
      <c r="L561" s="38">
        <v>5000000</v>
      </c>
      <c r="M561" s="38">
        <v>5000000</v>
      </c>
      <c r="N561" s="38">
        <v>5000000</v>
      </c>
      <c r="O561" s="38">
        <v>5000000</v>
      </c>
    </row>
    <row r="562" spans="1:15" ht="15.75" x14ac:dyDescent="0.25">
      <c r="A562" s="33">
        <v>2025</v>
      </c>
      <c r="B562" s="32" t="s">
        <v>60</v>
      </c>
      <c r="C562" s="38"/>
      <c r="D562" s="38"/>
      <c r="E562" s="24"/>
      <c r="F562" s="38">
        <v>0</v>
      </c>
      <c r="G562" s="38">
        <v>19000000</v>
      </c>
      <c r="H562" s="38">
        <v>19000000</v>
      </c>
      <c r="I562" s="38">
        <v>19000000</v>
      </c>
      <c r="J562" s="38">
        <v>19000000</v>
      </c>
      <c r="K562" s="38">
        <v>19000000</v>
      </c>
      <c r="L562" s="38">
        <v>19000000</v>
      </c>
      <c r="M562" s="38">
        <v>19000000</v>
      </c>
      <c r="N562" s="38">
        <v>19000000</v>
      </c>
      <c r="O562" s="38">
        <v>19000000</v>
      </c>
    </row>
    <row r="563" spans="1:15" ht="15.75" x14ac:dyDescent="0.25">
      <c r="A563" s="33">
        <v>2025</v>
      </c>
      <c r="B563" s="32" t="s">
        <v>61</v>
      </c>
      <c r="C563" s="38"/>
      <c r="D563" s="38"/>
      <c r="E563" s="24"/>
      <c r="F563" s="38">
        <v>0</v>
      </c>
      <c r="G563" s="38">
        <v>5000000</v>
      </c>
      <c r="H563" s="38">
        <v>5000000</v>
      </c>
      <c r="I563" s="38">
        <v>5000000</v>
      </c>
      <c r="J563" s="38">
        <v>5000000</v>
      </c>
      <c r="K563" s="38">
        <v>5000000</v>
      </c>
      <c r="L563" s="38">
        <v>5000000</v>
      </c>
      <c r="M563" s="38">
        <v>5000000</v>
      </c>
      <c r="N563" s="38">
        <v>5000000</v>
      </c>
      <c r="O563" s="38">
        <v>5000000</v>
      </c>
    </row>
    <row r="564" spans="1:15" ht="15.75" x14ac:dyDescent="0.25">
      <c r="A564" s="33">
        <v>2025</v>
      </c>
      <c r="B564" s="32" t="s">
        <v>71</v>
      </c>
      <c r="C564" s="38"/>
      <c r="D564" s="38"/>
      <c r="E564" s="24"/>
      <c r="F564" s="38">
        <v>0</v>
      </c>
      <c r="G564" s="38">
        <v>5160032.7</v>
      </c>
      <c r="H564" s="38">
        <v>5160032.7</v>
      </c>
      <c r="I564" s="38">
        <v>5160032.7</v>
      </c>
      <c r="J564" s="38">
        <v>5160032.7</v>
      </c>
      <c r="K564" s="38">
        <v>5160032.7</v>
      </c>
      <c r="L564" s="38">
        <v>5160032.7</v>
      </c>
      <c r="M564" s="38">
        <v>5160032.7</v>
      </c>
      <c r="N564" s="38">
        <v>5160032.7</v>
      </c>
      <c r="O564" s="38">
        <v>5160032.7</v>
      </c>
    </row>
    <row r="565" spans="1:15" ht="15.75" x14ac:dyDescent="0.25">
      <c r="A565" s="33">
        <v>2025</v>
      </c>
      <c r="B565" s="32" t="s">
        <v>89</v>
      </c>
      <c r="C565" s="38"/>
      <c r="D565" s="38"/>
      <c r="E565" s="24"/>
      <c r="F565" s="38">
        <v>0</v>
      </c>
      <c r="G565" s="38">
        <v>30000000</v>
      </c>
      <c r="H565" s="38">
        <v>30000000</v>
      </c>
      <c r="I565" s="38">
        <v>30000000</v>
      </c>
      <c r="J565" s="38">
        <v>30000000</v>
      </c>
      <c r="K565" s="38">
        <v>30000000</v>
      </c>
      <c r="L565" s="38">
        <v>30000000</v>
      </c>
      <c r="M565" s="38">
        <v>30000000</v>
      </c>
      <c r="N565" s="38">
        <v>30000000</v>
      </c>
      <c r="O565" s="38">
        <v>30000000</v>
      </c>
    </row>
    <row r="566" spans="1:15" ht="15.75" x14ac:dyDescent="0.25">
      <c r="A566" s="33">
        <v>2025</v>
      </c>
      <c r="B566" s="31" t="s">
        <v>110</v>
      </c>
      <c r="C566" s="38">
        <f>+C495+C501+C511+C521+C529+C537+C547+C552+C555+C559</f>
        <v>9037282557.3999996</v>
      </c>
      <c r="D566" s="38">
        <f>+D495+D501+D511+D521+D529+D537+D547+D552+D555+D559</f>
        <v>746180474</v>
      </c>
      <c r="E566" s="38">
        <f t="shared" ref="E566:F566" si="413">+E495+E501+E511+E521+E529+E537+E547+E552+E555+E559</f>
        <v>811540506.70000005</v>
      </c>
      <c r="F566" s="38">
        <f t="shared" si="413"/>
        <v>811540506.70000005</v>
      </c>
      <c r="G566" s="38">
        <f t="shared" ref="G566:M566" si="414">+G495+G501+G511+G521+G529+G537+G547+G552+G555+G559</f>
        <v>811540506.70000005</v>
      </c>
      <c r="H566" s="38">
        <f t="shared" si="414"/>
        <v>811540506.70000005</v>
      </c>
      <c r="I566" s="38">
        <f t="shared" si="414"/>
        <v>811540506.70000005</v>
      </c>
      <c r="J566" s="38">
        <f t="shared" si="414"/>
        <v>811540506.70000005</v>
      </c>
      <c r="K566" s="38">
        <f t="shared" si="414"/>
        <v>811540506.70000005</v>
      </c>
      <c r="L566" s="38">
        <f>+L495+L501+L511+L521+L529+L537+L547+L552+L555+L559</f>
        <v>811540506.70000005</v>
      </c>
      <c r="M566" s="38">
        <f t="shared" si="414"/>
        <v>795072774.70000005</v>
      </c>
      <c r="N566" s="38">
        <f>+N495+N501+N511+N521+N529+N537+N547+N552+N555+N559</f>
        <v>795072774.70000005</v>
      </c>
      <c r="O566" s="38">
        <f>+O495+O501+O511+O521+O529+O537+O547+O552+O555+O559</f>
        <v>795072774.70000005</v>
      </c>
    </row>
    <row r="567" spans="1:15" ht="15.75" x14ac:dyDescent="0.25">
      <c r="A567" s="33">
        <v>2025</v>
      </c>
      <c r="B567" s="31" t="s">
        <v>111</v>
      </c>
      <c r="C567" s="38">
        <f t="shared" ref="C567" si="415">SUM(C568:C569)</f>
        <v>0</v>
      </c>
      <c r="D567" s="38">
        <f t="shared" ref="D567:F567" si="416">SUM(D568:D569)</f>
        <v>0</v>
      </c>
      <c r="E567" s="24">
        <v>0</v>
      </c>
      <c r="F567" s="38">
        <f t="shared" si="416"/>
        <v>0</v>
      </c>
      <c r="G567" s="24">
        <v>0</v>
      </c>
      <c r="H567" s="38">
        <v>0</v>
      </c>
      <c r="I567" s="24">
        <v>0</v>
      </c>
      <c r="J567" s="24">
        <v>0</v>
      </c>
      <c r="K567" s="38">
        <v>0</v>
      </c>
      <c r="L567" s="38">
        <v>0</v>
      </c>
      <c r="M567" s="38">
        <v>0</v>
      </c>
      <c r="N567" s="38">
        <v>0</v>
      </c>
      <c r="O567" s="38">
        <v>0</v>
      </c>
    </row>
    <row r="568" spans="1:15" ht="15.75" x14ac:dyDescent="0.25">
      <c r="A568" s="33">
        <v>2025</v>
      </c>
      <c r="B568" s="31" t="s">
        <v>112</v>
      </c>
      <c r="C568" s="38">
        <f t="shared" ref="C568:C569" si="417">SUM(D570:O570)</f>
        <v>0</v>
      </c>
      <c r="D568" s="38">
        <v>0</v>
      </c>
      <c r="E568" s="24">
        <v>0</v>
      </c>
      <c r="F568" s="38">
        <v>0</v>
      </c>
      <c r="G568" s="24">
        <v>0</v>
      </c>
      <c r="H568" s="38">
        <v>0</v>
      </c>
      <c r="I568" s="24">
        <v>0</v>
      </c>
      <c r="J568" s="24">
        <v>0</v>
      </c>
      <c r="K568" s="38">
        <v>0</v>
      </c>
      <c r="L568" s="38">
        <v>0</v>
      </c>
      <c r="M568" s="38">
        <v>0</v>
      </c>
      <c r="N568" s="38">
        <v>0</v>
      </c>
      <c r="O568" s="38">
        <v>0</v>
      </c>
    </row>
    <row r="569" spans="1:15" ht="15.75" x14ac:dyDescent="0.25">
      <c r="A569" s="33">
        <v>2025</v>
      </c>
      <c r="B569" s="32" t="s">
        <v>113</v>
      </c>
      <c r="C569" s="38">
        <f t="shared" si="417"/>
        <v>0</v>
      </c>
      <c r="D569" s="38">
        <v>0</v>
      </c>
      <c r="E569" s="24">
        <v>0</v>
      </c>
      <c r="F569" s="38">
        <v>0</v>
      </c>
      <c r="G569" s="24">
        <v>0</v>
      </c>
      <c r="H569" s="38">
        <v>0</v>
      </c>
      <c r="I569" s="24">
        <v>0</v>
      </c>
      <c r="J569" s="24">
        <v>0</v>
      </c>
      <c r="K569" s="38">
        <v>0</v>
      </c>
      <c r="L569" s="38">
        <v>0</v>
      </c>
      <c r="M569" s="38">
        <v>0</v>
      </c>
      <c r="N569" s="38">
        <v>0</v>
      </c>
      <c r="O569" s="38">
        <v>0</v>
      </c>
    </row>
    <row r="570" spans="1:15" ht="15.75" x14ac:dyDescent="0.25">
      <c r="A570" s="33">
        <v>2025</v>
      </c>
      <c r="B570" s="32" t="s">
        <v>114</v>
      </c>
      <c r="C570" s="38">
        <f>SUM(C571:C572)</f>
        <v>0</v>
      </c>
      <c r="D570" s="38">
        <f t="shared" ref="D570:F570" si="418">SUM(D571:D572)</f>
        <v>0</v>
      </c>
      <c r="E570" s="24">
        <v>0</v>
      </c>
      <c r="F570" s="38">
        <f t="shared" si="418"/>
        <v>0</v>
      </c>
      <c r="G570" s="24">
        <v>0</v>
      </c>
      <c r="H570" s="38">
        <v>0</v>
      </c>
      <c r="I570" s="24">
        <v>0</v>
      </c>
      <c r="J570" s="24">
        <v>0</v>
      </c>
      <c r="K570" s="38">
        <v>0</v>
      </c>
      <c r="L570" s="38">
        <v>0</v>
      </c>
      <c r="M570" s="38">
        <v>0</v>
      </c>
      <c r="N570" s="38">
        <v>0</v>
      </c>
      <c r="O570" s="38">
        <v>0</v>
      </c>
    </row>
    <row r="571" spans="1:15" ht="15.75" x14ac:dyDescent="0.25">
      <c r="A571" s="33">
        <v>2025</v>
      </c>
      <c r="B571" s="31" t="s">
        <v>115</v>
      </c>
      <c r="C571" s="38">
        <f>SUM(D573:O573)</f>
        <v>0</v>
      </c>
      <c r="D571" s="38">
        <v>0</v>
      </c>
      <c r="E571" s="24">
        <v>0</v>
      </c>
      <c r="F571" s="38">
        <v>0</v>
      </c>
      <c r="G571" s="24">
        <v>0</v>
      </c>
      <c r="H571" s="38">
        <v>0</v>
      </c>
      <c r="I571" s="24">
        <v>0</v>
      </c>
      <c r="J571" s="24">
        <v>0</v>
      </c>
      <c r="K571" s="38">
        <v>0</v>
      </c>
      <c r="L571" s="38">
        <v>0</v>
      </c>
      <c r="M571" s="38">
        <v>0</v>
      </c>
      <c r="N571" s="38">
        <v>0</v>
      </c>
      <c r="O571" s="38">
        <v>0</v>
      </c>
    </row>
    <row r="572" spans="1:15" ht="15.75" x14ac:dyDescent="0.25">
      <c r="A572" s="33">
        <v>2025</v>
      </c>
      <c r="B572" s="32" t="s">
        <v>116</v>
      </c>
      <c r="C572" s="38">
        <f t="shared" ref="C572" si="419">SUM(D574:O574)</f>
        <v>0</v>
      </c>
      <c r="D572" s="38">
        <v>0</v>
      </c>
      <c r="E572" s="24">
        <v>0</v>
      </c>
      <c r="F572" s="38">
        <v>0</v>
      </c>
      <c r="G572" s="24">
        <v>0</v>
      </c>
      <c r="H572" s="38">
        <v>0</v>
      </c>
      <c r="I572" s="24">
        <v>0</v>
      </c>
      <c r="J572" s="24">
        <v>0</v>
      </c>
      <c r="K572" s="38">
        <v>0</v>
      </c>
      <c r="L572" s="38">
        <v>0</v>
      </c>
      <c r="M572" s="38">
        <v>0</v>
      </c>
      <c r="N572" s="38">
        <v>0</v>
      </c>
      <c r="O572" s="38">
        <v>0</v>
      </c>
    </row>
    <row r="573" spans="1:15" ht="15.75" x14ac:dyDescent="0.25">
      <c r="A573" s="33">
        <v>2025</v>
      </c>
      <c r="B573" s="32" t="s">
        <v>117</v>
      </c>
      <c r="C573" s="38">
        <f>SUM(C574:C574)</f>
        <v>0</v>
      </c>
      <c r="D573" s="38">
        <f t="shared" ref="D573:F573" si="420">SUM(D574:D574)</f>
        <v>0</v>
      </c>
      <c r="E573" s="24">
        <v>0</v>
      </c>
      <c r="F573" s="38">
        <f t="shared" si="420"/>
        <v>0</v>
      </c>
      <c r="G573" s="24">
        <v>0</v>
      </c>
      <c r="H573" s="38">
        <v>0</v>
      </c>
      <c r="I573" s="24">
        <v>0</v>
      </c>
      <c r="J573" s="24">
        <v>0</v>
      </c>
      <c r="K573" s="38">
        <v>0</v>
      </c>
      <c r="L573" s="38">
        <v>0</v>
      </c>
      <c r="M573" s="38">
        <v>0</v>
      </c>
      <c r="N573" s="38">
        <v>0</v>
      </c>
      <c r="O573" s="38">
        <v>0</v>
      </c>
    </row>
    <row r="574" spans="1:15" ht="15.75" x14ac:dyDescent="0.25">
      <c r="A574" s="33">
        <v>2025</v>
      </c>
      <c r="B574" s="31" t="s">
        <v>118</v>
      </c>
      <c r="C574" s="38">
        <f t="shared" ref="C574" si="421">SUM(D576:O576)</f>
        <v>0</v>
      </c>
      <c r="D574" s="24">
        <v>0</v>
      </c>
      <c r="E574" s="24">
        <v>0</v>
      </c>
      <c r="F574" s="38">
        <v>0</v>
      </c>
      <c r="G574" s="24">
        <v>0</v>
      </c>
      <c r="H574" s="24">
        <v>0</v>
      </c>
      <c r="I574" s="24">
        <v>0</v>
      </c>
      <c r="J574" s="24">
        <v>0</v>
      </c>
      <c r="K574" s="38">
        <v>0</v>
      </c>
      <c r="L574" s="38">
        <v>0</v>
      </c>
      <c r="M574" s="38">
        <v>0</v>
      </c>
      <c r="N574" s="38">
        <v>0</v>
      </c>
      <c r="O574" s="38">
        <v>0</v>
      </c>
    </row>
    <row r="575" spans="1:15" ht="15.75" x14ac:dyDescent="0.25">
      <c r="A575" s="33">
        <v>2025</v>
      </c>
      <c r="B575" s="32" t="s">
        <v>119</v>
      </c>
      <c r="C575" s="38">
        <f t="shared" ref="C575:F575" si="422">+C567+C570+C573</f>
        <v>0</v>
      </c>
      <c r="D575" s="24">
        <f t="shared" si="422"/>
        <v>0</v>
      </c>
      <c r="E575" s="24">
        <v>0</v>
      </c>
      <c r="F575" s="38">
        <f t="shared" si="422"/>
        <v>0</v>
      </c>
      <c r="G575" s="24">
        <v>0</v>
      </c>
      <c r="H575" s="24">
        <v>0</v>
      </c>
      <c r="I575" s="24">
        <v>0</v>
      </c>
      <c r="J575" s="24">
        <v>0</v>
      </c>
      <c r="K575" s="38">
        <v>0</v>
      </c>
      <c r="L575" s="37">
        <v>0</v>
      </c>
      <c r="M575" s="38">
        <v>0</v>
      </c>
      <c r="N575" s="38">
        <v>0</v>
      </c>
      <c r="O575" s="38">
        <v>0</v>
      </c>
    </row>
    <row r="576" spans="1:15" ht="15.75" x14ac:dyDescent="0.25">
      <c r="A576" s="33">
        <v>2025</v>
      </c>
      <c r="B576" s="31" t="s">
        <v>120</v>
      </c>
      <c r="C576" s="38">
        <f t="shared" ref="C576:D576" si="423">+C568+C571+C574</f>
        <v>0</v>
      </c>
      <c r="D576" s="24">
        <f t="shared" si="423"/>
        <v>0</v>
      </c>
      <c r="E576" s="24">
        <v>0</v>
      </c>
      <c r="F576" s="24">
        <v>0</v>
      </c>
      <c r="G576" s="24">
        <v>0</v>
      </c>
      <c r="H576" s="24">
        <v>0</v>
      </c>
      <c r="I576" s="24">
        <v>0</v>
      </c>
      <c r="J576" s="24">
        <v>0</v>
      </c>
      <c r="K576" s="38">
        <v>0</v>
      </c>
      <c r="L576" s="37">
        <v>0</v>
      </c>
      <c r="M576" s="38">
        <v>0</v>
      </c>
      <c r="N576" s="38">
        <v>0</v>
      </c>
      <c r="O576" s="38">
        <v>0</v>
      </c>
    </row>
    <row r="577" spans="1:15" ht="15.75" x14ac:dyDescent="0.25">
      <c r="A577" s="33">
        <v>2025</v>
      </c>
      <c r="B577" s="31" t="s">
        <v>121</v>
      </c>
      <c r="C577" s="38">
        <f t="shared" ref="C577:I577" si="424">+C566+C575</f>
        <v>9037282557.3999996</v>
      </c>
      <c r="D577" s="38">
        <f t="shared" si="424"/>
        <v>746180474</v>
      </c>
      <c r="E577" s="38">
        <f t="shared" si="424"/>
        <v>811540506.70000005</v>
      </c>
      <c r="F577" s="38">
        <f t="shared" si="424"/>
        <v>811540506.70000005</v>
      </c>
      <c r="G577" s="38">
        <f t="shared" si="424"/>
        <v>811540506.70000005</v>
      </c>
      <c r="H577" s="38">
        <f t="shared" si="424"/>
        <v>811540506.70000005</v>
      </c>
      <c r="I577" s="38">
        <f t="shared" si="424"/>
        <v>811540506.70000005</v>
      </c>
      <c r="J577" s="38">
        <f>+J566+J575</f>
        <v>811540506.70000005</v>
      </c>
      <c r="K577" s="38">
        <f>+K566+K575</f>
        <v>811540506.70000005</v>
      </c>
      <c r="L577" s="38">
        <f t="shared" ref="L577" si="425">+L566+L575</f>
        <v>811540506.70000005</v>
      </c>
      <c r="M577" s="38">
        <f>+M566+M575</f>
        <v>795072774.70000005</v>
      </c>
      <c r="N577" s="38">
        <f>+N566+N575</f>
        <v>795072774.70000005</v>
      </c>
      <c r="O577" s="38">
        <f>+O566+O575</f>
        <v>795072774.70000005</v>
      </c>
    </row>
    <row r="578" spans="1:15" x14ac:dyDescent="0.25">
      <c r="C578" s="50"/>
      <c r="F578" s="24"/>
      <c r="J578" s="24"/>
      <c r="K578" s="38"/>
      <c r="L578" s="37"/>
      <c r="M578" s="38"/>
      <c r="O578" s="24">
        <v>0</v>
      </c>
    </row>
    <row r="579" spans="1:15" x14ac:dyDescent="0.25">
      <c r="F579" s="24"/>
      <c r="K579" s="24"/>
      <c r="L579" s="37"/>
      <c r="M579" s="38"/>
    </row>
    <row r="580" spans="1:15" x14ac:dyDescent="0.25">
      <c r="F580" s="24"/>
      <c r="K580" s="24"/>
      <c r="L580" s="37"/>
      <c r="M580" s="38"/>
    </row>
    <row r="581" spans="1:15" x14ac:dyDescent="0.25">
      <c r="F581" s="24"/>
      <c r="M581" s="38"/>
    </row>
    <row r="582" spans="1:15" x14ac:dyDescent="0.25">
      <c r="F582" s="24"/>
    </row>
    <row r="583" spans="1:15" x14ac:dyDescent="0.25">
      <c r="F583" s="24"/>
    </row>
    <row r="584" spans="1:15" x14ac:dyDescent="0.25">
      <c r="F584" s="24"/>
    </row>
    <row r="585" spans="1:15" x14ac:dyDescent="0.25">
      <c r="F585" s="24"/>
    </row>
    <row r="586" spans="1:15" x14ac:dyDescent="0.25">
      <c r="F586" s="24"/>
    </row>
    <row r="587" spans="1:15" x14ac:dyDescent="0.25">
      <c r="F587" s="24"/>
    </row>
    <row r="588" spans="1:15" x14ac:dyDescent="0.25">
      <c r="F588" s="24"/>
    </row>
    <row r="589" spans="1:15" x14ac:dyDescent="0.25">
      <c r="F589" s="24"/>
    </row>
    <row r="590" spans="1:15" x14ac:dyDescent="0.25">
      <c r="F590" s="24"/>
    </row>
    <row r="591" spans="1:15" x14ac:dyDescent="0.25">
      <c r="F591" s="24"/>
    </row>
    <row r="592" spans="1:15" x14ac:dyDescent="0.25">
      <c r="F592" s="24"/>
    </row>
    <row r="593" spans="6:6" x14ac:dyDescent="0.25">
      <c r="F593" s="24"/>
    </row>
    <row r="594" spans="6:6" x14ac:dyDescent="0.25">
      <c r="F594" s="24"/>
    </row>
    <row r="595" spans="6:6" x14ac:dyDescent="0.25">
      <c r="F595" s="24"/>
    </row>
    <row r="596" spans="6:6" x14ac:dyDescent="0.25">
      <c r="F596" s="24"/>
    </row>
    <row r="597" spans="6:6" x14ac:dyDescent="0.25">
      <c r="F597" s="24"/>
    </row>
    <row r="598" spans="6:6" x14ac:dyDescent="0.25">
      <c r="F598" s="24"/>
    </row>
    <row r="599" spans="6:6" x14ac:dyDescent="0.25">
      <c r="F599" s="24"/>
    </row>
    <row r="600" spans="6:6" x14ac:dyDescent="0.25">
      <c r="F600" s="24"/>
    </row>
    <row r="601" spans="6:6" x14ac:dyDescent="0.25">
      <c r="F601" s="24"/>
    </row>
    <row r="602" spans="6:6" x14ac:dyDescent="0.25">
      <c r="F602" s="24"/>
    </row>
    <row r="603" spans="6:6" x14ac:dyDescent="0.25">
      <c r="F603" s="24"/>
    </row>
    <row r="604" spans="6:6" x14ac:dyDescent="0.25">
      <c r="F604" s="24"/>
    </row>
    <row r="605" spans="6:6" x14ac:dyDescent="0.25">
      <c r="F605" s="24"/>
    </row>
    <row r="606" spans="6:6" x14ac:dyDescent="0.25">
      <c r="F606" s="24"/>
    </row>
    <row r="607" spans="6:6" x14ac:dyDescent="0.25">
      <c r="F607" s="24"/>
    </row>
    <row r="608" spans="6:6" x14ac:dyDescent="0.25">
      <c r="F608" s="24"/>
    </row>
    <row r="609" spans="6:6" x14ac:dyDescent="0.25">
      <c r="F609" s="24"/>
    </row>
    <row r="610" spans="6:6" x14ac:dyDescent="0.25">
      <c r="F610" s="24"/>
    </row>
    <row r="611" spans="6:6" x14ac:dyDescent="0.25">
      <c r="F611" s="24"/>
    </row>
    <row r="612" spans="6:6" x14ac:dyDescent="0.25">
      <c r="F612" s="24"/>
    </row>
    <row r="613" spans="6:6" x14ac:dyDescent="0.25">
      <c r="F613" s="24"/>
    </row>
    <row r="614" spans="6:6" x14ac:dyDescent="0.25">
      <c r="F614" s="24"/>
    </row>
  </sheetData>
  <pageMargins left="0.70866141732283472" right="0.70866141732283472" top="0.74803149606299213" bottom="0.74803149606299213" header="0.31496062992125984" footer="0.31496062992125984"/>
  <pageSetup paperSize="9" scale="45" orientation="landscape" r:id="rId1"/>
  <ignoredErrors>
    <ignoredError sqref="K102 L103 M101:N101 L93 O103" formulaRange="1"/>
    <ignoredError sqref="E185 C104 C101 C93 C90 C85 C75 C67 C59 C49 C39 C116 C126 C136 C144 C152 C162 C167 C170 C178 C181 C258 C255 C247 C244 C239 C229 C221 C213 C203 C19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cec4fbb-226f-4768-a97c-4bd1906c32c9" xsi:nil="true"/>
    <lcf76f155ced4ddcb4097134ff3c332f xmlns="e8d29a24-36fd-4f55-8a5f-1fc31892b33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54F066139DE7D44AF2765F2D1885302" ma:contentTypeVersion="10" ma:contentTypeDescription="Crear nuevo documento." ma:contentTypeScope="" ma:versionID="28e9fd26b42f950422a43bb3304f4001">
  <xsd:schema xmlns:xsd="http://www.w3.org/2001/XMLSchema" xmlns:xs="http://www.w3.org/2001/XMLSchema" xmlns:p="http://schemas.microsoft.com/office/2006/metadata/properties" xmlns:ns2="e8d29a24-36fd-4f55-8a5f-1fc31892b330" xmlns:ns3="3cec4fbb-226f-4768-a97c-4bd1906c32c9" targetNamespace="http://schemas.microsoft.com/office/2006/metadata/properties" ma:root="true" ma:fieldsID="cae911bf9d275dc52ce5cadfd4702e49" ns2:_="" ns3:_="">
    <xsd:import namespace="e8d29a24-36fd-4f55-8a5f-1fc31892b330"/>
    <xsd:import namespace="3cec4fbb-226f-4768-a97c-4bd1906c32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29a24-36fd-4f55-8a5f-1fc31892b3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ec4fbb-226f-4768-a97c-4bd1906c32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657281-eb10-4875-b623-ca63f0274b7c}" ma:internalName="TaxCatchAll" ma:showField="CatchAllData" ma:web="3cec4fbb-226f-4768-a97c-4bd1906c32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E57429-54D2-4932-B42A-4602F7097491}">
  <ds:schemaRefs>
    <ds:schemaRef ds:uri="http://schemas.microsoft.com/sharepoint/v3/contenttype/forms"/>
  </ds:schemaRefs>
</ds:datastoreItem>
</file>

<file path=customXml/itemProps2.xml><?xml version="1.0" encoding="utf-8"?>
<ds:datastoreItem xmlns:ds="http://schemas.openxmlformats.org/officeDocument/2006/customXml" ds:itemID="{8E43FECA-DBB7-4D01-9D9A-BFBAC6815DBE}">
  <ds:schemaRefs>
    <ds:schemaRef ds:uri="http://schemas.microsoft.com/office/2006/metadata/properties"/>
    <ds:schemaRef ds:uri="http://schemas.microsoft.com/office/infopath/2007/PartnerControls"/>
    <ds:schemaRef ds:uri="3cec4fbb-226f-4768-a97c-4bd1906c32c9"/>
    <ds:schemaRef ds:uri="e8d29a24-36fd-4f55-8a5f-1fc31892b330"/>
  </ds:schemaRefs>
</ds:datastoreItem>
</file>

<file path=customXml/itemProps3.xml><?xml version="1.0" encoding="utf-8"?>
<ds:datastoreItem xmlns:ds="http://schemas.openxmlformats.org/officeDocument/2006/customXml" ds:itemID="{FFB378A9-8B82-4707-8F09-33577A929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29a24-36fd-4f55-8a5f-1fc31892b330"/>
    <ds:schemaRef ds:uri="3cec4fbb-226f-4768-a97c-4bd1906c32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Ejecucion Gastos 2018 - 2025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Jeannie R. Monegro O.</dc:creator>
  <cp:lastModifiedBy>Maria Estefany Corona Cruz</cp:lastModifiedBy>
  <cp:lastPrinted>2019-01-09T13:38:43Z</cp:lastPrinted>
  <dcterms:created xsi:type="dcterms:W3CDTF">2017-03-13T13:28:32Z</dcterms:created>
  <dcterms:modified xsi:type="dcterms:W3CDTF">2026-01-07T16:11:58Z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0x010100F54F066139DE7D44AF2765F2D1885302</vt:lpwstr>
  </property>
  <property fmtid="{D5CDD505-2E9C-101B-9397-08002B2CF9AE}" pid="3" name="Order">
    <vt:r8>7659200</vt:r8>
  </property>
  <property fmtid="{D5CDD505-2E9C-101B-9397-08002B2CF9AE}" pid="4" name="MediaServiceImageTags">
    <vt:lpwstr/>
  </property>
</Properties>
</file>