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arinas\Desktop\María Dolores\Informes\Mensuales\2021\Enero\"/>
    </mc:Choice>
  </mc:AlternateContent>
  <xr:revisionPtr revIDLastSave="0" documentId="8_{78F828BE-B209-456B-921A-035FB36F41F2}" xr6:coauthVersionLast="46" xr6:coauthVersionMax="46" xr10:uidLastSave="{00000000-0000-0000-0000-000000000000}"/>
  <bookViews>
    <workbookView xWindow="-108" yWindow="-108" windowWidth="23256" windowHeight="12576" xr2:uid="{18ED857C-7E84-42D4-B0B7-AF5721EAA685}"/>
  </bookViews>
  <sheets>
    <sheet name="Económica Ingresos" sheetId="6" r:id="rId1"/>
    <sheet name="Económica" sheetId="1" r:id="rId2"/>
    <sheet name="Institucional" sheetId="2" r:id="rId3"/>
    <sheet name="Funcional" sheetId="3" r:id="rId4"/>
    <sheet name="Geográfica" sheetId="4" r:id="rId5"/>
    <sheet name="R MAP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" i="6" l="1"/>
  <c r="E19" i="6"/>
  <c r="E20" i="6" s="1"/>
  <c r="F7" i="6"/>
  <c r="F8" i="6"/>
  <c r="F9" i="6"/>
  <c r="F10" i="6"/>
  <c r="F11" i="6"/>
  <c r="F12" i="6"/>
  <c r="F13" i="6"/>
  <c r="F6" i="6"/>
  <c r="E7" i="6"/>
  <c r="E8" i="6"/>
  <c r="E9" i="6"/>
  <c r="E10" i="6"/>
  <c r="E11" i="6"/>
  <c r="E12" i="6"/>
  <c r="E13" i="6"/>
  <c r="E6" i="6"/>
  <c r="E14" i="6" s="1"/>
  <c r="D14" i="6"/>
  <c r="C14" i="6"/>
  <c r="G6" i="6"/>
  <c r="G14" i="6" s="1"/>
  <c r="G7" i="6"/>
  <c r="G8" i="6"/>
  <c r="G9" i="6"/>
  <c r="G10" i="6"/>
  <c r="G11" i="6"/>
  <c r="G12" i="6"/>
  <c r="G13" i="6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H6" i="3"/>
  <c r="G6" i="3"/>
  <c r="I11" i="2"/>
  <c r="F14" i="6" l="1"/>
  <c r="N7" i="1"/>
  <c r="F7" i="4" l="1"/>
  <c r="F8" i="4"/>
  <c r="F9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6" i="4"/>
  <c r="F27" i="4"/>
  <c r="F28" i="4"/>
  <c r="F29" i="4"/>
  <c r="F30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6" i="4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7" i="2"/>
  <c r="I8" i="2"/>
  <c r="I9" i="2"/>
  <c r="I10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7" i="2"/>
  <c r="F6" i="3" l="1"/>
  <c r="J8" i="1"/>
  <c r="J9" i="1"/>
  <c r="J10" i="1"/>
  <c r="J11" i="1"/>
  <c r="J12" i="1"/>
  <c r="J13" i="1"/>
  <c r="J14" i="1"/>
  <c r="J15" i="1"/>
  <c r="J17" i="1"/>
  <c r="J18" i="1"/>
  <c r="J20" i="1"/>
  <c r="J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7" i="1"/>
  <c r="M8" i="1"/>
  <c r="M9" i="1"/>
  <c r="M10" i="1"/>
  <c r="M11" i="1"/>
  <c r="M13" i="1"/>
  <c r="M14" i="1"/>
  <c r="M15" i="1"/>
  <c r="M16" i="1"/>
  <c r="M17" i="1"/>
  <c r="M18" i="1"/>
  <c r="M20" i="1"/>
  <c r="M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7" i="1"/>
</calcChain>
</file>

<file path=xl/sharedStrings.xml><?xml version="1.0" encoding="utf-8"?>
<sst xmlns="http://schemas.openxmlformats.org/spreadsheetml/2006/main" count="277" uniqueCount="227">
  <si>
    <t>DETALLE</t>
  </si>
  <si>
    <t>EJECUCIÓN 2020</t>
  </si>
  <si>
    <t>%PIB</t>
  </si>
  <si>
    <t>% RESPECTO PRESUPUESTO INICIAL</t>
  </si>
  <si>
    <t>8=(5/1)</t>
  </si>
  <si>
    <t>COMPROMETIDO 2021</t>
  </si>
  <si>
    <t>EJECUCIÓN 2021</t>
  </si>
  <si>
    <t>PAGADO 2021</t>
  </si>
  <si>
    <t>PRESUPUESTO INICIAL</t>
  </si>
  <si>
    <t>% PROGRAMADO</t>
  </si>
  <si>
    <t>2.1.2 - Gastos de consumo</t>
  </si>
  <si>
    <t>2.1.3 - Prestaciones de la seguridad social</t>
  </si>
  <si>
    <t>2.1.4 - Intereses de la deuda</t>
  </si>
  <si>
    <t>2.1.9 - Otros gastos corrientes</t>
  </si>
  <si>
    <t>2.2.1 - Construcciones en proceso</t>
  </si>
  <si>
    <t>2.2.2 - Activos fijos (formación bruta de capital fijo)</t>
  </si>
  <si>
    <t>2.2.4 - Objetos de valor</t>
  </si>
  <si>
    <t>2.2.5 - Activos no producidos</t>
  </si>
  <si>
    <t>2.2.8 - Gastos de capital, reserva presupuestaria</t>
  </si>
  <si>
    <t>2.2 - Gastos de capital</t>
  </si>
  <si>
    <t>2.1 - Gastos corrientes</t>
  </si>
  <si>
    <t>PROGRAMACION
ENERO 2021</t>
  </si>
  <si>
    <t>PIB Nominal</t>
  </si>
  <si>
    <t>9=(5/2)</t>
  </si>
  <si>
    <t>TOTAL</t>
  </si>
  <si>
    <t>Variación</t>
  </si>
  <si>
    <t>Absoluta</t>
  </si>
  <si>
    <t>Relativa</t>
  </si>
  <si>
    <t>Variación 2021/2020</t>
  </si>
  <si>
    <t>9=(5/PIB)</t>
  </si>
  <si>
    <t>-</t>
  </si>
  <si>
    <t>Valores en millones RD$</t>
  </si>
  <si>
    <t>Notas:</t>
  </si>
  <si>
    <t>Cifras preliminares</t>
  </si>
  <si>
    <t>Fecha de registro al 15 de febrero 2021 / Fecha de imputación al 31 de enero 2021</t>
  </si>
  <si>
    <t>Se utilió el PIB del Panorama Macroeconómico actualizado al 10 de noviembre 2020, elaborado por el Ministerio de Economía Planificación y Desarrollo</t>
  </si>
  <si>
    <t>Fuente: SIGEF</t>
  </si>
  <si>
    <t>PODER LEGISLATIVO</t>
  </si>
  <si>
    <t>PODER EJECUTIVO</t>
  </si>
  <si>
    <t>PODER JUDICIAL</t>
  </si>
  <si>
    <t>ORGANISMOS ESPECIALES</t>
  </si>
  <si>
    <t>OTROS</t>
  </si>
  <si>
    <t>0101 - SENADO DE LA REPÚBLICA</t>
  </si>
  <si>
    <t>0102 - CÁMARA DE DIPUTADOS</t>
  </si>
  <si>
    <t>0201 - PRESIDENCIA DE LA REPÚBLICA</t>
  </si>
  <si>
    <t>0202 - MINISTERIO DE  INTERIOR Y POLICÍA</t>
  </si>
  <si>
    <t>0203 - MINISTERIO DE DEFENSA</t>
  </si>
  <si>
    <t>0204 - MINISTERIO DE RELACIONES EXTERIORES</t>
  </si>
  <si>
    <t>0205 - MINISTERIO DE HACIENDA</t>
  </si>
  <si>
    <t>0206 - MINISTERIO DE EDUCACIÓN</t>
  </si>
  <si>
    <t>0207 - MINISTERIO DE SALUD PÚBLICA Y ASISTENCIA SOCIAL</t>
  </si>
  <si>
    <t>0208 - MINISTERIO DE DEPORTES Y RECREACIÓN</t>
  </si>
  <si>
    <t>0209 - MINISTERIO DE TRABAJO</t>
  </si>
  <si>
    <t>0210 - MINISTERIO DE AGRICULTURA</t>
  </si>
  <si>
    <t>0211 - MINISTERIO DE OBRAS PÚBLICAS Y COMUNICACIONES</t>
  </si>
  <si>
    <t>0212 - MINISTERIO DE INDUSTRIA, COMERCIO Y MIPYMES (MICM)</t>
  </si>
  <si>
    <t>0213 - MINISTERIO DE TURISMO</t>
  </si>
  <si>
    <t>0214 - PROCURADURÍA GENERAL DE LA REPÚBLICA</t>
  </si>
  <si>
    <t>0215 - MINISTERIO DE LA MUJER</t>
  </si>
  <si>
    <t>0216 - MINISTERIO DE CULTURA</t>
  </si>
  <si>
    <t>0217 - MINISTERIO DE LA JUVENTUD</t>
  </si>
  <si>
    <t>0218 - MINISTERIO DE MEDIO AMBIENTE Y RECURSOS NATURALES</t>
  </si>
  <si>
    <t>0219 - MINISTERIO DE EDUCACIÓN SUPERIOR CIENCIA Y TECNOLOGÍA</t>
  </si>
  <si>
    <t>0220 - MINISTERIO DE ECONOMÍA, PLANIFICACIÓN Y DESARROLLO</t>
  </si>
  <si>
    <t>0221 - MINISTERIO DE ADMINISTRACIÓN PÚBLICA</t>
  </si>
  <si>
    <t>0222 - MINISTERIO DE ENERGIA Y MINAS</t>
  </si>
  <si>
    <t>0301 - PODER JUDICIAL</t>
  </si>
  <si>
    <t>0401 - JUNTA CENTRAL ELECTORAL</t>
  </si>
  <si>
    <t>0402 - CÁMARA DE CUENTAS</t>
  </si>
  <si>
    <t>0403 - TRIBUNAL CONSTITUCIONAL</t>
  </si>
  <si>
    <t>0404 - DEFENSOR DEL PUEBLO</t>
  </si>
  <si>
    <t>0405 - TRIBUNAL SUPERIOR  ELECTORAL ( TSE)</t>
  </si>
  <si>
    <t>0998 - ADMINISTRACION DE DEUDA PUBLICA Y ACTIVOS FINANCIEROS</t>
  </si>
  <si>
    <t>0999 - ADMINISTRACION DE OBLIGACIONES DEL TESORO NACIONAL</t>
  </si>
  <si>
    <t>Gastos de Gobierno Central por Clasificación Económica (Enero 2021)</t>
  </si>
  <si>
    <t>Gastos de Gobierno Central por Clasificación Institucional (Enero 2021)</t>
  </si>
  <si>
    <t>1 - SERVICIOS  GENERALES</t>
  </si>
  <si>
    <t>2 - SERVICIOS ECONÓMICOS</t>
  </si>
  <si>
    <t>3 - PROTECCIÓN DEL MEDIO AMBIENTE</t>
  </si>
  <si>
    <t>4 - SERVICIOS SOCIALES</t>
  </si>
  <si>
    <t>5 - INTERESES DE LA DEUDA PÚBLICA</t>
  </si>
  <si>
    <t>Gastos del Gobierno Central por Clasificación Funcional</t>
  </si>
  <si>
    <t>01 - REGION CIBAO NORTE</t>
  </si>
  <si>
    <t>09 - ESPAILLAT</t>
  </si>
  <si>
    <t>18 - PUERTO PLATA</t>
  </si>
  <si>
    <t>25 - SANTIAGO</t>
  </si>
  <si>
    <t>99 - MULTIPROVINCIAL</t>
  </si>
  <si>
    <t>02 - REGION CIBAO SUR</t>
  </si>
  <si>
    <t>13 - LA VEGA</t>
  </si>
  <si>
    <t>24 - SANCHEZ RAMIREZ</t>
  </si>
  <si>
    <t>28 - MONSENOR NOUEL</t>
  </si>
  <si>
    <t>03 - REGION CIBAO NORDESTE</t>
  </si>
  <si>
    <t>06 - DUARTE</t>
  </si>
  <si>
    <t>14 - MARIA TRINIDAD SANCHEZ</t>
  </si>
  <si>
    <t>19 - HERMANAS MIRABAL</t>
  </si>
  <si>
    <t>20 - SAMANA</t>
  </si>
  <si>
    <t>04 - REGION CIBAO NOROESTE</t>
  </si>
  <si>
    <t>05 - DAJABON</t>
  </si>
  <si>
    <t>15 - MONTE CRISTI</t>
  </si>
  <si>
    <t>26 - SANTIAGO RODRIGUEZ</t>
  </si>
  <si>
    <t>27 - VALVERDE</t>
  </si>
  <si>
    <t>05 - REGION VALDESIA</t>
  </si>
  <si>
    <t>02 - AZUA</t>
  </si>
  <si>
    <t>17 - PERAVIA</t>
  </si>
  <si>
    <t>21 - SAN CRISTOBAL</t>
  </si>
  <si>
    <t>31 - SAN JOSE DE OCOA</t>
  </si>
  <si>
    <t>06 - REGION ENRIQUILLO</t>
  </si>
  <si>
    <t>03 - BAHORUCO</t>
  </si>
  <si>
    <t>04 - BARAHONA</t>
  </si>
  <si>
    <t>10 - INDEPENDENCIA</t>
  </si>
  <si>
    <t>16 - PEDERNALES</t>
  </si>
  <si>
    <t>07 - REGION EL VALLE</t>
  </si>
  <si>
    <t>07 - ELIAS PINA</t>
  </si>
  <si>
    <t>22 - SAN JUAN</t>
  </si>
  <si>
    <t>08 - REGION YUMA</t>
  </si>
  <si>
    <t>08 - EL SEIBO</t>
  </si>
  <si>
    <t>11 - LA ALTAGRACIA</t>
  </si>
  <si>
    <t>12 - LA ROMANA</t>
  </si>
  <si>
    <t>09 - REGION HIGUAMO</t>
  </si>
  <si>
    <t>23 - SAN PEDRO DE MACORIS</t>
  </si>
  <si>
    <t>29 - MONTE PLATA</t>
  </si>
  <si>
    <t>30 - HATO MAYOR</t>
  </si>
  <si>
    <t>10 - REGION OZAMA O METROPOLITANA</t>
  </si>
  <si>
    <t>01 - DISTRITO NACIONAL</t>
  </si>
  <si>
    <t>32 - SANTO DOMINGO</t>
  </si>
  <si>
    <t>98 - NACIONAL</t>
  </si>
  <si>
    <t>Enero</t>
  </si>
  <si>
    <t>Regiones / Provincias</t>
  </si>
  <si>
    <t>Distribución Geográfica de los Proyectos de Inversión</t>
  </si>
  <si>
    <t>Valores en RD$</t>
  </si>
  <si>
    <t>Monto</t>
  </si>
  <si>
    <t>DISTRITO NACIONAL</t>
  </si>
  <si>
    <t>AZUA</t>
  </si>
  <si>
    <t>BAHORUCO</t>
  </si>
  <si>
    <t>BARAHONA</t>
  </si>
  <si>
    <t>DAJABON</t>
  </si>
  <si>
    <t>DUARTE</t>
  </si>
  <si>
    <t>ELIAS PINA</t>
  </si>
  <si>
    <t>EL SEIBO</t>
  </si>
  <si>
    <t>ESPAILLAT</t>
  </si>
  <si>
    <t>INDEPENDENCIA</t>
  </si>
  <si>
    <t>LA ALTAGRACIA</t>
  </si>
  <si>
    <t>LA ROMANA</t>
  </si>
  <si>
    <t>LA VEGA</t>
  </si>
  <si>
    <t>MARIA TRINIDAD SANCHEZ</t>
  </si>
  <si>
    <t>MONTE CRISTI</t>
  </si>
  <si>
    <t>PEDERNALES</t>
  </si>
  <si>
    <t>PERAVIA</t>
  </si>
  <si>
    <t>PUERTO PLATA</t>
  </si>
  <si>
    <t>HERMANAS MIRABAL</t>
  </si>
  <si>
    <t>SAMANA</t>
  </si>
  <si>
    <t>SAN CRISTOBAL</t>
  </si>
  <si>
    <t>SAN JUAN</t>
  </si>
  <si>
    <t>SAN PEDRO DE MACORIS</t>
  </si>
  <si>
    <t>SANCHEZ RAMIREZ</t>
  </si>
  <si>
    <t>SANTIAGO</t>
  </si>
  <si>
    <t>SANTIAGO RODRIGUEZ</t>
  </si>
  <si>
    <t>VALVERDE</t>
  </si>
  <si>
    <t>MONSENOR NOUEL</t>
  </si>
  <si>
    <t>MONTE PLATA</t>
  </si>
  <si>
    <t>HATO MAYOR</t>
  </si>
  <si>
    <t>SAN JOSE DE OCOA</t>
  </si>
  <si>
    <t>SANTO DOMINGO</t>
  </si>
  <si>
    <t>Provincia</t>
  </si>
  <si>
    <t>Enlace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</si>
  <si>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</si>
  <si>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</si>
  <si>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</si>
  <si>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</si>
  <si>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</si>
  <si>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</si>
  <si>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</si>
  <si>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</si>
  <si>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</si>
  <si>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11</t>
  </si>
  <si>
    <t>12</t>
  </si>
  <si>
    <t>13</t>
  </si>
  <si>
    <t>14</t>
  </si>
  <si>
    <t>15</t>
  </si>
  <si>
    <t>23</t>
  </si>
  <si>
    <t>24</t>
  </si>
  <si>
    <t>25</t>
  </si>
  <si>
    <t>26</t>
  </si>
  <si>
    <t>2.2.6 - Transferencias de capital</t>
  </si>
  <si>
    <t>2.1.6 - Transferencias corrientes</t>
  </si>
  <si>
    <t>Se utilizó el PIB del Panorama Macroeconómico actualizado al 10 de noviembre 2020, elaborado por el Ministerio de Economía Planificación y Desarrollo</t>
  </si>
  <si>
    <t>Variación Relativa</t>
  </si>
  <si>
    <t>Variación Absoluta</t>
  </si>
  <si>
    <t>1.1 - Administración general</t>
  </si>
  <si>
    <t>1.2 - Relaciones internacionales</t>
  </si>
  <si>
    <t>1.3 - Defensa nacional</t>
  </si>
  <si>
    <t>1.4 - Justicia, orden público y seguridad</t>
  </si>
  <si>
    <t>2.1 - Asuntos económicos, comerciales y laborales</t>
  </si>
  <si>
    <t>2.2 - Agropecuaria, caza, pesca y silvicultura</t>
  </si>
  <si>
    <t>2.3 - Riego</t>
  </si>
  <si>
    <t>2.4 - Energía y combustible</t>
  </si>
  <si>
    <t>2.5 - Minería, manufactura y construcción</t>
  </si>
  <si>
    <t>2.6 - Transporte</t>
  </si>
  <si>
    <t>2.7 - Comunicaciones</t>
  </si>
  <si>
    <t>2.8 - Banca y seguros</t>
  </si>
  <si>
    <t>2.9 - Otros servicios económicos</t>
  </si>
  <si>
    <t>3.1 - Protección del aire, agua y suelo</t>
  </si>
  <si>
    <t>3.2 - Protección de la biodiversidad y ordenación de desechos</t>
  </si>
  <si>
    <t>4.1 - Vivienda y servicios comunitarios</t>
  </si>
  <si>
    <t>4.2 - Salud</t>
  </si>
  <si>
    <t>4.3 - Actividades deportivas, recreativas, culturales y religiosas</t>
  </si>
  <si>
    <t>4.4 - Educación</t>
  </si>
  <si>
    <t>4.5 - Protección social</t>
  </si>
  <si>
    <t>5.1 - Intereses y comisiones de deuda pública</t>
  </si>
  <si>
    <t>DISTRIBUCION 2021</t>
  </si>
  <si>
    <t>PIB Nominal (millones)</t>
  </si>
  <si>
    <t>Total</t>
  </si>
  <si>
    <t>Ingresos</t>
  </si>
  <si>
    <t>Gastos</t>
  </si>
  <si>
    <t>Resultado Financiero</t>
  </si>
  <si>
    <t>4 = (3-2)</t>
  </si>
  <si>
    <t>5 = (3-2)/2</t>
  </si>
  <si>
    <t>6=(3/PIB)</t>
  </si>
  <si>
    <t>A) Ingresos Corrientes</t>
  </si>
  <si>
    <t>B) Ingresos de Capital</t>
  </si>
  <si>
    <t>C) Donaciones</t>
  </si>
  <si>
    <t>I) Impuestos</t>
  </si>
  <si>
    <t>II) Contribuciones Sociales</t>
  </si>
  <si>
    <t>III) Transferencias corrientes</t>
  </si>
  <si>
    <t>IV) Ingresos por Contraprestación</t>
  </si>
  <si>
    <t>V) Otros Ingresos</t>
  </si>
  <si>
    <t>Fuente: DGPLT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</si>
</sst>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,##0.0,,_);\(#,##0.0,,\)"/>
    <numFmt numFmtId="166" formatCode="0.0%"/>
    <numFmt numFmtId="167" formatCode="_(* #,##0.0_);_(* \(#,##0.0\);_(* &quot;-&quot;??_);_(@_)"/>
    <numFmt numFmtId="168" formatCode="#,##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Franklin Gothic Book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indexed="65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8" tint="0.79998168889431442"/>
      </left>
      <right/>
      <top/>
      <bottom/>
      <diagonal/>
    </border>
    <border>
      <left/>
      <right style="thin">
        <color theme="8" tint="0.79998168889431442"/>
      </right>
      <top/>
      <bottom/>
      <diagonal/>
    </border>
    <border>
      <left style="thin">
        <color theme="8" tint="0.79998168889431442"/>
      </left>
      <right/>
      <top/>
      <bottom style="thin">
        <color theme="8" tint="0.79998168889431442"/>
      </bottom>
      <diagonal/>
    </border>
    <border>
      <left/>
      <right style="thin">
        <color theme="8" tint="0.79998168889431442"/>
      </right>
      <top/>
      <bottom style="thin">
        <color theme="8" tint="0.79998168889431442"/>
      </bottom>
      <diagonal/>
    </border>
    <border>
      <left/>
      <right/>
      <top/>
      <bottom style="medium">
        <color theme="0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0" fontId="11" fillId="0" borderId="0"/>
  </cellStyleXfs>
  <cellXfs count="118">
    <xf numFmtId="0" fontId="0" fillId="0" borderId="0" xfId="0"/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66" fontId="0" fillId="0" borderId="0" xfId="1" applyNumberFormat="1" applyFont="1"/>
    <xf numFmtId="0" fontId="2" fillId="2" borderId="0" xfId="0" applyFont="1" applyFill="1"/>
    <xf numFmtId="0" fontId="2" fillId="3" borderId="3" xfId="0" applyFont="1" applyFill="1" applyBorder="1" applyAlignment="1">
      <alignment horizontal="center" vertical="center" wrapText="1"/>
    </xf>
    <xf numFmtId="166" fontId="0" fillId="0" borderId="0" xfId="1" applyNumberFormat="1" applyFont="1" applyAlignment="1">
      <alignment horizontal="center" vertical="center"/>
    </xf>
    <xf numFmtId="166" fontId="2" fillId="2" borderId="0" xfId="1" applyNumberFormat="1" applyFont="1" applyFill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66" fontId="3" fillId="0" borderId="0" xfId="1" applyNumberFormat="1" applyFont="1" applyBorder="1" applyAlignment="1">
      <alignment horizontal="center" vertical="center"/>
    </xf>
    <xf numFmtId="166" fontId="0" fillId="0" borderId="0" xfId="1" applyNumberFormat="1" applyFont="1" applyBorder="1" applyAlignment="1">
      <alignment horizontal="center" vertical="center"/>
    </xf>
    <xf numFmtId="165" fontId="2" fillId="2" borderId="3" xfId="0" applyNumberFormat="1" applyFont="1" applyFill="1" applyBorder="1" applyAlignment="1">
      <alignment horizontal="center" vertical="center"/>
    </xf>
    <xf numFmtId="166" fontId="2" fillId="2" borderId="3" xfId="1" applyNumberFormat="1" applyFont="1" applyFill="1" applyBorder="1" applyAlignment="1">
      <alignment horizontal="center" vertical="center"/>
    </xf>
    <xf numFmtId="0" fontId="0" fillId="0" borderId="0" xfId="0" applyBorder="1"/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/>
    </xf>
    <xf numFmtId="0" fontId="0" fillId="4" borderId="0" xfId="0" applyFill="1" applyBorder="1"/>
    <xf numFmtId="164" fontId="0" fillId="4" borderId="0" xfId="0" applyNumberFormat="1" applyFill="1" applyBorder="1"/>
    <xf numFmtId="0" fontId="3" fillId="0" borderId="0" xfId="0" applyFont="1" applyFill="1" applyBorder="1" applyAlignment="1">
      <alignment horizontal="left" vertical="center" indent="1"/>
    </xf>
    <xf numFmtId="0" fontId="3" fillId="0" borderId="0" xfId="0" applyFont="1"/>
    <xf numFmtId="165" fontId="2" fillId="2" borderId="0" xfId="0" applyNumberFormat="1" applyFont="1" applyFill="1" applyAlignment="1">
      <alignment horizontal="center"/>
    </xf>
    <xf numFmtId="164" fontId="0" fillId="0" borderId="33" xfId="0" applyNumberFormat="1" applyBorder="1"/>
    <xf numFmtId="164" fontId="0" fillId="0" borderId="34" xfId="0" applyNumberFormat="1" applyBorder="1"/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left" indent="1"/>
    </xf>
    <xf numFmtId="0" fontId="3" fillId="0" borderId="0" xfId="0" applyFont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49" fontId="7" fillId="0" borderId="36" xfId="0" applyNumberFormat="1" applyFont="1" applyBorder="1" applyAlignment="1">
      <alignment horizontal="center" vertical="top" wrapText="1"/>
    </xf>
    <xf numFmtId="49" fontId="7" fillId="0" borderId="37" xfId="0" applyNumberFormat="1" applyFont="1" applyBorder="1" applyAlignment="1">
      <alignment horizontal="center" vertical="top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165" fontId="9" fillId="0" borderId="0" xfId="0" applyNumberFormat="1" applyFont="1" applyBorder="1" applyAlignment="1">
      <alignment horizontal="center" vertical="center"/>
    </xf>
    <xf numFmtId="166" fontId="9" fillId="0" borderId="0" xfId="1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 indent="1"/>
    </xf>
    <xf numFmtId="165" fontId="10" fillId="0" borderId="0" xfId="0" applyNumberFormat="1" applyFont="1" applyBorder="1" applyAlignment="1">
      <alignment horizontal="center" vertical="center"/>
    </xf>
    <xf numFmtId="166" fontId="10" fillId="0" borderId="0" xfId="1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indent="1"/>
    </xf>
    <xf numFmtId="0" fontId="8" fillId="2" borderId="9" xfId="0" applyFont="1" applyFill="1" applyBorder="1" applyAlignment="1">
      <alignment horizontal="left" vertical="center"/>
    </xf>
    <xf numFmtId="165" fontId="8" fillId="2" borderId="9" xfId="0" applyNumberFormat="1" applyFont="1" applyFill="1" applyBorder="1" applyAlignment="1">
      <alignment horizontal="center" vertical="center"/>
    </xf>
    <xf numFmtId="165" fontId="8" fillId="2" borderId="23" xfId="0" applyNumberFormat="1" applyFont="1" applyFill="1" applyBorder="1" applyAlignment="1">
      <alignment horizontal="center" vertical="center"/>
    </xf>
    <xf numFmtId="166" fontId="8" fillId="2" borderId="24" xfId="1" applyNumberFormat="1" applyFont="1" applyFill="1" applyBorder="1" applyAlignment="1">
      <alignment horizontal="center" vertical="center"/>
    </xf>
    <xf numFmtId="166" fontId="8" fillId="2" borderId="9" xfId="1" applyNumberFormat="1" applyFont="1" applyFill="1" applyBorder="1" applyAlignment="1">
      <alignment horizontal="center" vertical="center"/>
    </xf>
    <xf numFmtId="0" fontId="9" fillId="0" borderId="0" xfId="0" applyFont="1"/>
    <xf numFmtId="165" fontId="9" fillId="0" borderId="28" xfId="0" applyNumberFormat="1" applyFont="1" applyBorder="1" applyAlignment="1">
      <alignment horizontal="center" vertical="center"/>
    </xf>
    <xf numFmtId="166" fontId="9" fillId="0" borderId="29" xfId="1" applyNumberFormat="1" applyFont="1" applyBorder="1" applyAlignment="1">
      <alignment horizontal="center" vertical="center"/>
    </xf>
    <xf numFmtId="0" fontId="10" fillId="0" borderId="0" xfId="0" applyFont="1" applyAlignment="1">
      <alignment horizontal="left" indent="1"/>
    </xf>
    <xf numFmtId="165" fontId="10" fillId="0" borderId="28" xfId="0" applyNumberFormat="1" applyFont="1" applyBorder="1" applyAlignment="1">
      <alignment horizontal="center" vertical="center"/>
    </xf>
    <xf numFmtId="166" fontId="10" fillId="0" borderId="29" xfId="1" applyNumberFormat="1" applyFont="1" applyBorder="1" applyAlignment="1">
      <alignment horizontal="center" vertical="center"/>
    </xf>
    <xf numFmtId="166" fontId="9" fillId="0" borderId="29" xfId="1" applyNumberFormat="1" applyFont="1" applyFill="1" applyBorder="1" applyAlignment="1">
      <alignment horizontal="center" vertical="center"/>
    </xf>
    <xf numFmtId="166" fontId="10" fillId="0" borderId="29" xfId="1" applyNumberFormat="1" applyFont="1" applyFill="1" applyBorder="1" applyAlignment="1">
      <alignment horizontal="center" vertical="center"/>
    </xf>
    <xf numFmtId="165" fontId="10" fillId="0" borderId="30" xfId="0" applyNumberFormat="1" applyFont="1" applyBorder="1" applyAlignment="1">
      <alignment horizontal="center" vertical="center"/>
    </xf>
    <xf numFmtId="166" fontId="10" fillId="0" borderId="31" xfId="1" applyNumberFormat="1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/>
    </xf>
    <xf numFmtId="165" fontId="8" fillId="2" borderId="25" xfId="0" applyNumberFormat="1" applyFont="1" applyFill="1" applyBorder="1" applyAlignment="1">
      <alignment horizontal="center" vertical="center"/>
    </xf>
    <xf numFmtId="165" fontId="8" fillId="2" borderId="26" xfId="0" applyNumberFormat="1" applyFont="1" applyFill="1" applyBorder="1" applyAlignment="1">
      <alignment horizontal="center" vertical="center"/>
    </xf>
    <xf numFmtId="166" fontId="8" fillId="2" borderId="27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wrapText="1" indent="1"/>
    </xf>
    <xf numFmtId="0" fontId="0" fillId="0" borderId="38" xfId="0" applyBorder="1" applyAlignment="1">
      <alignment horizontal="left" indent="1"/>
    </xf>
    <xf numFmtId="166" fontId="2" fillId="2" borderId="0" xfId="1" applyNumberFormat="1" applyFont="1" applyFill="1" applyAlignment="1">
      <alignment horizontal="center"/>
    </xf>
    <xf numFmtId="0" fontId="3" fillId="5" borderId="0" xfId="0" applyFont="1" applyFill="1"/>
    <xf numFmtId="165" fontId="3" fillId="5" borderId="0" xfId="0" applyNumberFormat="1" applyFont="1" applyFill="1" applyBorder="1" applyAlignment="1">
      <alignment horizontal="center" vertical="center"/>
    </xf>
    <xf numFmtId="166" fontId="3" fillId="5" borderId="0" xfId="1" applyNumberFormat="1" applyFont="1" applyFill="1" applyBorder="1" applyAlignment="1">
      <alignment horizontal="center" vertical="center"/>
    </xf>
    <xf numFmtId="0" fontId="3" fillId="5" borderId="0" xfId="0" applyFont="1" applyFill="1" applyBorder="1"/>
    <xf numFmtId="164" fontId="0" fillId="4" borderId="0" xfId="3" applyNumberFormat="1" applyFont="1" applyFill="1"/>
    <xf numFmtId="167" fontId="3" fillId="0" borderId="0" xfId="3" applyNumberFormat="1" applyFont="1" applyAlignment="1">
      <alignment horizontal="center" vertical="center"/>
    </xf>
    <xf numFmtId="167" fontId="0" fillId="0" borderId="0" xfId="3" applyNumberFormat="1" applyFont="1" applyAlignment="1">
      <alignment horizontal="center" vertical="center"/>
    </xf>
    <xf numFmtId="167" fontId="2" fillId="2" borderId="0" xfId="3" applyNumberFormat="1" applyFont="1" applyFill="1" applyAlignment="1">
      <alignment horizontal="center" vertical="center"/>
    </xf>
    <xf numFmtId="168" fontId="0" fillId="0" borderId="0" xfId="0" applyNumberFormat="1"/>
    <xf numFmtId="168" fontId="0" fillId="0" borderId="0" xfId="3" applyNumberFormat="1" applyFont="1"/>
    <xf numFmtId="0" fontId="3" fillId="0" borderId="0" xfId="0" applyFont="1" applyAlignment="1">
      <alignment vertical="center"/>
    </xf>
    <xf numFmtId="166" fontId="3" fillId="0" borderId="0" xfId="1" applyNumberFormat="1" applyFont="1" applyAlignment="1">
      <alignment vertical="center"/>
    </xf>
    <xf numFmtId="166" fontId="0" fillId="0" borderId="0" xfId="1" applyNumberFormat="1" applyFont="1" applyAlignment="1">
      <alignment vertical="center"/>
    </xf>
    <xf numFmtId="10" fontId="2" fillId="2" borderId="0" xfId="1" applyNumberFormat="1" applyFont="1" applyFill="1" applyAlignment="1">
      <alignment vertical="center"/>
    </xf>
    <xf numFmtId="166" fontId="2" fillId="2" borderId="0" xfId="1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4" fillId="0" borderId="0" xfId="0" applyFont="1" applyAlignment="1"/>
    <xf numFmtId="0" fontId="5" fillId="0" borderId="0" xfId="0" applyFont="1" applyAlignment="1"/>
    <xf numFmtId="0" fontId="3" fillId="0" borderId="0" xfId="0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3" borderId="18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32" xfId="0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</cellXfs>
  <cellStyles count="5">
    <cellStyle name="Comma" xfId="3" builtinId="3"/>
    <cellStyle name="Normal" xfId="0" builtinId="0"/>
    <cellStyle name="Normal 2" xfId="4" xr:uid="{EEFE7D70-DB48-41C9-ACE3-56B5ADE091BC}"/>
    <cellStyle name="Normal 2 2" xfId="2" xr:uid="{7C853B1E-7EFE-44F1-8803-2BE2D9185ED9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0.16932888597258677"/>
          <c:w val="0.93888888888888888"/>
          <c:h val="0.692861986001749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44B-4B7A-A0BE-375D6296703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44B-4B7A-A0BE-375D629670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'Económica Ingresos'!$D$17:$D$19</c:f>
              <c:strCache>
                <c:ptCount val="3"/>
                <c:pt idx="0">
                  <c:v>Ingresos</c:v>
                </c:pt>
                <c:pt idx="1">
                  <c:v>Gastos</c:v>
                </c:pt>
                <c:pt idx="2">
                  <c:v>Resultado Financiero</c:v>
                </c:pt>
              </c:strCache>
            </c:strRef>
          </c:cat>
          <c:val>
            <c:numRef>
              <c:f>'Económica Ingresos'!$E$17:$E$19</c:f>
              <c:numCache>
                <c:formatCode>#,##0.0</c:formatCode>
                <c:ptCount val="3"/>
                <c:pt idx="0">
                  <c:v>63724.700000000004</c:v>
                </c:pt>
                <c:pt idx="1">
                  <c:v>49326.564545429967</c:v>
                </c:pt>
                <c:pt idx="2">
                  <c:v>14398.135454570038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B-4B7A-A0BE-375D62967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-50"/>
        <c:axId val="1806241247"/>
        <c:axId val="1250225279"/>
      </c:barChart>
      <c:catAx>
        <c:axId val="180624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50225279"/>
        <c:crosses val="autoZero"/>
        <c:auto val="1"/>
        <c:lblAlgn val="ctr"/>
        <c:lblOffset val="100"/>
        <c:noMultiLvlLbl val="0"/>
      </c:catAx>
      <c:valAx>
        <c:axId val="1250225279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8062412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335280</xdr:colOff>
      <xdr:row>10</xdr:row>
      <xdr:rowOff>129540</xdr:rowOff>
    </xdr:from>
    <xdr:to>
      <xdr:col>14</xdr:col>
      <xdr:colOff>281940</xdr:colOff>
      <xdr:row>25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0909CA1-664B-4BF5-A572-6D7FC70A74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05EDC-C9AC-47D0-8431-3C3742E9C849}">
  <dimension ref="A1:J20"/>
  <sheetViews>
    <sheetView showGridLines="0" tabSelected="1" zoomScaleNormal="100" workbookViewId="0">
      <pane xSplit="1" topLeftCell="B1" activePane="topRight" state="frozen"/>
      <selection pane="topRight" activeCell="D19" sqref="D19"/>
    </sheetView>
  </sheetViews>
  <sheetFormatPr defaultRowHeight="14.4" x14ac:dyDescent="0.3"/>
  <cols>
    <col min="1" max="1" width="47.33203125" bestFit="1" customWidth="1"/>
    <col min="2" max="2" width="20.21875" bestFit="1" customWidth="1"/>
    <col min="3" max="3" width="14.5546875" customWidth="1"/>
    <col min="4" max="4" width="14.44140625" customWidth="1"/>
    <col min="5" max="6" width="11.5546875" customWidth="1"/>
    <col min="7" max="7" width="10.44140625" customWidth="1"/>
    <col min="9" max="9" width="14.88671875" customWidth="1"/>
    <col min="10" max="10" width="17" bestFit="1" customWidth="1"/>
  </cols>
  <sheetData>
    <row r="1" spans="1:10" ht="18" x14ac:dyDescent="0.35">
      <c r="A1" s="94" t="s">
        <v>74</v>
      </c>
      <c r="B1" s="94"/>
      <c r="C1" s="94"/>
      <c r="D1" s="94"/>
      <c r="E1" s="94"/>
      <c r="F1" s="94"/>
      <c r="G1" s="94"/>
      <c r="H1" s="89"/>
      <c r="I1" s="89"/>
      <c r="J1" s="89"/>
    </row>
    <row r="2" spans="1:10" ht="16.2" thickBot="1" x14ac:dyDescent="0.35">
      <c r="A2" s="95" t="s">
        <v>31</v>
      </c>
      <c r="B2" s="95"/>
      <c r="C2" s="95"/>
      <c r="D2" s="95"/>
      <c r="E2" s="95"/>
      <c r="F2" s="95"/>
      <c r="G2" s="95"/>
      <c r="H2" s="90"/>
      <c r="I2" s="90"/>
      <c r="J2" s="90"/>
    </row>
    <row r="3" spans="1:10" x14ac:dyDescent="0.3">
      <c r="A3" s="96" t="s">
        <v>0</v>
      </c>
      <c r="B3" s="92" t="s">
        <v>8</v>
      </c>
      <c r="C3" s="92" t="s">
        <v>1</v>
      </c>
      <c r="D3" s="92" t="s">
        <v>6</v>
      </c>
      <c r="E3" s="99" t="s">
        <v>28</v>
      </c>
      <c r="F3" s="100"/>
      <c r="G3" s="92" t="s">
        <v>2</v>
      </c>
      <c r="I3" s="22" t="s">
        <v>210</v>
      </c>
      <c r="J3" s="76">
        <v>4902249.4000000004</v>
      </c>
    </row>
    <row r="4" spans="1:10" x14ac:dyDescent="0.3">
      <c r="A4" s="97"/>
      <c r="B4" s="93"/>
      <c r="C4" s="93">
        <v>2016</v>
      </c>
      <c r="D4" s="93"/>
      <c r="E4" s="16" t="s">
        <v>26</v>
      </c>
      <c r="F4" s="17" t="s">
        <v>27</v>
      </c>
      <c r="G4" s="93"/>
    </row>
    <row r="5" spans="1:10" ht="15" thickBot="1" x14ac:dyDescent="0.35">
      <c r="A5" s="98"/>
      <c r="B5" s="21">
        <v>1</v>
      </c>
      <c r="C5" s="21">
        <v>2</v>
      </c>
      <c r="D5" s="21">
        <v>3</v>
      </c>
      <c r="E5" s="18" t="s">
        <v>215</v>
      </c>
      <c r="F5" s="19" t="s">
        <v>216</v>
      </c>
      <c r="G5" s="21" t="s">
        <v>217</v>
      </c>
    </row>
    <row r="6" spans="1:10" x14ac:dyDescent="0.3">
      <c r="A6" s="82" t="s">
        <v>218</v>
      </c>
      <c r="B6" s="77">
        <v>656616.38179100002</v>
      </c>
      <c r="C6" s="77">
        <v>63517</v>
      </c>
      <c r="D6" s="77">
        <v>63657.3</v>
      </c>
      <c r="E6" s="77">
        <f>D6-C6</f>
        <v>140.30000000000291</v>
      </c>
      <c r="F6" s="83">
        <f>D6/C6-1</f>
        <v>2.2088574712282316E-3</v>
      </c>
      <c r="G6" s="83">
        <f>D6/$J$3</f>
        <v>1.2985324655249078E-2</v>
      </c>
    </row>
    <row r="7" spans="1:10" x14ac:dyDescent="0.3">
      <c r="A7" s="87" t="s">
        <v>221</v>
      </c>
      <c r="B7" s="78">
        <v>605936.35631399998</v>
      </c>
      <c r="C7" s="78">
        <v>59415</v>
      </c>
      <c r="D7" s="78">
        <v>58979.7</v>
      </c>
      <c r="E7" s="78">
        <f t="shared" ref="E7:E13" si="0">D7-C7</f>
        <v>-435.30000000000291</v>
      </c>
      <c r="F7" s="84">
        <f t="shared" ref="F7:F13" si="1">D7/C7-1</f>
        <v>-7.3264327190103451E-3</v>
      </c>
      <c r="G7" s="84">
        <f t="shared" ref="G7:G13" si="2">D7/$J$3</f>
        <v>1.2031150434737162E-2</v>
      </c>
    </row>
    <row r="8" spans="1:10" x14ac:dyDescent="0.3">
      <c r="A8" s="87" t="s">
        <v>222</v>
      </c>
      <c r="B8" s="78">
        <v>2605.8348070000002</v>
      </c>
      <c r="C8" s="78">
        <v>179</v>
      </c>
      <c r="D8" s="78">
        <v>179.7</v>
      </c>
      <c r="E8" s="78">
        <f t="shared" si="0"/>
        <v>0.69999999999998863</v>
      </c>
      <c r="F8" s="84">
        <f t="shared" si="1"/>
        <v>3.9106145251395219E-3</v>
      </c>
      <c r="G8" s="84">
        <f t="shared" si="2"/>
        <v>3.6656641744909996E-5</v>
      </c>
    </row>
    <row r="9" spans="1:10" x14ac:dyDescent="0.3">
      <c r="A9" s="87" t="s">
        <v>223</v>
      </c>
      <c r="B9" s="78">
        <v>1003.043267</v>
      </c>
      <c r="C9" s="78">
        <v>0.3</v>
      </c>
      <c r="D9" s="78">
        <v>1648.9</v>
      </c>
      <c r="E9" s="78">
        <f t="shared" si="0"/>
        <v>1648.6000000000001</v>
      </c>
      <c r="F9" s="84">
        <f t="shared" si="1"/>
        <v>5495.3333333333339</v>
      </c>
      <c r="G9" s="84">
        <f t="shared" si="2"/>
        <v>3.3635579617797494E-4</v>
      </c>
    </row>
    <row r="10" spans="1:10" x14ac:dyDescent="0.3">
      <c r="A10" s="87" t="s">
        <v>224</v>
      </c>
      <c r="B10" s="78">
        <v>23656</v>
      </c>
      <c r="C10" s="78">
        <v>2739</v>
      </c>
      <c r="D10" s="78">
        <v>1675.5</v>
      </c>
      <c r="E10" s="78">
        <f t="shared" si="0"/>
        <v>-1063.5</v>
      </c>
      <c r="F10" s="84">
        <f t="shared" si="1"/>
        <v>-0.38828039430449068</v>
      </c>
      <c r="G10" s="84">
        <f t="shared" si="2"/>
        <v>3.4178187670337617E-4</v>
      </c>
    </row>
    <row r="11" spans="1:10" x14ac:dyDescent="0.3">
      <c r="A11" s="87" t="s">
        <v>225</v>
      </c>
      <c r="B11" s="78">
        <v>23415.200000000001</v>
      </c>
      <c r="C11" s="78">
        <v>1183.7</v>
      </c>
      <c r="D11" s="78">
        <v>1173.5</v>
      </c>
      <c r="E11" s="78">
        <f t="shared" si="0"/>
        <v>-10.200000000000045</v>
      </c>
      <c r="F11" s="84">
        <f t="shared" si="1"/>
        <v>-8.6170482385740099E-3</v>
      </c>
      <c r="G11" s="84">
        <f t="shared" si="2"/>
        <v>2.3937990588565321E-4</v>
      </c>
    </row>
    <row r="12" spans="1:10" x14ac:dyDescent="0.3">
      <c r="A12" s="82" t="s">
        <v>219</v>
      </c>
      <c r="B12" s="77">
        <v>87315.9</v>
      </c>
      <c r="C12" s="77">
        <v>5.8</v>
      </c>
      <c r="D12" s="77">
        <v>0</v>
      </c>
      <c r="E12" s="77">
        <f t="shared" si="0"/>
        <v>-5.8</v>
      </c>
      <c r="F12" s="83">
        <f t="shared" si="1"/>
        <v>-1</v>
      </c>
      <c r="G12" s="83">
        <f t="shared" si="2"/>
        <v>0</v>
      </c>
    </row>
    <row r="13" spans="1:10" x14ac:dyDescent="0.3">
      <c r="A13" s="82" t="s">
        <v>220</v>
      </c>
      <c r="B13" s="77">
        <v>2381.5117599999999</v>
      </c>
      <c r="C13" s="77">
        <v>224.6</v>
      </c>
      <c r="D13" s="77">
        <v>67.400000000000006</v>
      </c>
      <c r="E13" s="77">
        <f t="shared" si="0"/>
        <v>-157.19999999999999</v>
      </c>
      <c r="F13" s="83">
        <f t="shared" si="1"/>
        <v>-0.69991095280498661</v>
      </c>
      <c r="G13" s="83">
        <f t="shared" si="2"/>
        <v>1.3748790504212209E-5</v>
      </c>
    </row>
    <row r="14" spans="1:10" x14ac:dyDescent="0.3">
      <c r="A14" s="88" t="s">
        <v>211</v>
      </c>
      <c r="B14" s="79">
        <f>B6+B12+B13</f>
        <v>746313.79355100007</v>
      </c>
      <c r="C14" s="79">
        <f>C6+C12+C13</f>
        <v>63747.4</v>
      </c>
      <c r="D14" s="79">
        <f t="shared" ref="D14:G14" si="3">D6+D12+D13</f>
        <v>63724.700000000004</v>
      </c>
      <c r="E14" s="79">
        <f>E6+E12+E13</f>
        <v>-22.69999999999709</v>
      </c>
      <c r="F14" s="85">
        <f>D14/C14-1</f>
        <v>-3.5609295437921684E-4</v>
      </c>
      <c r="G14" s="86">
        <f t="shared" si="3"/>
        <v>1.299907344575329E-2</v>
      </c>
    </row>
    <row r="15" spans="1:10" x14ac:dyDescent="0.3">
      <c r="A15" s="91" t="s">
        <v>33</v>
      </c>
    </row>
    <row r="16" spans="1:10" x14ac:dyDescent="0.3">
      <c r="A16" s="91" t="s">
        <v>185</v>
      </c>
    </row>
    <row r="17" spans="1:5" x14ac:dyDescent="0.3">
      <c r="A17" s="25" t="s">
        <v>226</v>
      </c>
      <c r="D17" t="s">
        <v>212</v>
      </c>
      <c r="E17" s="80">
        <v>63724.700000000004</v>
      </c>
    </row>
    <row r="18" spans="1:5" x14ac:dyDescent="0.3">
      <c r="D18" t="s">
        <v>213</v>
      </c>
      <c r="E18" s="80">
        <v>49326.564545429967</v>
      </c>
    </row>
    <row r="19" spans="1:5" x14ac:dyDescent="0.3">
      <c r="D19" t="s">
        <v>214</v>
      </c>
      <c r="E19" s="81">
        <f>E17-E18</f>
        <v>14398.135454570038</v>
      </c>
    </row>
    <row r="20" spans="1:5" x14ac:dyDescent="0.3">
      <c r="E20" s="3">
        <f>E19/J3</f>
        <v>2.9370467064711225E-3</v>
      </c>
    </row>
  </sheetData>
  <mergeCells count="8">
    <mergeCell ref="G3:G4"/>
    <mergeCell ref="A1:G1"/>
    <mergeCell ref="A2:G2"/>
    <mergeCell ref="A3:A5"/>
    <mergeCell ref="B3:B4"/>
    <mergeCell ref="C3:C4"/>
    <mergeCell ref="D3:D4"/>
    <mergeCell ref="E3:F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78AC6-A7F2-41AA-B43B-6D57F436A6FF}">
  <dimension ref="A2:P29"/>
  <sheetViews>
    <sheetView showGridLines="0" workbookViewId="0">
      <selection activeCell="B22" sqref="B22"/>
    </sheetView>
  </sheetViews>
  <sheetFormatPr defaultRowHeight="14.4" x14ac:dyDescent="0.3"/>
  <cols>
    <col min="2" max="2" width="34.109375" customWidth="1"/>
    <col min="3" max="3" width="12.21875" customWidth="1"/>
    <col min="4" max="4" width="15.21875" customWidth="1"/>
    <col min="5" max="5" width="9.77734375" customWidth="1"/>
    <col min="6" max="6" width="15" customWidth="1"/>
    <col min="7" max="7" width="9.77734375" customWidth="1"/>
    <col min="8" max="8" width="8.88671875" customWidth="1"/>
    <col min="9" max="9" width="9.109375" customWidth="1"/>
    <col min="10" max="10" width="8.5546875" customWidth="1"/>
    <col min="11" max="11" width="8" customWidth="1"/>
    <col min="12" max="12" width="19.77734375" hidden="1" customWidth="1"/>
    <col min="13" max="13" width="14.44140625" hidden="1" customWidth="1"/>
    <col min="15" max="15" width="14.88671875" customWidth="1"/>
    <col min="16" max="16" width="17" bestFit="1" customWidth="1"/>
  </cols>
  <sheetData>
    <row r="2" spans="1:16" ht="18" x14ac:dyDescent="0.35">
      <c r="B2" s="94" t="s">
        <v>74</v>
      </c>
      <c r="C2" s="94"/>
      <c r="D2" s="94"/>
      <c r="E2" s="94"/>
      <c r="F2" s="94"/>
      <c r="G2" s="94"/>
      <c r="H2" s="94"/>
      <c r="I2" s="94"/>
      <c r="J2" s="94"/>
      <c r="K2" s="94"/>
    </row>
    <row r="3" spans="1:16" ht="16.2" thickBot="1" x14ac:dyDescent="0.35">
      <c r="B3" s="95" t="s">
        <v>31</v>
      </c>
      <c r="C3" s="95"/>
      <c r="D3" s="95"/>
      <c r="E3" s="95"/>
      <c r="F3" s="95"/>
      <c r="G3" s="95"/>
      <c r="H3" s="95"/>
      <c r="I3" s="95"/>
      <c r="J3" s="95"/>
      <c r="K3" s="95"/>
      <c r="O3" s="22" t="s">
        <v>22</v>
      </c>
      <c r="P3" s="23">
        <v>4902249400000</v>
      </c>
    </row>
    <row r="4" spans="1:16" x14ac:dyDescent="0.3">
      <c r="A4" s="15"/>
      <c r="B4" s="107" t="s">
        <v>0</v>
      </c>
      <c r="C4" s="103" t="s">
        <v>8</v>
      </c>
      <c r="D4" s="103" t="s">
        <v>21</v>
      </c>
      <c r="E4" s="103" t="s">
        <v>1</v>
      </c>
      <c r="F4" s="103" t="s">
        <v>5</v>
      </c>
      <c r="G4" s="103" t="s">
        <v>6</v>
      </c>
      <c r="H4" s="103" t="s">
        <v>7</v>
      </c>
      <c r="I4" s="105" t="s">
        <v>28</v>
      </c>
      <c r="J4" s="106"/>
      <c r="K4" s="103" t="s">
        <v>2</v>
      </c>
      <c r="L4" s="111" t="s">
        <v>3</v>
      </c>
      <c r="M4" s="101" t="s">
        <v>9</v>
      </c>
    </row>
    <row r="5" spans="1:16" x14ac:dyDescent="0.3">
      <c r="A5" s="15"/>
      <c r="B5" s="108"/>
      <c r="C5" s="104"/>
      <c r="D5" s="104"/>
      <c r="E5" s="104">
        <v>2016</v>
      </c>
      <c r="F5" s="104"/>
      <c r="G5" s="104"/>
      <c r="H5" s="110"/>
      <c r="I5" s="37" t="s">
        <v>26</v>
      </c>
      <c r="J5" s="38" t="s">
        <v>27</v>
      </c>
      <c r="K5" s="104"/>
      <c r="L5" s="112"/>
      <c r="M5" s="102"/>
    </row>
    <row r="6" spans="1:16" ht="15" thickBot="1" x14ac:dyDescent="0.35">
      <c r="A6" s="15"/>
      <c r="B6" s="109"/>
      <c r="C6" s="39">
        <v>1</v>
      </c>
      <c r="D6" s="39">
        <v>2</v>
      </c>
      <c r="E6" s="39">
        <v>3</v>
      </c>
      <c r="F6" s="39">
        <v>4</v>
      </c>
      <c r="G6" s="39">
        <v>5</v>
      </c>
      <c r="H6" s="39">
        <v>6</v>
      </c>
      <c r="I6" s="40">
        <v>7</v>
      </c>
      <c r="J6" s="41">
        <v>8</v>
      </c>
      <c r="K6" s="39" t="s">
        <v>29</v>
      </c>
      <c r="L6" s="20" t="s">
        <v>4</v>
      </c>
      <c r="M6" s="5" t="s">
        <v>23</v>
      </c>
    </row>
    <row r="7" spans="1:16" x14ac:dyDescent="0.3">
      <c r="A7" s="15"/>
      <c r="B7" s="42" t="s">
        <v>20</v>
      </c>
      <c r="C7" s="43">
        <v>768220844934</v>
      </c>
      <c r="D7" s="43">
        <v>67059202208.347008</v>
      </c>
      <c r="E7" s="43">
        <v>48506179545.909996</v>
      </c>
      <c r="F7" s="43">
        <v>145539896046.5802</v>
      </c>
      <c r="G7" s="43">
        <v>48487998060.659966</v>
      </c>
      <c r="H7" s="43">
        <v>27178999504.739986</v>
      </c>
      <c r="I7" s="43">
        <f>G7-E7</f>
        <v>-18181485.250030518</v>
      </c>
      <c r="J7" s="44">
        <f>G7/E7-1</f>
        <v>-3.7482822642875835E-4</v>
      </c>
      <c r="K7" s="44">
        <f>G7/$P$3</f>
        <v>9.8909692478436461E-3</v>
      </c>
      <c r="L7" s="8">
        <f>G7/C7</f>
        <v>6.3117264235163659E-2</v>
      </c>
      <c r="M7" s="8">
        <f>G7/D7</f>
        <v>0.72306255463660374</v>
      </c>
      <c r="N7">
        <f>G7/G20</f>
        <v>0.98299969818498745</v>
      </c>
    </row>
    <row r="8" spans="1:16" x14ac:dyDescent="0.3">
      <c r="A8" s="15"/>
      <c r="B8" s="45" t="s">
        <v>10</v>
      </c>
      <c r="C8" s="46">
        <v>313475539067</v>
      </c>
      <c r="D8" s="46">
        <v>21727549102.20676</v>
      </c>
      <c r="E8" s="46">
        <v>22691815931.939983</v>
      </c>
      <c r="F8" s="46">
        <v>114244529194.8502</v>
      </c>
      <c r="G8" s="46">
        <v>17418148347.169964</v>
      </c>
      <c r="H8" s="46">
        <v>6854182513.8999901</v>
      </c>
      <c r="I8" s="46">
        <f t="shared" ref="I8:I20" si="0">G8-E8</f>
        <v>-5273667584.7700195</v>
      </c>
      <c r="J8" s="47">
        <f t="shared" ref="J8:J20" si="1">G8/E8-1</f>
        <v>-0.23240394689378041</v>
      </c>
      <c r="K8" s="47">
        <f t="shared" ref="K8:K20" si="2">G8/$P$3</f>
        <v>3.553093065230415E-3</v>
      </c>
      <c r="L8" s="6">
        <f t="shared" ref="L8:L20" si="3">G8/C8</f>
        <v>5.556461725534232E-2</v>
      </c>
      <c r="M8" s="6">
        <f>G8/D8</f>
        <v>0.80166190237263757</v>
      </c>
    </row>
    <row r="9" spans="1:16" x14ac:dyDescent="0.3">
      <c r="A9" s="15"/>
      <c r="B9" s="45" t="s">
        <v>11</v>
      </c>
      <c r="C9" s="46">
        <v>45951048903</v>
      </c>
      <c r="D9" s="46">
        <v>3534696069.4615388</v>
      </c>
      <c r="E9" s="46">
        <v>3243950129.4200001</v>
      </c>
      <c r="F9" s="46">
        <v>3558470039.8699999</v>
      </c>
      <c r="G9" s="46">
        <v>3514087794.27</v>
      </c>
      <c r="H9" s="46">
        <v>3514081544.27</v>
      </c>
      <c r="I9" s="46">
        <f t="shared" si="0"/>
        <v>270137664.8499999</v>
      </c>
      <c r="J9" s="47">
        <f t="shared" si="1"/>
        <v>8.3274296481955723E-2</v>
      </c>
      <c r="K9" s="47">
        <f t="shared" si="2"/>
        <v>7.168317047007033E-4</v>
      </c>
      <c r="L9" s="6">
        <f t="shared" si="3"/>
        <v>7.6474593685294009E-2</v>
      </c>
      <c r="M9" s="6">
        <f>G9/D9</f>
        <v>0.99416971790882203</v>
      </c>
    </row>
    <row r="10" spans="1:16" x14ac:dyDescent="0.3">
      <c r="A10" s="15"/>
      <c r="B10" s="45" t="s">
        <v>12</v>
      </c>
      <c r="C10" s="46">
        <v>184836130000</v>
      </c>
      <c r="D10" s="46">
        <v>16999432146.193707</v>
      </c>
      <c r="E10" s="46">
        <v>9062366483.5599995</v>
      </c>
      <c r="F10" s="46">
        <v>12279855079.189999</v>
      </c>
      <c r="G10" s="46">
        <v>12279854553.459999</v>
      </c>
      <c r="H10" s="46">
        <v>4996344261.2700005</v>
      </c>
      <c r="I10" s="46">
        <f t="shared" si="0"/>
        <v>3217488069.8999996</v>
      </c>
      <c r="J10" s="47">
        <f t="shared" si="1"/>
        <v>0.35503839706072693</v>
      </c>
      <c r="K10" s="47">
        <f t="shared" si="2"/>
        <v>2.5049428438830546E-3</v>
      </c>
      <c r="L10" s="6">
        <f t="shared" si="3"/>
        <v>6.6436440502514307E-2</v>
      </c>
      <c r="M10" s="6">
        <f>G10/D10</f>
        <v>0.72236851489239573</v>
      </c>
    </row>
    <row r="11" spans="1:16" x14ac:dyDescent="0.3">
      <c r="A11" s="15"/>
      <c r="B11" s="45" t="s">
        <v>184</v>
      </c>
      <c r="C11" s="46">
        <v>223692311423</v>
      </c>
      <c r="D11" s="46">
        <v>24797524890.485001</v>
      </c>
      <c r="E11" s="46">
        <v>13450496693.580021</v>
      </c>
      <c r="F11" s="46">
        <v>15438543632.76</v>
      </c>
      <c r="G11" s="46">
        <v>15257409265.85</v>
      </c>
      <c r="H11" s="46">
        <v>11795893085.389997</v>
      </c>
      <c r="I11" s="46">
        <f t="shared" si="0"/>
        <v>1806912572.2699795</v>
      </c>
      <c r="J11" s="47">
        <f t="shared" si="1"/>
        <v>0.13433798122358009</v>
      </c>
      <c r="K11" s="47">
        <f t="shared" si="2"/>
        <v>3.1123282438159918E-3</v>
      </c>
      <c r="L11" s="6">
        <f t="shared" si="3"/>
        <v>6.8207124191221699E-2</v>
      </c>
      <c r="M11" s="6">
        <f>G11/D11</f>
        <v>0.61527952217942461</v>
      </c>
    </row>
    <row r="12" spans="1:16" x14ac:dyDescent="0.3">
      <c r="A12" s="15"/>
      <c r="B12" s="45" t="s">
        <v>13</v>
      </c>
      <c r="C12" s="46">
        <v>265815541</v>
      </c>
      <c r="D12" s="46">
        <v>0</v>
      </c>
      <c r="E12" s="46">
        <v>57550307.410000004</v>
      </c>
      <c r="F12" s="46">
        <v>18498099.909999996</v>
      </c>
      <c r="G12" s="46">
        <v>18498099.909999996</v>
      </c>
      <c r="H12" s="46">
        <v>18498099.909999996</v>
      </c>
      <c r="I12" s="46">
        <f t="shared" si="0"/>
        <v>-39052207.500000007</v>
      </c>
      <c r="J12" s="47">
        <f t="shared" si="1"/>
        <v>-0.67857513291430749</v>
      </c>
      <c r="K12" s="47">
        <f t="shared" si="2"/>
        <v>3.7733902134803661E-6</v>
      </c>
      <c r="L12" s="6">
        <f t="shared" si="3"/>
        <v>6.9589986501203085E-2</v>
      </c>
      <c r="M12" s="6"/>
    </row>
    <row r="13" spans="1:16" x14ac:dyDescent="0.3">
      <c r="A13" s="15"/>
      <c r="B13" s="48" t="s">
        <v>19</v>
      </c>
      <c r="C13" s="43">
        <v>123157955971</v>
      </c>
      <c r="D13" s="43">
        <v>903220782.88000011</v>
      </c>
      <c r="E13" s="43">
        <v>11019077172.920012</v>
      </c>
      <c r="F13" s="43">
        <v>899263855.96000004</v>
      </c>
      <c r="G13" s="43">
        <v>838566484.76999998</v>
      </c>
      <c r="H13" s="43">
        <v>99226733.349999934</v>
      </c>
      <c r="I13" s="43">
        <f t="shared" si="0"/>
        <v>-10180510688.150011</v>
      </c>
      <c r="J13" s="44">
        <f t="shared" si="1"/>
        <v>-0.92389866486906702</v>
      </c>
      <c r="K13" s="44">
        <f t="shared" si="2"/>
        <v>1.7105749143852208E-4</v>
      </c>
      <c r="L13" s="8">
        <f t="shared" si="3"/>
        <v>6.8088697815629319E-3</v>
      </c>
      <c r="M13" s="8">
        <f t="shared" ref="M13:M18" si="4">G13/D13</f>
        <v>0.9284180575386628</v>
      </c>
    </row>
    <row r="14" spans="1:16" x14ac:dyDescent="0.3">
      <c r="A14" s="15"/>
      <c r="B14" s="49" t="s">
        <v>14</v>
      </c>
      <c r="C14" s="46">
        <v>30479010985</v>
      </c>
      <c r="D14" s="46">
        <v>166953103.12</v>
      </c>
      <c r="E14" s="46">
        <v>1472173401.95</v>
      </c>
      <c r="F14" s="46">
        <v>62698633.660000026</v>
      </c>
      <c r="G14" s="46">
        <v>2001262.47</v>
      </c>
      <c r="H14" s="46">
        <v>1551262.47</v>
      </c>
      <c r="I14" s="46">
        <f t="shared" si="0"/>
        <v>-1470172139.48</v>
      </c>
      <c r="J14" s="47">
        <f t="shared" si="1"/>
        <v>-0.99864060682841493</v>
      </c>
      <c r="K14" s="47">
        <f t="shared" si="2"/>
        <v>4.0823350807080519E-7</v>
      </c>
      <c r="L14" s="6">
        <f t="shared" si="3"/>
        <v>6.5660348066572937E-5</v>
      </c>
      <c r="M14" s="6">
        <f t="shared" si="4"/>
        <v>1.1986973782461312E-2</v>
      </c>
    </row>
    <row r="15" spans="1:16" ht="27.6" x14ac:dyDescent="0.3">
      <c r="A15" s="15"/>
      <c r="B15" s="45" t="s">
        <v>15</v>
      </c>
      <c r="C15" s="46">
        <v>44127092095</v>
      </c>
      <c r="D15" s="46">
        <v>70893961.529999241</v>
      </c>
      <c r="E15" s="46">
        <v>6381540856.4500084</v>
      </c>
      <c r="F15" s="46">
        <v>178472710.14000005</v>
      </c>
      <c r="G15" s="46">
        <v>178472710.14000005</v>
      </c>
      <c r="H15" s="46">
        <v>97662712.719999939</v>
      </c>
      <c r="I15" s="46">
        <f t="shared" si="0"/>
        <v>-6203068146.310008</v>
      </c>
      <c r="J15" s="47">
        <f t="shared" si="1"/>
        <v>-0.9720329753965905</v>
      </c>
      <c r="K15" s="47">
        <f t="shared" si="2"/>
        <v>3.640628935361796E-5</v>
      </c>
      <c r="L15" s="6">
        <f t="shared" si="3"/>
        <v>4.0445155496711873E-3</v>
      </c>
      <c r="M15" s="6">
        <f t="shared" si="4"/>
        <v>2.5174599682157437</v>
      </c>
    </row>
    <row r="16" spans="1:16" x14ac:dyDescent="0.3">
      <c r="A16" s="15"/>
      <c r="B16" s="45" t="s">
        <v>16</v>
      </c>
      <c r="C16" s="46">
        <v>15705520</v>
      </c>
      <c r="D16" s="46">
        <v>3310.344603957391</v>
      </c>
      <c r="E16" s="46">
        <v>0</v>
      </c>
      <c r="F16" s="46">
        <v>0</v>
      </c>
      <c r="G16" s="46">
        <v>0</v>
      </c>
      <c r="H16" s="46">
        <v>0</v>
      </c>
      <c r="I16" s="46">
        <f t="shared" si="0"/>
        <v>0</v>
      </c>
      <c r="J16" s="47" t="s">
        <v>30</v>
      </c>
      <c r="K16" s="47">
        <f t="shared" si="2"/>
        <v>0</v>
      </c>
      <c r="L16" s="6">
        <f t="shared" si="3"/>
        <v>0</v>
      </c>
      <c r="M16" s="6">
        <f t="shared" si="4"/>
        <v>0</v>
      </c>
    </row>
    <row r="17" spans="1:13" x14ac:dyDescent="0.3">
      <c r="A17" s="15"/>
      <c r="B17" s="49" t="s">
        <v>17</v>
      </c>
      <c r="C17" s="46">
        <v>1196164756</v>
      </c>
      <c r="D17" s="46">
        <v>7589623.965396787</v>
      </c>
      <c r="E17" s="46">
        <v>110010990.45</v>
      </c>
      <c r="F17" s="46">
        <v>312053.15999999997</v>
      </c>
      <c r="G17" s="46">
        <v>312053.15999999997</v>
      </c>
      <c r="H17" s="46">
        <v>12758.16</v>
      </c>
      <c r="I17" s="46">
        <f t="shared" si="0"/>
        <v>-109698937.29000001</v>
      </c>
      <c r="J17" s="47">
        <f t="shared" si="1"/>
        <v>-0.99716343650099371</v>
      </c>
      <c r="K17" s="47">
        <f t="shared" si="2"/>
        <v>6.365509678067378E-8</v>
      </c>
      <c r="L17" s="6">
        <f t="shared" si="3"/>
        <v>2.6087807589609332E-4</v>
      </c>
      <c r="M17" s="6">
        <f t="shared" si="4"/>
        <v>4.1115760335787038E-2</v>
      </c>
    </row>
    <row r="18" spans="1:13" x14ac:dyDescent="0.3">
      <c r="A18" s="15"/>
      <c r="B18" s="45" t="s">
        <v>183</v>
      </c>
      <c r="C18" s="46">
        <v>45893698340</v>
      </c>
      <c r="D18" s="46">
        <v>657780783.92000008</v>
      </c>
      <c r="E18" s="46">
        <v>3055351924.0700021</v>
      </c>
      <c r="F18" s="46">
        <v>657780459</v>
      </c>
      <c r="G18" s="46">
        <v>657780459</v>
      </c>
      <c r="H18" s="46">
        <v>0</v>
      </c>
      <c r="I18" s="46">
        <f t="shared" si="0"/>
        <v>-2397571465.0700021</v>
      </c>
      <c r="J18" s="47">
        <f t="shared" si="1"/>
        <v>-0.78471204779455406</v>
      </c>
      <c r="K18" s="47">
        <f t="shared" si="2"/>
        <v>1.3417931348005266E-4</v>
      </c>
      <c r="L18" s="6">
        <f t="shared" si="3"/>
        <v>1.4332696705479762E-2</v>
      </c>
      <c r="M18" s="6">
        <f t="shared" si="4"/>
        <v>0.99999950603604115</v>
      </c>
    </row>
    <row r="19" spans="1:13" ht="27" customHeight="1" thickBot="1" x14ac:dyDescent="0.35">
      <c r="A19" s="15"/>
      <c r="B19" s="45" t="s">
        <v>18</v>
      </c>
      <c r="C19" s="46">
        <v>1446284275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f t="shared" si="0"/>
        <v>0</v>
      </c>
      <c r="J19" s="47" t="s">
        <v>30</v>
      </c>
      <c r="K19" s="47">
        <f t="shared" si="2"/>
        <v>0</v>
      </c>
      <c r="L19" s="6">
        <f t="shared" si="3"/>
        <v>0</v>
      </c>
      <c r="M19" s="6"/>
    </row>
    <row r="20" spans="1:13" ht="15" thickBot="1" x14ac:dyDescent="0.35">
      <c r="A20" s="15"/>
      <c r="B20" s="50" t="s">
        <v>24</v>
      </c>
      <c r="C20" s="51">
        <v>891378800905</v>
      </c>
      <c r="D20" s="51">
        <v>67962422991.227005</v>
      </c>
      <c r="E20" s="51">
        <v>59525256718.830009</v>
      </c>
      <c r="F20" s="51">
        <v>146439159902.54022</v>
      </c>
      <c r="G20" s="51">
        <v>49326564545.42997</v>
      </c>
      <c r="H20" s="51">
        <v>27278226238.089989</v>
      </c>
      <c r="I20" s="52">
        <f t="shared" si="0"/>
        <v>-10198692173.40004</v>
      </c>
      <c r="J20" s="53">
        <f t="shared" si="1"/>
        <v>-0.17133386289409858</v>
      </c>
      <c r="K20" s="54">
        <f t="shared" si="2"/>
        <v>1.0062026739282168E-2</v>
      </c>
      <c r="L20" s="7">
        <f t="shared" si="3"/>
        <v>5.5337376764344907E-2</v>
      </c>
      <c r="M20" s="7">
        <f>G20/D20</f>
        <v>0.72579172981806928</v>
      </c>
    </row>
    <row r="21" spans="1:13" x14ac:dyDescent="0.3">
      <c r="A21" s="15"/>
      <c r="B21" s="24" t="s">
        <v>32</v>
      </c>
    </row>
    <row r="22" spans="1:13" x14ac:dyDescent="0.3">
      <c r="A22" s="15"/>
      <c r="B22" s="24" t="s">
        <v>33</v>
      </c>
    </row>
    <row r="23" spans="1:13" x14ac:dyDescent="0.3">
      <c r="B23" s="24" t="s">
        <v>34</v>
      </c>
    </row>
    <row r="24" spans="1:13" x14ac:dyDescent="0.3">
      <c r="B24" s="24" t="s">
        <v>185</v>
      </c>
    </row>
    <row r="25" spans="1:13" x14ac:dyDescent="0.3">
      <c r="B25" s="24" t="s">
        <v>36</v>
      </c>
    </row>
    <row r="29" spans="1:13" x14ac:dyDescent="0.3">
      <c r="B29" s="10"/>
    </row>
  </sheetData>
  <mergeCells count="13">
    <mergeCell ref="M4:M5"/>
    <mergeCell ref="D4:D5"/>
    <mergeCell ref="I4:J4"/>
    <mergeCell ref="B2:K2"/>
    <mergeCell ref="B3:K3"/>
    <mergeCell ref="B4:B6"/>
    <mergeCell ref="C4:C5"/>
    <mergeCell ref="E4:E5"/>
    <mergeCell ref="F4:F5"/>
    <mergeCell ref="G4:G5"/>
    <mergeCell ref="H4:H5"/>
    <mergeCell ref="K4:K5"/>
    <mergeCell ref="L4:L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9056-3BD4-4016-A8F1-D58DC1F64724}">
  <dimension ref="B2:K49"/>
  <sheetViews>
    <sheetView showGridLines="0" zoomScaleNormal="100" workbookViewId="0">
      <selection activeCell="M6" sqref="L2:M6"/>
    </sheetView>
  </sheetViews>
  <sheetFormatPr defaultRowHeight="14.4" x14ac:dyDescent="0.3"/>
  <cols>
    <col min="2" max="2" width="50.44140625" customWidth="1"/>
    <col min="3" max="3" width="12.44140625" customWidth="1"/>
    <col min="4" max="4" width="14.77734375" customWidth="1"/>
    <col min="5" max="5" width="11.21875" customWidth="1"/>
    <col min="6" max="6" width="15.109375" customWidth="1"/>
    <col min="7" max="7" width="10" customWidth="1"/>
    <col min="8" max="8" width="9.44140625" customWidth="1"/>
    <col min="9" max="9" width="9.5546875" customWidth="1"/>
    <col min="10" max="10" width="9.77734375" customWidth="1"/>
    <col min="12" max="12" width="14.88671875" customWidth="1"/>
    <col min="13" max="13" width="17" bestFit="1" customWidth="1"/>
  </cols>
  <sheetData>
    <row r="2" spans="2:10" ht="18" x14ac:dyDescent="0.35">
      <c r="B2" s="94" t="s">
        <v>75</v>
      </c>
      <c r="C2" s="94"/>
      <c r="D2" s="94"/>
      <c r="E2" s="94"/>
      <c r="F2" s="94"/>
      <c r="G2" s="94"/>
      <c r="H2" s="94"/>
      <c r="I2" s="94"/>
      <c r="J2" s="94"/>
    </row>
    <row r="3" spans="2:10" ht="16.2" thickBot="1" x14ac:dyDescent="0.35">
      <c r="B3" s="95" t="s">
        <v>31</v>
      </c>
      <c r="C3" s="95"/>
      <c r="D3" s="95"/>
      <c r="E3" s="95"/>
      <c r="F3" s="95"/>
      <c r="G3" s="95"/>
      <c r="H3" s="95"/>
      <c r="I3" s="95"/>
      <c r="J3" s="95"/>
    </row>
    <row r="4" spans="2:10" x14ac:dyDescent="0.3">
      <c r="B4" s="107" t="s">
        <v>0</v>
      </c>
      <c r="C4" s="103" t="s">
        <v>8</v>
      </c>
      <c r="D4" s="103" t="s">
        <v>21</v>
      </c>
      <c r="E4" s="103" t="s">
        <v>1</v>
      </c>
      <c r="F4" s="103" t="s">
        <v>5</v>
      </c>
      <c r="G4" s="103" t="s">
        <v>6</v>
      </c>
      <c r="H4" s="103" t="s">
        <v>7</v>
      </c>
      <c r="I4" s="105" t="s">
        <v>28</v>
      </c>
      <c r="J4" s="106"/>
    </row>
    <row r="5" spans="2:10" x14ac:dyDescent="0.3">
      <c r="B5" s="108"/>
      <c r="C5" s="104"/>
      <c r="D5" s="104"/>
      <c r="E5" s="104">
        <v>2016</v>
      </c>
      <c r="F5" s="104"/>
      <c r="G5" s="104"/>
      <c r="H5" s="110"/>
      <c r="I5" s="37" t="s">
        <v>26</v>
      </c>
      <c r="J5" s="38" t="s">
        <v>27</v>
      </c>
    </row>
    <row r="6" spans="2:10" ht="15" thickBot="1" x14ac:dyDescent="0.35">
      <c r="B6" s="109"/>
      <c r="C6" s="39">
        <v>1</v>
      </c>
      <c r="D6" s="39">
        <v>2</v>
      </c>
      <c r="E6" s="39">
        <v>3</v>
      </c>
      <c r="F6" s="39">
        <v>4</v>
      </c>
      <c r="G6" s="39">
        <v>5</v>
      </c>
      <c r="H6" s="39">
        <v>6</v>
      </c>
      <c r="I6" s="40">
        <v>7</v>
      </c>
      <c r="J6" s="41">
        <v>8</v>
      </c>
    </row>
    <row r="7" spans="2:10" s="25" customFormat="1" x14ac:dyDescent="0.3">
      <c r="B7" s="55" t="s">
        <v>37</v>
      </c>
      <c r="C7" s="43">
        <v>7818719836</v>
      </c>
      <c r="D7" s="43">
        <v>651559986.33333337</v>
      </c>
      <c r="E7" s="43">
        <v>741044379.3900001</v>
      </c>
      <c r="F7" s="43">
        <v>651518308.55999994</v>
      </c>
      <c r="G7" s="43">
        <v>651518308.55999994</v>
      </c>
      <c r="H7" s="43">
        <v>651518308.55999994</v>
      </c>
      <c r="I7" s="56">
        <f>G7-E7</f>
        <v>-89526070.830000162</v>
      </c>
      <c r="J7" s="57">
        <f>G7/E7-1</f>
        <v>-0.12081067385423616</v>
      </c>
    </row>
    <row r="8" spans="2:10" x14ac:dyDescent="0.3">
      <c r="B8" s="58" t="s">
        <v>42</v>
      </c>
      <c r="C8" s="46">
        <v>2635779124</v>
      </c>
      <c r="D8" s="46">
        <v>219648260.33333334</v>
      </c>
      <c r="E8" s="46">
        <v>311314924.63000023</v>
      </c>
      <c r="F8" s="46">
        <v>219648256</v>
      </c>
      <c r="G8" s="46">
        <v>219648256</v>
      </c>
      <c r="H8" s="46">
        <v>219648256</v>
      </c>
      <c r="I8" s="59">
        <f t="shared" ref="I8:I44" si="0">G8-E8</f>
        <v>-91666668.630000234</v>
      </c>
      <c r="J8" s="60">
        <f t="shared" ref="J8:J44" si="1">G8/E8-1</f>
        <v>-0.2944499648995198</v>
      </c>
    </row>
    <row r="9" spans="2:10" x14ac:dyDescent="0.3">
      <c r="B9" s="58" t="s">
        <v>43</v>
      </c>
      <c r="C9" s="46">
        <v>5182940712</v>
      </c>
      <c r="D9" s="46">
        <v>431911726</v>
      </c>
      <c r="E9" s="46">
        <v>429729454.75999993</v>
      </c>
      <c r="F9" s="46">
        <v>431870052.56</v>
      </c>
      <c r="G9" s="46">
        <v>431870052.56</v>
      </c>
      <c r="H9" s="46">
        <v>431870052.56</v>
      </c>
      <c r="I9" s="59">
        <f t="shared" si="0"/>
        <v>2140597.8000000715</v>
      </c>
      <c r="J9" s="60">
        <f t="shared" si="1"/>
        <v>4.9812685081025432E-3</v>
      </c>
    </row>
    <row r="10" spans="2:10" s="25" customFormat="1" x14ac:dyDescent="0.3">
      <c r="B10" s="55" t="s">
        <v>38</v>
      </c>
      <c r="C10" s="43">
        <v>603583899414</v>
      </c>
      <c r="D10" s="43">
        <v>46195880960.673309</v>
      </c>
      <c r="E10" s="43">
        <v>38948196433.680008</v>
      </c>
      <c r="F10" s="43">
        <v>129500039834.58984</v>
      </c>
      <c r="G10" s="43">
        <v>32608686264.349995</v>
      </c>
      <c r="H10" s="43">
        <v>17923654545.199993</v>
      </c>
      <c r="I10" s="56">
        <f t="shared" si="0"/>
        <v>-6339510169.3300133</v>
      </c>
      <c r="J10" s="61">
        <f t="shared" si="1"/>
        <v>-0.1627677466432822</v>
      </c>
    </row>
    <row r="11" spans="2:10" x14ac:dyDescent="0.3">
      <c r="B11" s="58" t="s">
        <v>44</v>
      </c>
      <c r="C11" s="46">
        <v>67976353801</v>
      </c>
      <c r="D11" s="46">
        <v>11756475292.743299</v>
      </c>
      <c r="E11" s="46">
        <v>3637694751.4200015</v>
      </c>
      <c r="F11" s="46">
        <v>7265970700.5699968</v>
      </c>
      <c r="G11" s="46">
        <v>6240824799.2099915</v>
      </c>
      <c r="H11" s="46">
        <v>5875061334.5499945</v>
      </c>
      <c r="I11" s="59">
        <f>G11-E11</f>
        <v>2603130047.7899899</v>
      </c>
      <c r="J11" s="62">
        <f t="shared" si="1"/>
        <v>0.71559881344465159</v>
      </c>
    </row>
    <row r="12" spans="2:10" x14ac:dyDescent="0.3">
      <c r="B12" s="58" t="s">
        <v>45</v>
      </c>
      <c r="C12" s="46">
        <v>43276034668</v>
      </c>
      <c r="D12" s="46">
        <v>3260984231.0400009</v>
      </c>
      <c r="E12" s="46">
        <v>2723823199.2700009</v>
      </c>
      <c r="F12" s="46">
        <v>3112414020.4399986</v>
      </c>
      <c r="G12" s="46">
        <v>2940530529.1299982</v>
      </c>
      <c r="H12" s="46">
        <v>1187606456.7000005</v>
      </c>
      <c r="I12" s="59">
        <f t="shared" si="0"/>
        <v>216707329.85999727</v>
      </c>
      <c r="J12" s="62">
        <f t="shared" si="1"/>
        <v>7.9559983892521391E-2</v>
      </c>
    </row>
    <row r="13" spans="2:10" x14ac:dyDescent="0.3">
      <c r="B13" s="58" t="s">
        <v>46</v>
      </c>
      <c r="C13" s="46">
        <v>33199958317</v>
      </c>
      <c r="D13" s="46">
        <v>2209746650.2299995</v>
      </c>
      <c r="E13" s="46">
        <v>2091777585.3299999</v>
      </c>
      <c r="F13" s="46">
        <v>2216826763.5699987</v>
      </c>
      <c r="G13" s="46">
        <v>2061539658.7400007</v>
      </c>
      <c r="H13" s="46">
        <v>1957092776.1100008</v>
      </c>
      <c r="I13" s="59">
        <f t="shared" si="0"/>
        <v>-30237926.589999199</v>
      </c>
      <c r="J13" s="62">
        <f t="shared" si="1"/>
        <v>-1.4455612681798957E-2</v>
      </c>
    </row>
    <row r="14" spans="2:10" x14ac:dyDescent="0.3">
      <c r="B14" s="58" t="s">
        <v>47</v>
      </c>
      <c r="C14" s="46">
        <v>10207451310</v>
      </c>
      <c r="D14" s="46">
        <v>602658424.37</v>
      </c>
      <c r="E14" s="46">
        <v>615328163.72000003</v>
      </c>
      <c r="F14" s="46">
        <v>633740585.10000014</v>
      </c>
      <c r="G14" s="46">
        <v>450244098.87999994</v>
      </c>
      <c r="H14" s="46">
        <v>135675209.58000001</v>
      </c>
      <c r="I14" s="59">
        <f t="shared" si="0"/>
        <v>-165084064.84000009</v>
      </c>
      <c r="J14" s="62">
        <f t="shared" si="1"/>
        <v>-0.26828621632069527</v>
      </c>
    </row>
    <row r="15" spans="2:10" x14ac:dyDescent="0.3">
      <c r="B15" s="58" t="s">
        <v>48</v>
      </c>
      <c r="C15" s="46">
        <v>21532543437</v>
      </c>
      <c r="D15" s="46">
        <v>1398476233.76</v>
      </c>
      <c r="E15" s="46">
        <v>1409542993.1499994</v>
      </c>
      <c r="F15" s="46">
        <v>1673929444.3699999</v>
      </c>
      <c r="G15" s="46">
        <v>1304739407.73</v>
      </c>
      <c r="H15" s="46">
        <v>1272765049.73</v>
      </c>
      <c r="I15" s="59">
        <f t="shared" si="0"/>
        <v>-104803585.41999936</v>
      </c>
      <c r="J15" s="62">
        <f t="shared" si="1"/>
        <v>-7.4352883118370072E-2</v>
      </c>
    </row>
    <row r="16" spans="2:10" x14ac:dyDescent="0.3">
      <c r="B16" s="58" t="s">
        <v>49</v>
      </c>
      <c r="C16" s="46">
        <v>194510200000</v>
      </c>
      <c r="D16" s="46">
        <v>14030095361.849998</v>
      </c>
      <c r="E16" s="46">
        <v>15506059814.370012</v>
      </c>
      <c r="F16" s="46">
        <v>104142219208.98987</v>
      </c>
      <c r="G16" s="46">
        <v>10245985232.750002</v>
      </c>
      <c r="H16" s="46">
        <v>1075503486.24</v>
      </c>
      <c r="I16" s="59">
        <f t="shared" si="0"/>
        <v>-5260074581.6200104</v>
      </c>
      <c r="J16" s="62">
        <f t="shared" si="1"/>
        <v>-0.33922702766471424</v>
      </c>
    </row>
    <row r="17" spans="2:11" x14ac:dyDescent="0.3">
      <c r="B17" s="69" t="s">
        <v>50</v>
      </c>
      <c r="C17" s="46">
        <v>107449061312</v>
      </c>
      <c r="D17" s="46">
        <v>8030315541.1799994</v>
      </c>
      <c r="E17" s="46">
        <v>5078363107.1500034</v>
      </c>
      <c r="F17" s="46">
        <v>5707944860.5699997</v>
      </c>
      <c r="G17" s="46">
        <v>5578841705.8700008</v>
      </c>
      <c r="H17" s="46">
        <v>3530997718.8500004</v>
      </c>
      <c r="I17" s="59">
        <f t="shared" si="0"/>
        <v>500478598.71999741</v>
      </c>
      <c r="J17" s="62">
        <f t="shared" si="1"/>
        <v>9.8551164648970513E-2</v>
      </c>
      <c r="K17" s="3"/>
    </row>
    <row r="18" spans="2:11" x14ac:dyDescent="0.3">
      <c r="B18" s="58" t="s">
        <v>51</v>
      </c>
      <c r="C18" s="46">
        <v>2833726697</v>
      </c>
      <c r="D18" s="46">
        <v>153602094.47999999</v>
      </c>
      <c r="E18" s="46">
        <v>124766952.23</v>
      </c>
      <c r="F18" s="46">
        <v>196558348.53999999</v>
      </c>
      <c r="G18" s="46">
        <v>82066597.540000007</v>
      </c>
      <c r="H18" s="46">
        <v>5766678.9000000004</v>
      </c>
      <c r="I18" s="59">
        <f t="shared" si="0"/>
        <v>-42700354.689999998</v>
      </c>
      <c r="J18" s="60">
        <f t="shared" si="1"/>
        <v>-0.34224090535837237</v>
      </c>
    </row>
    <row r="19" spans="2:11" x14ac:dyDescent="0.3">
      <c r="B19" s="69" t="s">
        <v>52</v>
      </c>
      <c r="C19" s="46">
        <v>2031641613</v>
      </c>
      <c r="D19" s="46">
        <v>133271333.37</v>
      </c>
      <c r="E19" s="46">
        <v>171735764.87000009</v>
      </c>
      <c r="F19" s="46">
        <v>118044155.01000001</v>
      </c>
      <c r="G19" s="46">
        <v>115345308.36999997</v>
      </c>
      <c r="H19" s="46">
        <v>93801758.639999986</v>
      </c>
      <c r="I19" s="59">
        <f t="shared" si="0"/>
        <v>-56390456.500000119</v>
      </c>
      <c r="J19" s="60">
        <f t="shared" si="1"/>
        <v>-0.32835592832213112</v>
      </c>
    </row>
    <row r="20" spans="2:11" x14ac:dyDescent="0.3">
      <c r="B20" s="69" t="s">
        <v>53</v>
      </c>
      <c r="C20" s="46">
        <v>13835081458</v>
      </c>
      <c r="D20" s="46">
        <v>783943224.83000004</v>
      </c>
      <c r="E20" s="46">
        <v>714709675.39999986</v>
      </c>
      <c r="F20" s="46">
        <v>676491764.0200001</v>
      </c>
      <c r="G20" s="46">
        <v>668561805.88</v>
      </c>
      <c r="H20" s="46">
        <v>430783407.62</v>
      </c>
      <c r="I20" s="59">
        <f t="shared" si="0"/>
        <v>-46147869.519999862</v>
      </c>
      <c r="J20" s="60">
        <f t="shared" si="1"/>
        <v>-6.4568692867033595E-2</v>
      </c>
    </row>
    <row r="21" spans="2:11" x14ac:dyDescent="0.3">
      <c r="B21" s="69" t="s">
        <v>54</v>
      </c>
      <c r="C21" s="46">
        <v>48788599383</v>
      </c>
      <c r="D21" s="46">
        <v>776062907.53999996</v>
      </c>
      <c r="E21" s="46">
        <v>1969913212.6100004</v>
      </c>
      <c r="F21" s="46">
        <v>597251073.67000008</v>
      </c>
      <c r="G21" s="46">
        <v>563274776.93000007</v>
      </c>
      <c r="H21" s="46">
        <v>480496120.37000006</v>
      </c>
      <c r="I21" s="59">
        <f t="shared" si="0"/>
        <v>-1406638435.6800003</v>
      </c>
      <c r="J21" s="60">
        <f t="shared" si="1"/>
        <v>-0.71406112039641612</v>
      </c>
    </row>
    <row r="22" spans="2:11" ht="27.6" x14ac:dyDescent="0.3">
      <c r="B22" s="69" t="s">
        <v>55</v>
      </c>
      <c r="C22" s="46">
        <v>7108358376</v>
      </c>
      <c r="D22" s="46">
        <v>375509001.91000003</v>
      </c>
      <c r="E22" s="46">
        <v>342639063.82999998</v>
      </c>
      <c r="F22" s="46">
        <v>325142107.8900001</v>
      </c>
      <c r="G22" s="46">
        <v>265798351.02000004</v>
      </c>
      <c r="H22" s="46">
        <v>173818125.16</v>
      </c>
      <c r="I22" s="59">
        <f t="shared" si="0"/>
        <v>-76840712.809999943</v>
      </c>
      <c r="J22" s="60">
        <f t="shared" si="1"/>
        <v>-0.22426139025445269</v>
      </c>
    </row>
    <row r="23" spans="2:11" x14ac:dyDescent="0.3">
      <c r="B23" s="69" t="s">
        <v>56</v>
      </c>
      <c r="C23" s="46">
        <v>5989263956</v>
      </c>
      <c r="D23" s="46">
        <v>283543701</v>
      </c>
      <c r="E23" s="46">
        <v>337854852.26999986</v>
      </c>
      <c r="F23" s="46">
        <v>94504408.839999989</v>
      </c>
      <c r="G23" s="46">
        <v>92053810.340000004</v>
      </c>
      <c r="H23" s="46">
        <v>78634352.340000004</v>
      </c>
      <c r="I23" s="59">
        <f t="shared" si="0"/>
        <v>-245801041.92999986</v>
      </c>
      <c r="J23" s="60">
        <f t="shared" si="1"/>
        <v>-0.72753444349991359</v>
      </c>
    </row>
    <row r="24" spans="2:11" x14ac:dyDescent="0.3">
      <c r="B24" s="69" t="s">
        <v>57</v>
      </c>
      <c r="C24" s="46">
        <v>7005559301</v>
      </c>
      <c r="D24" s="46">
        <v>509822943</v>
      </c>
      <c r="E24" s="46">
        <v>2603642969.0700006</v>
      </c>
      <c r="F24" s="46">
        <v>502347710.57999998</v>
      </c>
      <c r="G24" s="46">
        <v>502347710.57999998</v>
      </c>
      <c r="H24" s="46">
        <v>502347710.57999998</v>
      </c>
      <c r="I24" s="59">
        <f t="shared" si="0"/>
        <v>-2101295258.4900007</v>
      </c>
      <c r="J24" s="60">
        <f t="shared" si="1"/>
        <v>-0.80705967886240781</v>
      </c>
    </row>
    <row r="25" spans="2:11" x14ac:dyDescent="0.3">
      <c r="B25" s="69" t="s">
        <v>58</v>
      </c>
      <c r="C25" s="46">
        <v>1090587821</v>
      </c>
      <c r="D25" s="46">
        <v>68761456</v>
      </c>
      <c r="E25" s="46">
        <v>39671963.350000001</v>
      </c>
      <c r="F25" s="46">
        <v>58988622.899999991</v>
      </c>
      <c r="G25" s="46">
        <v>58853150.429999992</v>
      </c>
      <c r="H25" s="46">
        <v>55228493.609999992</v>
      </c>
      <c r="I25" s="59">
        <f t="shared" si="0"/>
        <v>19181187.079999991</v>
      </c>
      <c r="J25" s="62">
        <f t="shared" si="1"/>
        <v>0.48349477717492362</v>
      </c>
    </row>
    <row r="26" spans="2:11" x14ac:dyDescent="0.3">
      <c r="B26" s="69" t="s">
        <v>59</v>
      </c>
      <c r="C26" s="46">
        <v>2587888533</v>
      </c>
      <c r="D26" s="46">
        <v>178903950.29999998</v>
      </c>
      <c r="E26" s="46">
        <v>163485587.22</v>
      </c>
      <c r="F26" s="46">
        <v>158361864.37000006</v>
      </c>
      <c r="G26" s="46">
        <v>148758375.03000003</v>
      </c>
      <c r="H26" s="46">
        <v>140732163.30000004</v>
      </c>
      <c r="I26" s="59">
        <f t="shared" si="0"/>
        <v>-14727212.189999968</v>
      </c>
      <c r="J26" s="60">
        <f t="shared" si="1"/>
        <v>-9.0082633218191766E-2</v>
      </c>
    </row>
    <row r="27" spans="2:11" x14ac:dyDescent="0.3">
      <c r="B27" s="69" t="s">
        <v>60</v>
      </c>
      <c r="C27" s="46">
        <v>660711909</v>
      </c>
      <c r="D27" s="46">
        <v>51016380.18</v>
      </c>
      <c r="E27" s="46">
        <v>48078367.129999995</v>
      </c>
      <c r="F27" s="46">
        <v>203974039.13</v>
      </c>
      <c r="G27" s="46">
        <v>13252736.030000003</v>
      </c>
      <c r="H27" s="46">
        <v>13067822.400000002</v>
      </c>
      <c r="I27" s="59">
        <f t="shared" si="0"/>
        <v>-34825631.099999994</v>
      </c>
      <c r="J27" s="60">
        <f t="shared" si="1"/>
        <v>-0.72435137004204653</v>
      </c>
    </row>
    <row r="28" spans="2:11" ht="27.6" x14ac:dyDescent="0.3">
      <c r="B28" s="69" t="s">
        <v>61</v>
      </c>
      <c r="C28" s="46">
        <v>12790477309</v>
      </c>
      <c r="D28" s="46">
        <v>375387265.18000001</v>
      </c>
      <c r="E28" s="46">
        <v>292979823.76999974</v>
      </c>
      <c r="F28" s="46">
        <v>315493872.13999999</v>
      </c>
      <c r="G28" s="46">
        <v>256501995.22999996</v>
      </c>
      <c r="H28" s="46">
        <v>0</v>
      </c>
      <c r="I28" s="59">
        <f t="shared" si="0"/>
        <v>-36477828.539999783</v>
      </c>
      <c r="J28" s="60">
        <f t="shared" si="1"/>
        <v>-0.12450628193645263</v>
      </c>
    </row>
    <row r="29" spans="2:11" ht="27.6" x14ac:dyDescent="0.3">
      <c r="B29" s="69" t="s">
        <v>62</v>
      </c>
      <c r="C29" s="46">
        <v>15363014394</v>
      </c>
      <c r="D29" s="46">
        <v>942991115.24000001</v>
      </c>
      <c r="E29" s="46">
        <v>828380870.13999999</v>
      </c>
      <c r="F29" s="46">
        <v>1249246108.6800001</v>
      </c>
      <c r="G29" s="46">
        <v>808835970.72000003</v>
      </c>
      <c r="H29" s="46">
        <v>779199261.87</v>
      </c>
      <c r="I29" s="59">
        <f t="shared" si="0"/>
        <v>-19544899.419999957</v>
      </c>
      <c r="J29" s="60">
        <f t="shared" si="1"/>
        <v>-2.3594097986228024E-2</v>
      </c>
    </row>
    <row r="30" spans="2:11" ht="27.6" x14ac:dyDescent="0.3">
      <c r="B30" s="69" t="s">
        <v>63</v>
      </c>
      <c r="C30" s="46">
        <v>2970299999</v>
      </c>
      <c r="D30" s="46">
        <v>134479210</v>
      </c>
      <c r="E30" s="46">
        <v>125242031.31000008</v>
      </c>
      <c r="F30" s="46">
        <v>153094754.82999998</v>
      </c>
      <c r="G30" s="46">
        <v>114727902.68000001</v>
      </c>
      <c r="H30" s="46">
        <v>72669506.959999993</v>
      </c>
      <c r="I30" s="59">
        <f t="shared" si="0"/>
        <v>-10514128.63000007</v>
      </c>
      <c r="J30" s="60">
        <f t="shared" si="1"/>
        <v>-8.3950479883030726E-2</v>
      </c>
    </row>
    <row r="31" spans="2:11" x14ac:dyDescent="0.3">
      <c r="B31" s="69" t="s">
        <v>64</v>
      </c>
      <c r="C31" s="46">
        <v>1014051490</v>
      </c>
      <c r="D31" s="46">
        <v>50523371.000000007</v>
      </c>
      <c r="E31" s="46">
        <v>40532944.310000002</v>
      </c>
      <c r="F31" s="46">
        <v>38428538.209999993</v>
      </c>
      <c r="G31" s="46">
        <v>37259981.150000006</v>
      </c>
      <c r="H31" s="46">
        <v>36069855.020000003</v>
      </c>
      <c r="I31" s="59">
        <f t="shared" si="0"/>
        <v>-3272963.1599999964</v>
      </c>
      <c r="J31" s="60">
        <f t="shared" si="1"/>
        <v>-8.0748221371930162E-2</v>
      </c>
    </row>
    <row r="32" spans="2:11" x14ac:dyDescent="0.3">
      <c r="B32" s="69" t="s">
        <v>65</v>
      </c>
      <c r="C32" s="46">
        <v>1363034330</v>
      </c>
      <c r="D32" s="46">
        <v>89311271.469999984</v>
      </c>
      <c r="E32" s="46">
        <v>81972741.75999999</v>
      </c>
      <c r="F32" s="46">
        <v>59066882.169999987</v>
      </c>
      <c r="G32" s="46">
        <v>58342360.109999977</v>
      </c>
      <c r="H32" s="46">
        <v>26337256.670000002</v>
      </c>
      <c r="I32" s="59">
        <f t="shared" si="0"/>
        <v>-23630381.650000013</v>
      </c>
      <c r="J32" s="60">
        <f t="shared" si="1"/>
        <v>-0.28827121238893172</v>
      </c>
    </row>
    <row r="33" spans="2:10" s="25" customFormat="1" x14ac:dyDescent="0.3">
      <c r="B33" s="55" t="s">
        <v>39</v>
      </c>
      <c r="C33" s="43">
        <v>8737865213</v>
      </c>
      <c r="D33" s="43">
        <v>728155434.37</v>
      </c>
      <c r="E33" s="43">
        <v>718271942.7499994</v>
      </c>
      <c r="F33" s="43">
        <v>726855278.74000013</v>
      </c>
      <c r="G33" s="43">
        <v>726855278.74000013</v>
      </c>
      <c r="H33" s="43">
        <v>726855278.74000013</v>
      </c>
      <c r="I33" s="56">
        <f t="shared" si="0"/>
        <v>8583335.9900007248</v>
      </c>
      <c r="J33" s="57">
        <f t="shared" si="1"/>
        <v>1.1949980890438638E-2</v>
      </c>
    </row>
    <row r="34" spans="2:10" x14ac:dyDescent="0.3">
      <c r="B34" s="69" t="s">
        <v>66</v>
      </c>
      <c r="C34" s="46">
        <v>8737865213</v>
      </c>
      <c r="D34" s="46">
        <v>728155434.37</v>
      </c>
      <c r="E34" s="46">
        <v>718271942.7499994</v>
      </c>
      <c r="F34" s="46">
        <v>726855278.74000013</v>
      </c>
      <c r="G34" s="46">
        <v>726855278.74000013</v>
      </c>
      <c r="H34" s="46">
        <v>726855278.74000013</v>
      </c>
      <c r="I34" s="59">
        <f t="shared" si="0"/>
        <v>8583335.9900007248</v>
      </c>
      <c r="J34" s="60">
        <f t="shared" si="1"/>
        <v>1.1949980890438638E-2</v>
      </c>
    </row>
    <row r="35" spans="2:10" s="25" customFormat="1" x14ac:dyDescent="0.3">
      <c r="B35" s="55" t="s">
        <v>40</v>
      </c>
      <c r="C35" s="43">
        <v>7427621816</v>
      </c>
      <c r="D35" s="43">
        <v>622367048.65666676</v>
      </c>
      <c r="E35" s="43">
        <v>4179378084.3999996</v>
      </c>
      <c r="F35" s="43">
        <v>515863986.46000022</v>
      </c>
      <c r="G35" s="43">
        <v>515863986.46000022</v>
      </c>
      <c r="H35" s="43">
        <v>436067690.46000022</v>
      </c>
      <c r="I35" s="56">
        <f t="shared" si="0"/>
        <v>-3663514097.9399996</v>
      </c>
      <c r="J35" s="57">
        <f t="shared" si="1"/>
        <v>-0.87656919856436999</v>
      </c>
    </row>
    <row r="36" spans="2:10" x14ac:dyDescent="0.3">
      <c r="B36" s="69" t="s">
        <v>67</v>
      </c>
      <c r="C36" s="46">
        <v>4511291957</v>
      </c>
      <c r="D36" s="46">
        <v>375940996.41666669</v>
      </c>
      <c r="E36" s="46">
        <v>3936378052.8499994</v>
      </c>
      <c r="F36" s="46">
        <v>270907662.39000022</v>
      </c>
      <c r="G36" s="46">
        <v>270907662.39000022</v>
      </c>
      <c r="H36" s="46">
        <v>270907662.39000022</v>
      </c>
      <c r="I36" s="59">
        <f t="shared" si="0"/>
        <v>-3665470390.4599991</v>
      </c>
      <c r="J36" s="60">
        <f t="shared" si="1"/>
        <v>-0.93117844405370087</v>
      </c>
    </row>
    <row r="37" spans="2:10" x14ac:dyDescent="0.3">
      <c r="B37" s="58" t="s">
        <v>68</v>
      </c>
      <c r="C37" s="46">
        <v>974248087</v>
      </c>
      <c r="D37" s="46">
        <v>81187340.579999998</v>
      </c>
      <c r="E37" s="46">
        <v>81187240.539999947</v>
      </c>
      <c r="F37" s="46">
        <v>79796296</v>
      </c>
      <c r="G37" s="46">
        <v>79796296</v>
      </c>
      <c r="H37" s="46">
        <v>0</v>
      </c>
      <c r="I37" s="59">
        <f t="shared" si="0"/>
        <v>-1390944.539999947</v>
      </c>
      <c r="J37" s="60">
        <f t="shared" si="1"/>
        <v>-1.7132551011074804E-2</v>
      </c>
    </row>
    <row r="38" spans="2:10" x14ac:dyDescent="0.3">
      <c r="B38" s="69" t="s">
        <v>69</v>
      </c>
      <c r="C38" s="46">
        <v>1175371875</v>
      </c>
      <c r="D38" s="46">
        <v>97947656.24000001</v>
      </c>
      <c r="E38" s="46">
        <v>97947653.01000008</v>
      </c>
      <c r="F38" s="46">
        <v>97947638.999999985</v>
      </c>
      <c r="G38" s="46">
        <v>97947638.999999985</v>
      </c>
      <c r="H38" s="46">
        <v>97947638.999999985</v>
      </c>
      <c r="I38" s="59">
        <f t="shared" si="0"/>
        <v>-14.010000094771385</v>
      </c>
      <c r="J38" s="60">
        <f t="shared" si="1"/>
        <v>-1.4303558748540723E-7</v>
      </c>
    </row>
    <row r="39" spans="2:10" x14ac:dyDescent="0.3">
      <c r="B39" s="69" t="s">
        <v>70</v>
      </c>
      <c r="C39" s="46">
        <v>165328228</v>
      </c>
      <c r="D39" s="46">
        <v>17175916.34</v>
      </c>
      <c r="E39" s="46">
        <v>13749999.999999998</v>
      </c>
      <c r="F39" s="46">
        <v>17097250</v>
      </c>
      <c r="G39" s="46">
        <v>17097250</v>
      </c>
      <c r="H39" s="46">
        <v>17097250</v>
      </c>
      <c r="I39" s="59">
        <f t="shared" si="0"/>
        <v>3347250.0000000019</v>
      </c>
      <c r="J39" s="60">
        <f t="shared" si="1"/>
        <v>0.24343636363636389</v>
      </c>
    </row>
    <row r="40" spans="2:10" x14ac:dyDescent="0.3">
      <c r="B40" s="69" t="s">
        <v>71</v>
      </c>
      <c r="C40" s="46">
        <v>601381669</v>
      </c>
      <c r="D40" s="46">
        <v>50115139.080000006</v>
      </c>
      <c r="E40" s="46">
        <v>50115138</v>
      </c>
      <c r="F40" s="46">
        <v>50115139.069999993</v>
      </c>
      <c r="G40" s="46">
        <v>50115139.069999993</v>
      </c>
      <c r="H40" s="46">
        <v>50115139.069999993</v>
      </c>
      <c r="I40" s="59">
        <f t="shared" si="0"/>
        <v>1.0699999928474426</v>
      </c>
      <c r="J40" s="60">
        <f t="shared" si="1"/>
        <v>2.135083398968618E-8</v>
      </c>
    </row>
    <row r="41" spans="2:10" s="25" customFormat="1" x14ac:dyDescent="0.3">
      <c r="B41" s="55" t="s">
        <v>41</v>
      </c>
      <c r="C41" s="43">
        <v>263810694626</v>
      </c>
      <c r="D41" s="43">
        <v>19764459561.193707</v>
      </c>
      <c r="E41" s="43">
        <v>14938365878.609999</v>
      </c>
      <c r="F41" s="43">
        <v>15044882494.189999</v>
      </c>
      <c r="G41" s="43">
        <v>14823640707.32</v>
      </c>
      <c r="H41" s="43">
        <v>7540130415.1300011</v>
      </c>
      <c r="I41" s="56">
        <f t="shared" si="0"/>
        <v>-114725171.28999901</v>
      </c>
      <c r="J41" s="57">
        <f t="shared" si="1"/>
        <v>-7.6799010160992776E-3</v>
      </c>
    </row>
    <row r="42" spans="2:10" ht="27.6" x14ac:dyDescent="0.3">
      <c r="B42" s="69" t="s">
        <v>72</v>
      </c>
      <c r="C42" s="46">
        <v>184836130000</v>
      </c>
      <c r="D42" s="46">
        <v>16999432146.193707</v>
      </c>
      <c r="E42" s="46">
        <v>9062366483.5599995</v>
      </c>
      <c r="F42" s="46">
        <v>12279855079.189999</v>
      </c>
      <c r="G42" s="46">
        <v>12279854553.459999</v>
      </c>
      <c r="H42" s="46">
        <v>4996344261.2700005</v>
      </c>
      <c r="I42" s="59">
        <f t="shared" si="0"/>
        <v>3217488069.8999996</v>
      </c>
      <c r="J42" s="60">
        <f t="shared" si="1"/>
        <v>0.35503839706072693</v>
      </c>
    </row>
    <row r="43" spans="2:10" ht="28.2" thickBot="1" x14ac:dyDescent="0.35">
      <c r="B43" s="69" t="s">
        <v>73</v>
      </c>
      <c r="C43" s="46">
        <v>78974564626</v>
      </c>
      <c r="D43" s="46">
        <v>2765027415</v>
      </c>
      <c r="E43" s="46">
        <v>5875999395.0499992</v>
      </c>
      <c r="F43" s="46">
        <v>2765027415</v>
      </c>
      <c r="G43" s="46">
        <v>2543786153.8600001</v>
      </c>
      <c r="H43" s="46">
        <v>2543786153.8600001</v>
      </c>
      <c r="I43" s="63">
        <f t="shared" si="0"/>
        <v>-3332213241.1899991</v>
      </c>
      <c r="J43" s="64">
        <f t="shared" si="1"/>
        <v>-0.56708876518896323</v>
      </c>
    </row>
    <row r="44" spans="2:10" s="25" customFormat="1" ht="15" thickBot="1" x14ac:dyDescent="0.35">
      <c r="B44" s="65" t="s">
        <v>24</v>
      </c>
      <c r="C44" s="51">
        <v>891378800905</v>
      </c>
      <c r="D44" s="51">
        <v>67962422991.22702</v>
      </c>
      <c r="E44" s="51">
        <v>59525256718.830009</v>
      </c>
      <c r="F44" s="51">
        <v>146439159902.53986</v>
      </c>
      <c r="G44" s="51">
        <v>49326564545.43</v>
      </c>
      <c r="H44" s="66">
        <v>27278226238.089996</v>
      </c>
      <c r="I44" s="67">
        <f t="shared" si="0"/>
        <v>-10198692173.400009</v>
      </c>
      <c r="J44" s="68">
        <f t="shared" si="1"/>
        <v>-0.17133386289409802</v>
      </c>
    </row>
    <row r="45" spans="2:10" x14ac:dyDescent="0.3">
      <c r="B45" s="24" t="s">
        <v>32</v>
      </c>
    </row>
    <row r="46" spans="2:10" x14ac:dyDescent="0.3">
      <c r="B46" s="24" t="s">
        <v>33</v>
      </c>
    </row>
    <row r="47" spans="2:10" x14ac:dyDescent="0.3">
      <c r="B47" s="24" t="s">
        <v>34</v>
      </c>
    </row>
    <row r="48" spans="2:10" x14ac:dyDescent="0.3">
      <c r="B48" s="24" t="s">
        <v>35</v>
      </c>
    </row>
    <row r="49" spans="2:2" x14ac:dyDescent="0.3">
      <c r="B49" s="24" t="s">
        <v>36</v>
      </c>
    </row>
  </sheetData>
  <mergeCells count="10">
    <mergeCell ref="H4:H5"/>
    <mergeCell ref="I4:J4"/>
    <mergeCell ref="B2:J2"/>
    <mergeCell ref="B3:J3"/>
    <mergeCell ref="B4:B6"/>
    <mergeCell ref="C4:C5"/>
    <mergeCell ref="D4:D5"/>
    <mergeCell ref="E4:E5"/>
    <mergeCell ref="F4:F5"/>
    <mergeCell ref="G4:G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1934D-0436-4414-A596-CA3E088DDA97}">
  <dimension ref="C2:H40"/>
  <sheetViews>
    <sheetView showGridLines="0" topLeftCell="D1" zoomScaleNormal="100" workbookViewId="0">
      <selection activeCell="E8" sqref="E8"/>
    </sheetView>
  </sheetViews>
  <sheetFormatPr defaultRowHeight="14.4" x14ac:dyDescent="0.3"/>
  <cols>
    <col min="3" max="3" width="61.33203125" bestFit="1" customWidth="1"/>
    <col min="4" max="4" width="12.88671875" customWidth="1"/>
    <col min="5" max="8" width="14.5546875" customWidth="1"/>
    <col min="10" max="10" width="14.88671875" customWidth="1"/>
    <col min="11" max="11" width="19.77734375" customWidth="1"/>
  </cols>
  <sheetData>
    <row r="2" spans="3:8" x14ac:dyDescent="0.3">
      <c r="C2" s="114" t="s">
        <v>81</v>
      </c>
      <c r="D2" s="114"/>
      <c r="E2" s="114"/>
      <c r="F2" s="114"/>
      <c r="G2" s="114"/>
      <c r="H2" s="114"/>
    </row>
    <row r="3" spans="3:8" ht="15" thickBot="1" x14ac:dyDescent="0.35">
      <c r="C3" s="115" t="s">
        <v>31</v>
      </c>
      <c r="D3" s="115"/>
      <c r="E3" s="115"/>
      <c r="F3" s="115"/>
      <c r="G3" s="115"/>
      <c r="H3" s="115"/>
    </row>
    <row r="4" spans="3:8" ht="14.4" customHeight="1" x14ac:dyDescent="0.3">
      <c r="C4" s="96" t="s">
        <v>0</v>
      </c>
      <c r="D4" s="92" t="s">
        <v>1</v>
      </c>
      <c r="E4" s="92" t="s">
        <v>6</v>
      </c>
      <c r="F4" s="92" t="s">
        <v>209</v>
      </c>
      <c r="G4" s="92" t="s">
        <v>187</v>
      </c>
      <c r="H4" s="92" t="s">
        <v>186</v>
      </c>
    </row>
    <row r="5" spans="3:8" ht="15" thickBot="1" x14ac:dyDescent="0.35">
      <c r="C5" s="98"/>
      <c r="D5" s="113"/>
      <c r="E5" s="113"/>
      <c r="F5" s="113"/>
      <c r="G5" s="113"/>
      <c r="H5" s="113"/>
    </row>
    <row r="6" spans="3:8" s="25" customFormat="1" x14ac:dyDescent="0.3">
      <c r="C6" s="72" t="s">
        <v>76</v>
      </c>
      <c r="D6" s="73">
        <v>15374938227.259928</v>
      </c>
      <c r="E6" s="73">
        <v>9004875218.8399868</v>
      </c>
      <c r="F6" s="74">
        <f>E6/$E$32</f>
        <v>0.18255630210262178</v>
      </c>
      <c r="G6" s="73">
        <f>E6-D6</f>
        <v>-6370063008.4199409</v>
      </c>
      <c r="H6" s="74">
        <f>E6/D6-1</f>
        <v>-0.41431470580647611</v>
      </c>
    </row>
    <row r="7" spans="3:8" x14ac:dyDescent="0.3">
      <c r="C7" s="32" t="s">
        <v>188</v>
      </c>
      <c r="D7" s="10">
        <v>8435367371.1299305</v>
      </c>
      <c r="E7" s="10">
        <v>4340854384.3399878</v>
      </c>
      <c r="F7" s="12">
        <f t="shared" ref="F7:F32" si="0">E7/$E$32</f>
        <v>8.8002365953178077E-2</v>
      </c>
      <c r="G7" s="10">
        <f t="shared" ref="G7:G32" si="1">E7-D7</f>
        <v>-4094512986.7899427</v>
      </c>
      <c r="H7" s="12">
        <f t="shared" ref="H7:H32" si="2">E7/D7-1</f>
        <v>-0.48539830058894951</v>
      </c>
    </row>
    <row r="8" spans="3:8" x14ac:dyDescent="0.3">
      <c r="C8" s="32" t="s">
        <v>191</v>
      </c>
      <c r="D8" s="10">
        <v>615646466.32999992</v>
      </c>
      <c r="E8" s="10">
        <v>2621179975.9199996</v>
      </c>
      <c r="F8" s="12">
        <f t="shared" si="0"/>
        <v>5.313931752749336E-2</v>
      </c>
      <c r="G8" s="10">
        <f t="shared" si="1"/>
        <v>2005533509.5899997</v>
      </c>
      <c r="H8" s="12">
        <f t="shared" si="2"/>
        <v>3.2576058164443191</v>
      </c>
    </row>
    <row r="9" spans="3:8" x14ac:dyDescent="0.3">
      <c r="C9" s="32" t="s">
        <v>190</v>
      </c>
      <c r="D9" s="10">
        <v>1672113629.1400003</v>
      </c>
      <c r="E9" s="10">
        <v>1590805930.8000002</v>
      </c>
      <c r="F9" s="12">
        <f t="shared" si="0"/>
        <v>3.2250491098662688E-2</v>
      </c>
      <c r="G9" s="10">
        <f t="shared" si="1"/>
        <v>-81307698.340000153</v>
      </c>
      <c r="H9" s="12">
        <f t="shared" si="2"/>
        <v>-4.8625701580949476E-2</v>
      </c>
    </row>
    <row r="10" spans="3:8" x14ac:dyDescent="0.3">
      <c r="C10" s="32" t="s">
        <v>189</v>
      </c>
      <c r="D10" s="10">
        <v>4651810760.6599979</v>
      </c>
      <c r="E10" s="10">
        <v>452034927.77999997</v>
      </c>
      <c r="F10" s="12">
        <f t="shared" si="0"/>
        <v>9.1641275232876573E-3</v>
      </c>
      <c r="G10" s="10">
        <f t="shared" si="1"/>
        <v>-4199775832.8799982</v>
      </c>
      <c r="H10" s="12">
        <f t="shared" si="2"/>
        <v>-0.90282602817749502</v>
      </c>
    </row>
    <row r="11" spans="3:8" s="25" customFormat="1" x14ac:dyDescent="0.3">
      <c r="C11" s="75" t="s">
        <v>77</v>
      </c>
      <c r="D11" s="73">
        <v>7698649895.0800009</v>
      </c>
      <c r="E11" s="73">
        <v>1856552580.6999998</v>
      </c>
      <c r="F11" s="74">
        <f t="shared" si="0"/>
        <v>3.7637986707752716E-2</v>
      </c>
      <c r="G11" s="73">
        <f t="shared" si="1"/>
        <v>-5842097314.3800011</v>
      </c>
      <c r="H11" s="74">
        <f t="shared" si="2"/>
        <v>-0.75884699187496851</v>
      </c>
    </row>
    <row r="12" spans="3:8" x14ac:dyDescent="0.3">
      <c r="C12" s="32" t="s">
        <v>193</v>
      </c>
      <c r="D12" s="10">
        <v>404496965.63999993</v>
      </c>
      <c r="E12" s="10">
        <v>648582571.65999997</v>
      </c>
      <c r="F12" s="12">
        <f t="shared" si="0"/>
        <v>1.3148748096224148E-2</v>
      </c>
      <c r="G12" s="10">
        <f t="shared" si="1"/>
        <v>244085606.02000004</v>
      </c>
      <c r="H12" s="12">
        <f t="shared" si="2"/>
        <v>0.60343000505283118</v>
      </c>
    </row>
    <row r="13" spans="3:8" x14ac:dyDescent="0.3">
      <c r="C13" s="32" t="s">
        <v>197</v>
      </c>
      <c r="D13" s="10">
        <v>766828408.87000012</v>
      </c>
      <c r="E13" s="10">
        <v>527070352.22000015</v>
      </c>
      <c r="F13" s="12">
        <f t="shared" si="0"/>
        <v>1.0685324572615758E-2</v>
      </c>
      <c r="G13" s="10">
        <f t="shared" si="1"/>
        <v>-239758056.64999998</v>
      </c>
      <c r="H13" s="12">
        <f t="shared" si="2"/>
        <v>-0.31266193828591704</v>
      </c>
    </row>
    <row r="14" spans="3:8" x14ac:dyDescent="0.3">
      <c r="C14" s="32" t="s">
        <v>192</v>
      </c>
      <c r="D14" s="10">
        <v>130302712.99999999</v>
      </c>
      <c r="E14" s="10">
        <v>335381592.59000003</v>
      </c>
      <c r="F14" s="12">
        <f t="shared" si="0"/>
        <v>6.7992084119523899E-3</v>
      </c>
      <c r="G14" s="10">
        <f t="shared" si="1"/>
        <v>205078879.59000003</v>
      </c>
      <c r="H14" s="12">
        <f t="shared" si="2"/>
        <v>1.5738650014907982</v>
      </c>
    </row>
    <row r="15" spans="3:8" x14ac:dyDescent="0.3">
      <c r="C15" s="32" t="s">
        <v>194</v>
      </c>
      <c r="D15" s="10">
        <v>4108051931.4600005</v>
      </c>
      <c r="E15" s="10">
        <v>131824040</v>
      </c>
      <c r="F15" s="12">
        <f t="shared" si="0"/>
        <v>2.6724755963612565E-3</v>
      </c>
      <c r="G15" s="10">
        <f t="shared" si="1"/>
        <v>-3976227891.4600005</v>
      </c>
      <c r="H15" s="12">
        <f t="shared" si="2"/>
        <v>-0.96791081461495798</v>
      </c>
    </row>
    <row r="16" spans="3:8" x14ac:dyDescent="0.3">
      <c r="C16" s="32" t="s">
        <v>200</v>
      </c>
      <c r="D16" s="10">
        <v>10177379.049999999</v>
      </c>
      <c r="E16" s="10">
        <v>92053810.340000004</v>
      </c>
      <c r="F16" s="12">
        <f t="shared" si="0"/>
        <v>1.8662116688710005E-3</v>
      </c>
      <c r="G16" s="10">
        <f t="shared" si="1"/>
        <v>81876431.290000007</v>
      </c>
      <c r="H16" s="12">
        <f t="shared" si="2"/>
        <v>8.0449426996629363</v>
      </c>
    </row>
    <row r="17" spans="3:8" x14ac:dyDescent="0.3">
      <c r="C17" s="32" t="s">
        <v>198</v>
      </c>
      <c r="D17" s="10">
        <v>1862401551.8699999</v>
      </c>
      <c r="E17" s="10">
        <v>51056016.359999999</v>
      </c>
      <c r="F17" s="12">
        <f t="shared" si="0"/>
        <v>1.0350612662874015E-3</v>
      </c>
      <c r="G17" s="10">
        <f t="shared" si="1"/>
        <v>-1811345535.51</v>
      </c>
      <c r="H17" s="12">
        <f t="shared" si="2"/>
        <v>-0.97258592471170591</v>
      </c>
    </row>
    <row r="18" spans="3:8" x14ac:dyDescent="0.3">
      <c r="C18" s="32" t="s">
        <v>195</v>
      </c>
      <c r="D18" s="10">
        <v>63526989.25</v>
      </c>
      <c r="E18" s="10">
        <v>42846233.049999997</v>
      </c>
      <c r="F18" s="12">
        <f t="shared" si="0"/>
        <v>8.6862390366834556E-4</v>
      </c>
      <c r="G18" s="10">
        <f t="shared" si="1"/>
        <v>-20680756.200000003</v>
      </c>
      <c r="H18" s="12">
        <f t="shared" si="2"/>
        <v>-0.32554283532333472</v>
      </c>
    </row>
    <row r="19" spans="3:8" x14ac:dyDescent="0.3">
      <c r="C19" s="32" t="s">
        <v>199</v>
      </c>
      <c r="D19" s="10">
        <v>15009103.670000002</v>
      </c>
      <c r="E19" s="10">
        <v>15009103.67</v>
      </c>
      <c r="F19" s="12">
        <f t="shared" si="0"/>
        <v>3.042803367377542E-4</v>
      </c>
      <c r="G19" s="10">
        <f t="shared" si="1"/>
        <v>0</v>
      </c>
      <c r="H19" s="12">
        <f t="shared" si="2"/>
        <v>0</v>
      </c>
    </row>
    <row r="20" spans="3:8" x14ac:dyDescent="0.3">
      <c r="C20" s="32" t="s">
        <v>196</v>
      </c>
      <c r="D20" s="10">
        <v>337854852.26999986</v>
      </c>
      <c r="E20" s="10">
        <v>12728860.810000002</v>
      </c>
      <c r="F20" s="12">
        <f t="shared" si="0"/>
        <v>2.580528550346673E-4</v>
      </c>
      <c r="G20" s="10">
        <f t="shared" si="1"/>
        <v>-325125991.45999986</v>
      </c>
      <c r="H20" s="12">
        <f t="shared" si="2"/>
        <v>-0.96232446944456607</v>
      </c>
    </row>
    <row r="21" spans="3:8" s="25" customFormat="1" x14ac:dyDescent="0.3">
      <c r="C21" s="75" t="s">
        <v>78</v>
      </c>
      <c r="D21" s="73">
        <v>177014076.90000001</v>
      </c>
      <c r="E21" s="73">
        <v>136884120.66000003</v>
      </c>
      <c r="F21" s="74">
        <f t="shared" si="0"/>
        <v>2.7750588738838515E-3</v>
      </c>
      <c r="G21" s="73">
        <f t="shared" si="1"/>
        <v>-40129956.23999998</v>
      </c>
      <c r="H21" s="74">
        <f t="shared" si="2"/>
        <v>-0.22670488665526001</v>
      </c>
    </row>
    <row r="22" spans="3:8" x14ac:dyDescent="0.3">
      <c r="C22" s="32" t="s">
        <v>202</v>
      </c>
      <c r="D22" s="10">
        <v>75495967.679999992</v>
      </c>
      <c r="E22" s="10">
        <v>81518393.520000011</v>
      </c>
      <c r="F22" s="12">
        <f t="shared" si="0"/>
        <v>1.6526266175484656E-3</v>
      </c>
      <c r="G22" s="10">
        <f t="shared" si="1"/>
        <v>6022425.8400000185</v>
      </c>
      <c r="H22" s="12">
        <f t="shared" si="2"/>
        <v>7.9771490121524069E-2</v>
      </c>
    </row>
    <row r="23" spans="3:8" x14ac:dyDescent="0.3">
      <c r="C23" s="32" t="s">
        <v>201</v>
      </c>
      <c r="D23" s="10">
        <v>101518109.22000004</v>
      </c>
      <c r="E23" s="10">
        <v>55365727.140000001</v>
      </c>
      <c r="F23" s="12">
        <f t="shared" si="0"/>
        <v>1.1224322563353855E-3</v>
      </c>
      <c r="G23" s="10">
        <f t="shared" si="1"/>
        <v>-46152382.080000043</v>
      </c>
      <c r="H23" s="12">
        <f t="shared" si="2"/>
        <v>-0.45462215987477805</v>
      </c>
    </row>
    <row r="24" spans="3:8" s="25" customFormat="1" x14ac:dyDescent="0.3">
      <c r="C24" s="75" t="s">
        <v>79</v>
      </c>
      <c r="D24" s="73">
        <v>27212288036.030003</v>
      </c>
      <c r="E24" s="73">
        <v>26048398071.769997</v>
      </c>
      <c r="F24" s="74">
        <f t="shared" si="0"/>
        <v>0.52808052439531461</v>
      </c>
      <c r="G24" s="73">
        <f t="shared" si="1"/>
        <v>-1163889964.260006</v>
      </c>
      <c r="H24" s="74">
        <f t="shared" si="2"/>
        <v>-4.2770749843562439E-2</v>
      </c>
    </row>
    <row r="25" spans="3:8" x14ac:dyDescent="0.3">
      <c r="C25" s="32" t="s">
        <v>206</v>
      </c>
      <c r="D25" s="10">
        <v>619717461.27999997</v>
      </c>
      <c r="E25" s="10">
        <v>10169869066.08</v>
      </c>
      <c r="F25" s="12">
        <f t="shared" si="0"/>
        <v>0.20617428275819832</v>
      </c>
      <c r="G25" s="10">
        <f t="shared" si="1"/>
        <v>9550151604.7999992</v>
      </c>
      <c r="H25" s="12">
        <f t="shared" si="2"/>
        <v>15.410493009305515</v>
      </c>
    </row>
    <row r="26" spans="3:8" x14ac:dyDescent="0.3">
      <c r="C26" s="32" t="s">
        <v>207</v>
      </c>
      <c r="D26" s="10">
        <v>5294722219.5800037</v>
      </c>
      <c r="E26" s="10">
        <v>9898011925.2299976</v>
      </c>
      <c r="F26" s="12">
        <f t="shared" si="0"/>
        <v>0.20066290884932572</v>
      </c>
      <c r="G26" s="10">
        <f t="shared" si="1"/>
        <v>4603289705.6499939</v>
      </c>
      <c r="H26" s="12">
        <f t="shared" si="2"/>
        <v>0.86941099357902552</v>
      </c>
    </row>
    <row r="27" spans="3:8" x14ac:dyDescent="0.3">
      <c r="C27" s="32" t="s">
        <v>204</v>
      </c>
      <c r="D27" s="10">
        <v>339218513.37000006</v>
      </c>
      <c r="E27" s="10">
        <v>5548412246.8600006</v>
      </c>
      <c r="F27" s="12">
        <f t="shared" si="0"/>
        <v>0.11248324909694225</v>
      </c>
      <c r="G27" s="10">
        <f t="shared" si="1"/>
        <v>5209193733.4900007</v>
      </c>
      <c r="H27" s="12">
        <f t="shared" si="2"/>
        <v>15.356454698591616</v>
      </c>
    </row>
    <row r="28" spans="3:8" x14ac:dyDescent="0.3">
      <c r="C28" s="32" t="s">
        <v>205</v>
      </c>
      <c r="D28" s="10">
        <v>15530817599.18</v>
      </c>
      <c r="E28" s="10">
        <v>235506792.38999999</v>
      </c>
      <c r="F28" s="12">
        <f t="shared" si="0"/>
        <v>4.7744414102283E-3</v>
      </c>
      <c r="G28" s="10">
        <f t="shared" si="1"/>
        <v>-15295310806.790001</v>
      </c>
      <c r="H28" s="12">
        <f t="shared" si="2"/>
        <v>-0.9848361626240183</v>
      </c>
    </row>
    <row r="29" spans="3:8" x14ac:dyDescent="0.3">
      <c r="C29" s="32" t="s">
        <v>203</v>
      </c>
      <c r="D29" s="10">
        <v>5427812242.6199999</v>
      </c>
      <c r="E29" s="10">
        <v>196598041.20999998</v>
      </c>
      <c r="F29" s="12">
        <f t="shared" si="0"/>
        <v>3.9856422806200569E-3</v>
      </c>
      <c r="G29" s="10">
        <f t="shared" si="1"/>
        <v>-5231214201.4099998</v>
      </c>
      <c r="H29" s="12">
        <f t="shared" si="2"/>
        <v>-0.96377950591837303</v>
      </c>
    </row>
    <row r="30" spans="3:8" s="25" customFormat="1" x14ac:dyDescent="0.3">
      <c r="C30" s="72" t="s">
        <v>80</v>
      </c>
      <c r="D30" s="73">
        <v>9062366483.5599995</v>
      </c>
      <c r="E30" s="73">
        <v>12279854553.459999</v>
      </c>
      <c r="F30" s="74">
        <f t="shared" si="0"/>
        <v>0.24895012792042714</v>
      </c>
      <c r="G30" s="73">
        <f t="shared" si="1"/>
        <v>3217488069.8999996</v>
      </c>
      <c r="H30" s="74">
        <f t="shared" si="2"/>
        <v>0.35503839706072693</v>
      </c>
    </row>
    <row r="31" spans="3:8" x14ac:dyDescent="0.3">
      <c r="C31" s="70" t="s">
        <v>208</v>
      </c>
      <c r="D31" s="10">
        <v>9062366483.5599995</v>
      </c>
      <c r="E31" s="10">
        <v>12279854553.459999</v>
      </c>
      <c r="F31" s="12">
        <f t="shared" si="0"/>
        <v>0.24895012792042714</v>
      </c>
      <c r="G31" s="10">
        <f t="shared" si="1"/>
        <v>3217488069.8999996</v>
      </c>
      <c r="H31" s="12">
        <f t="shared" si="2"/>
        <v>0.35503839706072693</v>
      </c>
    </row>
    <row r="32" spans="3:8" x14ac:dyDescent="0.3">
      <c r="C32" s="4" t="s">
        <v>24</v>
      </c>
      <c r="D32" s="26">
        <v>59525256718.829933</v>
      </c>
      <c r="E32" s="26">
        <v>49326564545.429977</v>
      </c>
      <c r="F32" s="71">
        <f t="shared" si="0"/>
        <v>1</v>
      </c>
      <c r="G32" s="26">
        <f t="shared" si="1"/>
        <v>-10198692173.399956</v>
      </c>
      <c r="H32" s="71">
        <f t="shared" si="2"/>
        <v>-0.17133386289409736</v>
      </c>
    </row>
    <row r="33" spans="3:4" x14ac:dyDescent="0.3">
      <c r="C33" s="24" t="s">
        <v>32</v>
      </c>
      <c r="D33" s="24"/>
    </row>
    <row r="34" spans="3:4" x14ac:dyDescent="0.3">
      <c r="C34" s="24" t="s">
        <v>33</v>
      </c>
      <c r="D34" s="24"/>
    </row>
    <row r="35" spans="3:4" x14ac:dyDescent="0.3">
      <c r="C35" s="24" t="s">
        <v>34</v>
      </c>
      <c r="D35" s="24"/>
    </row>
    <row r="36" spans="3:4" x14ac:dyDescent="0.3">
      <c r="C36" s="24" t="s">
        <v>35</v>
      </c>
      <c r="D36" s="24"/>
    </row>
    <row r="37" spans="3:4" x14ac:dyDescent="0.3">
      <c r="C37" s="24" t="s">
        <v>36</v>
      </c>
      <c r="D37" s="24"/>
    </row>
    <row r="40" spans="3:4" x14ac:dyDescent="0.3">
      <c r="D40">
        <v>1000000</v>
      </c>
    </row>
  </sheetData>
  <mergeCells count="8">
    <mergeCell ref="E4:E5"/>
    <mergeCell ref="F4:F5"/>
    <mergeCell ref="C2:H2"/>
    <mergeCell ref="C3:H3"/>
    <mergeCell ref="C4:C5"/>
    <mergeCell ref="D4:D5"/>
    <mergeCell ref="G4:G5"/>
    <mergeCell ref="H4:H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4001E-CFAD-4E43-AE5E-91FA75FC64E3}">
  <dimension ref="B2:F58"/>
  <sheetViews>
    <sheetView showGridLines="0" workbookViewId="0">
      <selection activeCell="B4" sqref="B4:F54"/>
    </sheetView>
  </sheetViews>
  <sheetFormatPr defaultRowHeight="14.4" x14ac:dyDescent="0.3"/>
  <cols>
    <col min="2" max="2" width="42.88671875" bestFit="1" customWidth="1"/>
    <col min="3" max="3" width="7.5546875" bestFit="1" customWidth="1"/>
    <col min="4" max="4" width="7.109375" customWidth="1"/>
    <col min="5" max="5" width="14.6640625" bestFit="1" customWidth="1"/>
  </cols>
  <sheetData>
    <row r="2" spans="2:6" x14ac:dyDescent="0.3">
      <c r="B2" s="114" t="s">
        <v>128</v>
      </c>
      <c r="C2" s="114"/>
      <c r="D2" s="114"/>
      <c r="E2" s="114"/>
      <c r="F2" s="114"/>
    </row>
    <row r="3" spans="2:6" x14ac:dyDescent="0.3">
      <c r="B3" s="117" t="s">
        <v>129</v>
      </c>
      <c r="C3" s="117"/>
      <c r="D3" s="117"/>
      <c r="E3" s="117"/>
      <c r="F3" s="117"/>
    </row>
    <row r="4" spans="2:6" x14ac:dyDescent="0.3">
      <c r="B4" s="116" t="s">
        <v>127</v>
      </c>
      <c r="C4" s="116" t="s">
        <v>126</v>
      </c>
      <c r="D4" s="116"/>
      <c r="E4" s="116" t="s">
        <v>25</v>
      </c>
      <c r="F4" s="116"/>
    </row>
    <row r="5" spans="2:6" x14ac:dyDescent="0.3">
      <c r="B5" s="116"/>
      <c r="C5" s="29">
        <v>2020</v>
      </c>
      <c r="D5" s="29">
        <v>2021</v>
      </c>
      <c r="E5" s="29" t="s">
        <v>26</v>
      </c>
      <c r="F5" s="29" t="s">
        <v>27</v>
      </c>
    </row>
    <row r="6" spans="2:6" s="25" customFormat="1" x14ac:dyDescent="0.3">
      <c r="B6" s="31" t="s">
        <v>82</v>
      </c>
      <c r="C6" s="9">
        <v>367902480.45000005</v>
      </c>
      <c r="D6" s="9">
        <v>0</v>
      </c>
      <c r="E6" s="9">
        <f>D6-C6</f>
        <v>-367902480.45000005</v>
      </c>
      <c r="F6" s="11">
        <f>D6/C6-1</f>
        <v>-1</v>
      </c>
    </row>
    <row r="7" spans="2:6" x14ac:dyDescent="0.3">
      <c r="B7" s="32" t="s">
        <v>83</v>
      </c>
      <c r="C7" s="10">
        <v>74653620.220000014</v>
      </c>
      <c r="D7" s="10">
        <v>0</v>
      </c>
      <c r="E7" s="10">
        <f t="shared" ref="E7:E54" si="0">D7-C7</f>
        <v>-74653620.220000014</v>
      </c>
      <c r="F7" s="12">
        <f t="shared" ref="F7:F54" si="1">D7/C7-1</f>
        <v>-1</v>
      </c>
    </row>
    <row r="8" spans="2:6" x14ac:dyDescent="0.3">
      <c r="B8" s="32" t="s">
        <v>84</v>
      </c>
      <c r="C8" s="10">
        <v>124998141.81000002</v>
      </c>
      <c r="D8" s="10">
        <v>0</v>
      </c>
      <c r="E8" s="10">
        <f t="shared" si="0"/>
        <v>-124998141.81000002</v>
      </c>
      <c r="F8" s="12">
        <f t="shared" si="1"/>
        <v>-1</v>
      </c>
    </row>
    <row r="9" spans="2:6" x14ac:dyDescent="0.3">
      <c r="B9" s="32" t="s">
        <v>85</v>
      </c>
      <c r="C9" s="10">
        <v>168250718.41999999</v>
      </c>
      <c r="D9" s="10">
        <v>0</v>
      </c>
      <c r="E9" s="10">
        <f t="shared" si="0"/>
        <v>-168250718.41999999</v>
      </c>
      <c r="F9" s="12">
        <f t="shared" si="1"/>
        <v>-1</v>
      </c>
    </row>
    <row r="10" spans="2:6" x14ac:dyDescent="0.3">
      <c r="B10" s="32" t="s">
        <v>86</v>
      </c>
      <c r="C10" s="10">
        <v>0</v>
      </c>
      <c r="D10" s="10">
        <v>0</v>
      </c>
      <c r="E10" s="10">
        <f t="shared" si="0"/>
        <v>0</v>
      </c>
      <c r="F10" s="12"/>
    </row>
    <row r="11" spans="2:6" s="25" customFormat="1" x14ac:dyDescent="0.3">
      <c r="B11" s="31" t="s">
        <v>87</v>
      </c>
      <c r="C11" s="9">
        <v>297443926.28999996</v>
      </c>
      <c r="D11" s="9">
        <v>0</v>
      </c>
      <c r="E11" s="9">
        <f t="shared" si="0"/>
        <v>-297443926.28999996</v>
      </c>
      <c r="F11" s="11">
        <f t="shared" si="1"/>
        <v>-1</v>
      </c>
    </row>
    <row r="12" spans="2:6" x14ac:dyDescent="0.3">
      <c r="B12" s="32" t="s">
        <v>88</v>
      </c>
      <c r="C12" s="10">
        <v>86839381.609999999</v>
      </c>
      <c r="D12" s="10">
        <v>0</v>
      </c>
      <c r="E12" s="10">
        <f t="shared" si="0"/>
        <v>-86839381.609999999</v>
      </c>
      <c r="F12" s="12">
        <f t="shared" si="1"/>
        <v>-1</v>
      </c>
    </row>
    <row r="13" spans="2:6" x14ac:dyDescent="0.3">
      <c r="B13" s="32" t="s">
        <v>89</v>
      </c>
      <c r="C13" s="10">
        <v>68805519.959999993</v>
      </c>
      <c r="D13" s="10">
        <v>0</v>
      </c>
      <c r="E13" s="10">
        <f t="shared" si="0"/>
        <v>-68805519.959999993</v>
      </c>
      <c r="F13" s="12">
        <f t="shared" si="1"/>
        <v>-1</v>
      </c>
    </row>
    <row r="14" spans="2:6" x14ac:dyDescent="0.3">
      <c r="B14" s="32" t="s">
        <v>90</v>
      </c>
      <c r="C14" s="10">
        <v>141799024.71999997</v>
      </c>
      <c r="D14" s="10">
        <v>0</v>
      </c>
      <c r="E14" s="10">
        <f t="shared" si="0"/>
        <v>-141799024.71999997</v>
      </c>
      <c r="F14" s="12">
        <f t="shared" si="1"/>
        <v>-1</v>
      </c>
    </row>
    <row r="15" spans="2:6" s="25" customFormat="1" x14ac:dyDescent="0.3">
      <c r="B15" s="31" t="s">
        <v>91</v>
      </c>
      <c r="C15" s="9">
        <v>743687236.59000015</v>
      </c>
      <c r="D15" s="9">
        <v>0</v>
      </c>
      <c r="E15" s="9">
        <f t="shared" si="0"/>
        <v>-743687236.59000015</v>
      </c>
      <c r="F15" s="11">
        <f t="shared" si="1"/>
        <v>-1</v>
      </c>
    </row>
    <row r="16" spans="2:6" x14ac:dyDescent="0.3">
      <c r="B16" s="32" t="s">
        <v>92</v>
      </c>
      <c r="C16" s="10">
        <v>450737138.75</v>
      </c>
      <c r="D16" s="10">
        <v>0</v>
      </c>
      <c r="E16" s="10">
        <f t="shared" si="0"/>
        <v>-450737138.75</v>
      </c>
      <c r="F16" s="12">
        <f t="shared" si="1"/>
        <v>-1</v>
      </c>
    </row>
    <row r="17" spans="2:6" x14ac:dyDescent="0.3">
      <c r="B17" s="32" t="s">
        <v>93</v>
      </c>
      <c r="C17" s="10">
        <v>73360210.570000008</v>
      </c>
      <c r="D17" s="10">
        <v>0</v>
      </c>
      <c r="E17" s="10">
        <f t="shared" si="0"/>
        <v>-73360210.570000008</v>
      </c>
      <c r="F17" s="12">
        <f t="shared" si="1"/>
        <v>-1</v>
      </c>
    </row>
    <row r="18" spans="2:6" x14ac:dyDescent="0.3">
      <c r="B18" s="32" t="s">
        <v>94</v>
      </c>
      <c r="C18" s="10">
        <v>89792990.289999992</v>
      </c>
      <c r="D18" s="10">
        <v>0</v>
      </c>
      <c r="E18" s="10">
        <f t="shared" si="0"/>
        <v>-89792990.289999992</v>
      </c>
      <c r="F18" s="12">
        <f t="shared" si="1"/>
        <v>-1</v>
      </c>
    </row>
    <row r="19" spans="2:6" x14ac:dyDescent="0.3">
      <c r="B19" s="32" t="s">
        <v>95</v>
      </c>
      <c r="C19" s="10">
        <v>129796896.98000002</v>
      </c>
      <c r="D19" s="10">
        <v>0</v>
      </c>
      <c r="E19" s="10">
        <f t="shared" si="0"/>
        <v>-129796896.98000002</v>
      </c>
      <c r="F19" s="12">
        <f t="shared" si="1"/>
        <v>-1</v>
      </c>
    </row>
    <row r="20" spans="2:6" s="25" customFormat="1" x14ac:dyDescent="0.3">
      <c r="B20" s="31" t="s">
        <v>96</v>
      </c>
      <c r="C20" s="9">
        <v>294975704.29999995</v>
      </c>
      <c r="D20" s="9">
        <v>0</v>
      </c>
      <c r="E20" s="9">
        <f t="shared" si="0"/>
        <v>-294975704.29999995</v>
      </c>
      <c r="F20" s="11">
        <f t="shared" si="1"/>
        <v>-1</v>
      </c>
    </row>
    <row r="21" spans="2:6" x14ac:dyDescent="0.3">
      <c r="B21" s="32" t="s">
        <v>97</v>
      </c>
      <c r="C21" s="10">
        <v>101598352.72999999</v>
      </c>
      <c r="D21" s="10">
        <v>0</v>
      </c>
      <c r="E21" s="10">
        <f t="shared" si="0"/>
        <v>-101598352.72999999</v>
      </c>
      <c r="F21" s="12">
        <f t="shared" si="1"/>
        <v>-1</v>
      </c>
    </row>
    <row r="22" spans="2:6" x14ac:dyDescent="0.3">
      <c r="B22" s="32" t="s">
        <v>98</v>
      </c>
      <c r="C22" s="10">
        <v>44287967.539999999</v>
      </c>
      <c r="D22" s="10">
        <v>0</v>
      </c>
      <c r="E22" s="10">
        <f t="shared" si="0"/>
        <v>-44287967.539999999</v>
      </c>
      <c r="F22" s="12">
        <f t="shared" si="1"/>
        <v>-1</v>
      </c>
    </row>
    <row r="23" spans="2:6" x14ac:dyDescent="0.3">
      <c r="B23" s="32" t="s">
        <v>99</v>
      </c>
      <c r="C23" s="10">
        <v>35857195.259999998</v>
      </c>
      <c r="D23" s="10">
        <v>0</v>
      </c>
      <c r="E23" s="10">
        <f t="shared" si="0"/>
        <v>-35857195.259999998</v>
      </c>
      <c r="F23" s="12">
        <f t="shared" si="1"/>
        <v>-1</v>
      </c>
    </row>
    <row r="24" spans="2:6" x14ac:dyDescent="0.3">
      <c r="B24" s="32" t="s">
        <v>100</v>
      </c>
      <c r="C24" s="10">
        <v>113232188.77</v>
      </c>
      <c r="D24" s="10">
        <v>0</v>
      </c>
      <c r="E24" s="10">
        <f t="shared" si="0"/>
        <v>-113232188.77</v>
      </c>
      <c r="F24" s="12">
        <f t="shared" si="1"/>
        <v>-1</v>
      </c>
    </row>
    <row r="25" spans="2:6" x14ac:dyDescent="0.3">
      <c r="B25" s="32" t="s">
        <v>86</v>
      </c>
      <c r="C25" s="10">
        <v>0</v>
      </c>
      <c r="D25" s="10">
        <v>0</v>
      </c>
      <c r="E25" s="10">
        <f t="shared" si="0"/>
        <v>0</v>
      </c>
      <c r="F25" s="12"/>
    </row>
    <row r="26" spans="2:6" s="25" customFormat="1" x14ac:dyDescent="0.3">
      <c r="B26" s="31" t="s">
        <v>101</v>
      </c>
      <c r="C26" s="9">
        <v>280109462.43000001</v>
      </c>
      <c r="D26" s="9">
        <v>0</v>
      </c>
      <c r="E26" s="9">
        <f t="shared" si="0"/>
        <v>-280109462.43000001</v>
      </c>
      <c r="F26" s="11">
        <f t="shared" si="1"/>
        <v>-1</v>
      </c>
    </row>
    <row r="27" spans="2:6" x14ac:dyDescent="0.3">
      <c r="B27" s="32" t="s">
        <v>102</v>
      </c>
      <c r="C27" s="10">
        <v>71947394.760000005</v>
      </c>
      <c r="D27" s="10">
        <v>0</v>
      </c>
      <c r="E27" s="10">
        <f t="shared" si="0"/>
        <v>-71947394.760000005</v>
      </c>
      <c r="F27" s="12">
        <f t="shared" si="1"/>
        <v>-1</v>
      </c>
    </row>
    <row r="28" spans="2:6" x14ac:dyDescent="0.3">
      <c r="B28" s="32" t="s">
        <v>103</v>
      </c>
      <c r="C28" s="10">
        <v>32461529.710000001</v>
      </c>
      <c r="D28" s="10">
        <v>0</v>
      </c>
      <c r="E28" s="10">
        <f t="shared" si="0"/>
        <v>-32461529.710000001</v>
      </c>
      <c r="F28" s="12">
        <f t="shared" si="1"/>
        <v>-1</v>
      </c>
    </row>
    <row r="29" spans="2:6" x14ac:dyDescent="0.3">
      <c r="B29" s="32" t="s">
        <v>104</v>
      </c>
      <c r="C29" s="10">
        <v>135680597.13</v>
      </c>
      <c r="D29" s="10">
        <v>0</v>
      </c>
      <c r="E29" s="10">
        <f t="shared" si="0"/>
        <v>-135680597.13</v>
      </c>
      <c r="F29" s="12">
        <f t="shared" si="1"/>
        <v>-1</v>
      </c>
    </row>
    <row r="30" spans="2:6" x14ac:dyDescent="0.3">
      <c r="B30" s="32" t="s">
        <v>105</v>
      </c>
      <c r="C30" s="10">
        <v>40019940.829999998</v>
      </c>
      <c r="D30" s="10">
        <v>0</v>
      </c>
      <c r="E30" s="10">
        <f t="shared" si="0"/>
        <v>-40019940.829999998</v>
      </c>
      <c r="F30" s="12">
        <f t="shared" si="1"/>
        <v>-1</v>
      </c>
    </row>
    <row r="31" spans="2:6" x14ac:dyDescent="0.3">
      <c r="B31" s="32" t="s">
        <v>86</v>
      </c>
      <c r="C31" s="10">
        <v>0</v>
      </c>
      <c r="D31" s="10">
        <v>0</v>
      </c>
      <c r="E31" s="10">
        <f t="shared" si="0"/>
        <v>0</v>
      </c>
      <c r="F31" s="12"/>
    </row>
    <row r="32" spans="2:6" s="25" customFormat="1" x14ac:dyDescent="0.3">
      <c r="B32" s="31" t="s">
        <v>106</v>
      </c>
      <c r="C32" s="9">
        <v>235063698.37000003</v>
      </c>
      <c r="D32" s="9">
        <v>0</v>
      </c>
      <c r="E32" s="9">
        <f t="shared" si="0"/>
        <v>-235063698.37000003</v>
      </c>
      <c r="F32" s="11">
        <f t="shared" si="1"/>
        <v>-1</v>
      </c>
    </row>
    <row r="33" spans="2:6" x14ac:dyDescent="0.3">
      <c r="B33" s="32" t="s">
        <v>107</v>
      </c>
      <c r="C33" s="10">
        <v>101473223.03000002</v>
      </c>
      <c r="D33" s="10">
        <v>0</v>
      </c>
      <c r="E33" s="10">
        <f t="shared" si="0"/>
        <v>-101473223.03000002</v>
      </c>
      <c r="F33" s="12">
        <f t="shared" si="1"/>
        <v>-1</v>
      </c>
    </row>
    <row r="34" spans="2:6" x14ac:dyDescent="0.3">
      <c r="B34" s="32" t="s">
        <v>108</v>
      </c>
      <c r="C34" s="10">
        <v>21069395.75</v>
      </c>
      <c r="D34" s="10">
        <v>0</v>
      </c>
      <c r="E34" s="10">
        <f t="shared" si="0"/>
        <v>-21069395.75</v>
      </c>
      <c r="F34" s="12">
        <f t="shared" si="1"/>
        <v>-1</v>
      </c>
    </row>
    <row r="35" spans="2:6" x14ac:dyDescent="0.3">
      <c r="B35" s="32" t="s">
        <v>109</v>
      </c>
      <c r="C35" s="10">
        <v>65300226.550000004</v>
      </c>
      <c r="D35" s="10">
        <v>0</v>
      </c>
      <c r="E35" s="10">
        <f t="shared" si="0"/>
        <v>-65300226.550000004</v>
      </c>
      <c r="F35" s="12">
        <f t="shared" si="1"/>
        <v>-1</v>
      </c>
    </row>
    <row r="36" spans="2:6" x14ac:dyDescent="0.3">
      <c r="B36" s="32" t="s">
        <v>110</v>
      </c>
      <c r="C36" s="10">
        <v>47220853.039999999</v>
      </c>
      <c r="D36" s="10">
        <v>0</v>
      </c>
      <c r="E36" s="10">
        <f t="shared" si="0"/>
        <v>-47220853.039999999</v>
      </c>
      <c r="F36" s="12">
        <f t="shared" si="1"/>
        <v>-1</v>
      </c>
    </row>
    <row r="37" spans="2:6" s="25" customFormat="1" x14ac:dyDescent="0.3">
      <c r="B37" s="31" t="s">
        <v>111</v>
      </c>
      <c r="C37" s="9">
        <v>215384600.75</v>
      </c>
      <c r="D37" s="9">
        <v>0</v>
      </c>
      <c r="E37" s="9">
        <f t="shared" si="0"/>
        <v>-215384600.75</v>
      </c>
      <c r="F37" s="11">
        <f t="shared" si="1"/>
        <v>-1</v>
      </c>
    </row>
    <row r="38" spans="2:6" x14ac:dyDescent="0.3">
      <c r="B38" s="32" t="s">
        <v>112</v>
      </c>
      <c r="C38" s="10">
        <v>103740940.46000001</v>
      </c>
      <c r="D38" s="10">
        <v>0</v>
      </c>
      <c r="E38" s="10">
        <f t="shared" si="0"/>
        <v>-103740940.46000001</v>
      </c>
      <c r="F38" s="12">
        <f t="shared" si="1"/>
        <v>-1</v>
      </c>
    </row>
    <row r="39" spans="2:6" x14ac:dyDescent="0.3">
      <c r="B39" s="32" t="s">
        <v>113</v>
      </c>
      <c r="C39" s="10">
        <v>111643660.29000001</v>
      </c>
      <c r="D39" s="10">
        <v>0</v>
      </c>
      <c r="E39" s="10">
        <f t="shared" si="0"/>
        <v>-111643660.29000001</v>
      </c>
      <c r="F39" s="12">
        <f t="shared" si="1"/>
        <v>-1</v>
      </c>
    </row>
    <row r="40" spans="2:6" s="25" customFormat="1" x14ac:dyDescent="0.3">
      <c r="B40" s="31" t="s">
        <v>114</v>
      </c>
      <c r="C40" s="9">
        <v>381621132.10000002</v>
      </c>
      <c r="D40" s="9">
        <v>0</v>
      </c>
      <c r="E40" s="9">
        <f t="shared" si="0"/>
        <v>-381621132.10000002</v>
      </c>
      <c r="F40" s="11">
        <f t="shared" si="1"/>
        <v>-1</v>
      </c>
    </row>
    <row r="41" spans="2:6" x14ac:dyDescent="0.3">
      <c r="B41" s="32" t="s">
        <v>115</v>
      </c>
      <c r="C41" s="10">
        <v>22228856.999999996</v>
      </c>
      <c r="D41" s="10">
        <v>0</v>
      </c>
      <c r="E41" s="10">
        <f t="shared" si="0"/>
        <v>-22228856.999999996</v>
      </c>
      <c r="F41" s="12">
        <f t="shared" si="1"/>
        <v>-1</v>
      </c>
    </row>
    <row r="42" spans="2:6" x14ac:dyDescent="0.3">
      <c r="B42" s="32" t="s">
        <v>116</v>
      </c>
      <c r="C42" s="10">
        <v>224897874.23000002</v>
      </c>
      <c r="D42" s="10">
        <v>0</v>
      </c>
      <c r="E42" s="10">
        <f t="shared" si="0"/>
        <v>-224897874.23000002</v>
      </c>
      <c r="F42" s="12">
        <f t="shared" si="1"/>
        <v>-1</v>
      </c>
    </row>
    <row r="43" spans="2:6" x14ac:dyDescent="0.3">
      <c r="B43" s="32" t="s">
        <v>117</v>
      </c>
      <c r="C43" s="10">
        <v>134494400.87</v>
      </c>
      <c r="D43" s="10">
        <v>0</v>
      </c>
      <c r="E43" s="10">
        <f t="shared" si="0"/>
        <v>-134494400.87</v>
      </c>
      <c r="F43" s="12">
        <f t="shared" si="1"/>
        <v>-1</v>
      </c>
    </row>
    <row r="44" spans="2:6" s="25" customFormat="1" x14ac:dyDescent="0.3">
      <c r="B44" s="31" t="s">
        <v>118</v>
      </c>
      <c r="C44" s="9">
        <v>309523016.72000003</v>
      </c>
      <c r="D44" s="9">
        <v>0</v>
      </c>
      <c r="E44" s="9">
        <f t="shared" si="0"/>
        <v>-309523016.72000003</v>
      </c>
      <c r="F44" s="11">
        <f t="shared" si="1"/>
        <v>-1</v>
      </c>
    </row>
    <row r="45" spans="2:6" x14ac:dyDescent="0.3">
      <c r="B45" s="32" t="s">
        <v>119</v>
      </c>
      <c r="C45" s="10">
        <v>173295911.58000001</v>
      </c>
      <c r="D45" s="10">
        <v>0</v>
      </c>
      <c r="E45" s="10">
        <f t="shared" si="0"/>
        <v>-173295911.58000001</v>
      </c>
      <c r="F45" s="12">
        <f t="shared" si="1"/>
        <v>-1</v>
      </c>
    </row>
    <row r="46" spans="2:6" x14ac:dyDescent="0.3">
      <c r="B46" s="32" t="s">
        <v>120</v>
      </c>
      <c r="C46" s="10">
        <v>63430465.619999997</v>
      </c>
      <c r="D46" s="10">
        <v>0</v>
      </c>
      <c r="E46" s="10">
        <f t="shared" si="0"/>
        <v>-63430465.619999997</v>
      </c>
      <c r="F46" s="12">
        <f t="shared" si="1"/>
        <v>-1</v>
      </c>
    </row>
    <row r="47" spans="2:6" x14ac:dyDescent="0.3">
      <c r="B47" s="32" t="s">
        <v>121</v>
      </c>
      <c r="C47" s="10">
        <v>72796639.520000011</v>
      </c>
      <c r="D47" s="10">
        <v>0</v>
      </c>
      <c r="E47" s="10">
        <f t="shared" si="0"/>
        <v>-72796639.520000011</v>
      </c>
      <c r="F47" s="12">
        <f t="shared" si="1"/>
        <v>-1</v>
      </c>
    </row>
    <row r="48" spans="2:6" s="25" customFormat="1" x14ac:dyDescent="0.3">
      <c r="B48" s="31" t="s">
        <v>122</v>
      </c>
      <c r="C48" s="9">
        <v>3166100900.1500001</v>
      </c>
      <c r="D48" s="9">
        <v>75000000</v>
      </c>
      <c r="E48" s="9">
        <f t="shared" si="0"/>
        <v>-3091100900.1500001</v>
      </c>
      <c r="F48" s="11">
        <f t="shared" si="1"/>
        <v>-0.97631155722281415</v>
      </c>
    </row>
    <row r="49" spans="2:6" x14ac:dyDescent="0.3">
      <c r="B49" s="32" t="s">
        <v>123</v>
      </c>
      <c r="C49" s="10">
        <v>138890584.02999997</v>
      </c>
      <c r="D49" s="10">
        <v>75000000</v>
      </c>
      <c r="E49" s="10">
        <f t="shared" si="0"/>
        <v>-63890584.029999971</v>
      </c>
      <c r="F49" s="12">
        <f t="shared" si="1"/>
        <v>-0.46000659062820115</v>
      </c>
    </row>
    <row r="50" spans="2:6" x14ac:dyDescent="0.3">
      <c r="B50" s="32" t="s">
        <v>124</v>
      </c>
      <c r="C50" s="10">
        <v>927210316.12000012</v>
      </c>
      <c r="D50" s="10">
        <v>0</v>
      </c>
      <c r="E50" s="10">
        <f t="shared" si="0"/>
        <v>-927210316.12000012</v>
      </c>
      <c r="F50" s="12">
        <f t="shared" si="1"/>
        <v>-1</v>
      </c>
    </row>
    <row r="51" spans="2:6" x14ac:dyDescent="0.3">
      <c r="B51" s="32" t="s">
        <v>86</v>
      </c>
      <c r="C51" s="10">
        <v>2100000000</v>
      </c>
      <c r="D51" s="10">
        <v>0</v>
      </c>
      <c r="E51" s="10">
        <f t="shared" si="0"/>
        <v>-2100000000</v>
      </c>
      <c r="F51" s="12">
        <f t="shared" si="1"/>
        <v>-1</v>
      </c>
    </row>
    <row r="52" spans="2:6" s="25" customFormat="1" x14ac:dyDescent="0.3">
      <c r="B52" s="31" t="s">
        <v>125</v>
      </c>
      <c r="C52" s="9">
        <v>25710867.699999999</v>
      </c>
      <c r="D52" s="9">
        <v>2001262.47</v>
      </c>
      <c r="E52" s="9">
        <f t="shared" si="0"/>
        <v>-23709605.23</v>
      </c>
      <c r="F52" s="11">
        <f t="shared" si="1"/>
        <v>-0.92216277982714678</v>
      </c>
    </row>
    <row r="53" spans="2:6" x14ac:dyDescent="0.3">
      <c r="B53" s="32" t="s">
        <v>86</v>
      </c>
      <c r="C53" s="10">
        <v>25710867.699999999</v>
      </c>
      <c r="D53" s="10">
        <v>2001262.47</v>
      </c>
      <c r="E53" s="10">
        <f t="shared" si="0"/>
        <v>-23709605.23</v>
      </c>
      <c r="F53" s="12">
        <f t="shared" si="1"/>
        <v>-0.92216277982714678</v>
      </c>
    </row>
    <row r="54" spans="2:6" x14ac:dyDescent="0.3">
      <c r="B54" s="30" t="s">
        <v>24</v>
      </c>
      <c r="C54" s="13">
        <v>6317523025.8499985</v>
      </c>
      <c r="D54" s="13">
        <v>77001262.469999999</v>
      </c>
      <c r="E54" s="13">
        <f t="shared" si="0"/>
        <v>-6240521763.3799982</v>
      </c>
      <c r="F54" s="14">
        <f t="shared" si="1"/>
        <v>-0.98781147893645549</v>
      </c>
    </row>
    <row r="55" spans="2:6" x14ac:dyDescent="0.3">
      <c r="B55" s="24" t="s">
        <v>32</v>
      </c>
    </row>
    <row r="56" spans="2:6" x14ac:dyDescent="0.3">
      <c r="B56" s="24" t="s">
        <v>33</v>
      </c>
    </row>
    <row r="57" spans="2:6" x14ac:dyDescent="0.3">
      <c r="B57" s="24" t="s">
        <v>34</v>
      </c>
    </row>
    <row r="58" spans="2:6" x14ac:dyDescent="0.3">
      <c r="B58" s="24" t="s">
        <v>36</v>
      </c>
    </row>
  </sheetData>
  <mergeCells count="5">
    <mergeCell ref="C4:D4"/>
    <mergeCell ref="E4:F4"/>
    <mergeCell ref="B4:B5"/>
    <mergeCell ref="B2:F2"/>
    <mergeCell ref="B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FD6B7-79A7-44D7-B563-8D3D4A6CFC18}">
  <dimension ref="B2:D34"/>
  <sheetViews>
    <sheetView workbookViewId="0">
      <selection activeCell="D10" sqref="D10"/>
    </sheetView>
  </sheetViews>
  <sheetFormatPr defaultRowHeight="14.4" x14ac:dyDescent="0.3"/>
  <cols>
    <col min="3" max="3" width="40.6640625" bestFit="1" customWidth="1"/>
    <col min="4" max="4" width="31.109375" bestFit="1" customWidth="1"/>
  </cols>
  <sheetData>
    <row r="2" spans="2:4" x14ac:dyDescent="0.3">
      <c r="B2" s="25" t="s">
        <v>164</v>
      </c>
      <c r="C2" s="33" t="s">
        <v>163</v>
      </c>
      <c r="D2" s="33" t="s">
        <v>130</v>
      </c>
    </row>
    <row r="3" spans="2:4" x14ac:dyDescent="0.3">
      <c r="B3" s="34" t="s">
        <v>165</v>
      </c>
      <c r="C3" s="2" t="s">
        <v>131</v>
      </c>
      <c r="D3" s="27">
        <v>75000000</v>
      </c>
    </row>
    <row r="4" spans="2:4" x14ac:dyDescent="0.3">
      <c r="B4" s="35" t="s">
        <v>166</v>
      </c>
      <c r="C4" s="1" t="s">
        <v>132</v>
      </c>
      <c r="D4" s="28">
        <v>0</v>
      </c>
    </row>
    <row r="5" spans="2:4" x14ac:dyDescent="0.3">
      <c r="B5" s="35" t="s">
        <v>167</v>
      </c>
      <c r="C5" s="1" t="s">
        <v>133</v>
      </c>
      <c r="D5" s="28">
        <v>0</v>
      </c>
    </row>
    <row r="6" spans="2:4" x14ac:dyDescent="0.3">
      <c r="B6" s="35" t="s">
        <v>168</v>
      </c>
      <c r="C6" s="1" t="s">
        <v>134</v>
      </c>
      <c r="D6" s="28">
        <v>0</v>
      </c>
    </row>
    <row r="7" spans="2:4" x14ac:dyDescent="0.3">
      <c r="B7" s="35" t="s">
        <v>169</v>
      </c>
      <c r="C7" s="1" t="s">
        <v>135</v>
      </c>
      <c r="D7" s="28">
        <v>0</v>
      </c>
    </row>
    <row r="8" spans="2:4" x14ac:dyDescent="0.3">
      <c r="B8" s="35" t="s">
        <v>170</v>
      </c>
      <c r="C8" s="1" t="s">
        <v>136</v>
      </c>
      <c r="D8" s="28">
        <v>0</v>
      </c>
    </row>
    <row r="9" spans="2:4" x14ac:dyDescent="0.3">
      <c r="B9" s="35" t="s">
        <v>171</v>
      </c>
      <c r="C9" s="1" t="s">
        <v>137</v>
      </c>
      <c r="D9" s="28">
        <v>0</v>
      </c>
    </row>
    <row r="10" spans="2:4" x14ac:dyDescent="0.3">
      <c r="B10" s="35" t="s">
        <v>172</v>
      </c>
      <c r="C10" s="1" t="s">
        <v>138</v>
      </c>
      <c r="D10" s="28">
        <v>0</v>
      </c>
    </row>
    <row r="11" spans="2:4" x14ac:dyDescent="0.3">
      <c r="B11" s="35" t="s">
        <v>173</v>
      </c>
      <c r="C11" s="1" t="s">
        <v>139</v>
      </c>
      <c r="D11" s="28">
        <v>0</v>
      </c>
    </row>
    <row r="12" spans="2:4" x14ac:dyDescent="0.3">
      <c r="B12" s="35">
        <v>10</v>
      </c>
      <c r="C12" s="1" t="s">
        <v>140</v>
      </c>
      <c r="D12" s="28">
        <v>0</v>
      </c>
    </row>
    <row r="13" spans="2:4" x14ac:dyDescent="0.3">
      <c r="B13" s="35" t="s">
        <v>174</v>
      </c>
      <c r="C13" s="1" t="s">
        <v>141</v>
      </c>
      <c r="D13" s="28">
        <v>0</v>
      </c>
    </row>
    <row r="14" spans="2:4" x14ac:dyDescent="0.3">
      <c r="B14" s="35" t="s">
        <v>175</v>
      </c>
      <c r="C14" s="1" t="s">
        <v>142</v>
      </c>
      <c r="D14" s="28">
        <v>0</v>
      </c>
    </row>
    <row r="15" spans="2:4" x14ac:dyDescent="0.3">
      <c r="B15" s="35" t="s">
        <v>176</v>
      </c>
      <c r="C15" s="1" t="s">
        <v>143</v>
      </c>
      <c r="D15" s="28">
        <v>0</v>
      </c>
    </row>
    <row r="16" spans="2:4" x14ac:dyDescent="0.3">
      <c r="B16" s="35" t="s">
        <v>177</v>
      </c>
      <c r="C16" s="1" t="s">
        <v>144</v>
      </c>
      <c r="D16" s="28">
        <v>0</v>
      </c>
    </row>
    <row r="17" spans="2:4" x14ac:dyDescent="0.3">
      <c r="B17" s="35" t="s">
        <v>178</v>
      </c>
      <c r="C17" s="1" t="s">
        <v>145</v>
      </c>
      <c r="D17" s="28">
        <v>0</v>
      </c>
    </row>
    <row r="18" spans="2:4" x14ac:dyDescent="0.3">
      <c r="B18" s="35">
        <v>16</v>
      </c>
      <c r="C18" s="1" t="s">
        <v>146</v>
      </c>
      <c r="D18" s="28">
        <v>0</v>
      </c>
    </row>
    <row r="19" spans="2:4" x14ac:dyDescent="0.3">
      <c r="B19" s="35">
        <v>17</v>
      </c>
      <c r="C19" s="1" t="s">
        <v>147</v>
      </c>
      <c r="D19" s="28">
        <v>0</v>
      </c>
    </row>
    <row r="20" spans="2:4" x14ac:dyDescent="0.3">
      <c r="B20" s="35">
        <v>18</v>
      </c>
      <c r="C20" s="1" t="s">
        <v>148</v>
      </c>
      <c r="D20" s="28">
        <v>0</v>
      </c>
    </row>
    <row r="21" spans="2:4" x14ac:dyDescent="0.3">
      <c r="B21" s="35">
        <v>19</v>
      </c>
      <c r="C21" s="1" t="s">
        <v>149</v>
      </c>
      <c r="D21" s="28">
        <v>0</v>
      </c>
    </row>
    <row r="22" spans="2:4" x14ac:dyDescent="0.3">
      <c r="B22" s="35">
        <v>20</v>
      </c>
      <c r="C22" s="1" t="s">
        <v>150</v>
      </c>
      <c r="D22" s="28">
        <v>0</v>
      </c>
    </row>
    <row r="23" spans="2:4" x14ac:dyDescent="0.3">
      <c r="B23" s="35">
        <v>21</v>
      </c>
      <c r="C23" s="1" t="s">
        <v>151</v>
      </c>
      <c r="D23" s="28">
        <v>0</v>
      </c>
    </row>
    <row r="24" spans="2:4" x14ac:dyDescent="0.3">
      <c r="B24" s="35">
        <v>22</v>
      </c>
      <c r="C24" s="1" t="s">
        <v>152</v>
      </c>
      <c r="D24" s="28">
        <v>0</v>
      </c>
    </row>
    <row r="25" spans="2:4" x14ac:dyDescent="0.3">
      <c r="B25" s="35" t="s">
        <v>179</v>
      </c>
      <c r="C25" s="1" t="s">
        <v>153</v>
      </c>
      <c r="D25" s="28">
        <v>0</v>
      </c>
    </row>
    <row r="26" spans="2:4" x14ac:dyDescent="0.3">
      <c r="B26" s="35" t="s">
        <v>180</v>
      </c>
      <c r="C26" s="1" t="s">
        <v>154</v>
      </c>
      <c r="D26" s="28">
        <v>0</v>
      </c>
    </row>
    <row r="27" spans="2:4" x14ac:dyDescent="0.3">
      <c r="B27" s="35" t="s">
        <v>181</v>
      </c>
      <c r="C27" s="1" t="s">
        <v>155</v>
      </c>
      <c r="D27" s="28">
        <v>0</v>
      </c>
    </row>
    <row r="28" spans="2:4" x14ac:dyDescent="0.3">
      <c r="B28" s="35" t="s">
        <v>182</v>
      </c>
      <c r="C28" s="1" t="s">
        <v>156</v>
      </c>
      <c r="D28" s="28">
        <v>0</v>
      </c>
    </row>
    <row r="29" spans="2:4" x14ac:dyDescent="0.3">
      <c r="B29" s="35">
        <v>27</v>
      </c>
      <c r="C29" s="1" t="s">
        <v>157</v>
      </c>
      <c r="D29" s="28">
        <v>0</v>
      </c>
    </row>
    <row r="30" spans="2:4" x14ac:dyDescent="0.3">
      <c r="B30" s="35">
        <v>28</v>
      </c>
      <c r="C30" s="1" t="s">
        <v>158</v>
      </c>
      <c r="D30" s="28">
        <v>0</v>
      </c>
    </row>
    <row r="31" spans="2:4" x14ac:dyDescent="0.3">
      <c r="B31" s="35">
        <v>29</v>
      </c>
      <c r="C31" s="1" t="s">
        <v>159</v>
      </c>
      <c r="D31" s="28">
        <v>0</v>
      </c>
    </row>
    <row r="32" spans="2:4" x14ac:dyDescent="0.3">
      <c r="B32" s="35">
        <v>30</v>
      </c>
      <c r="C32" s="1" t="s">
        <v>160</v>
      </c>
      <c r="D32" s="28">
        <v>0</v>
      </c>
    </row>
    <row r="33" spans="2:4" x14ac:dyDescent="0.3">
      <c r="B33" s="35">
        <v>31</v>
      </c>
      <c r="C33" s="1" t="s">
        <v>161</v>
      </c>
      <c r="D33" s="28">
        <v>0</v>
      </c>
    </row>
    <row r="34" spans="2:4" ht="15" thickBot="1" x14ac:dyDescent="0.35">
      <c r="B34" s="36">
        <v>32</v>
      </c>
      <c r="C34" s="1" t="s">
        <v>162</v>
      </c>
      <c r="D34" s="28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221999EC6BD24DAF151AE252D8E817" ma:contentTypeVersion="2" ma:contentTypeDescription="Create a new document." ma:contentTypeScope="" ma:versionID="7e8469a2354362776a9046374ca5508a">
  <xsd:schema xmlns:xsd="http://www.w3.org/2001/XMLSchema" xmlns:xs="http://www.w3.org/2001/XMLSchema" xmlns:p="http://schemas.microsoft.com/office/2006/metadata/properties" xmlns:ns3="4f4bbf89-e35d-40cf-b5e1-804e446a28ce" targetNamespace="http://schemas.microsoft.com/office/2006/metadata/properties" ma:root="true" ma:fieldsID="fbc3945d4cfe66afedb6129d80c5388a" ns3:_="">
    <xsd:import namespace="4f4bbf89-e35d-40cf-b5e1-804e446a28c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bbf89-e35d-40cf-b5e1-804e446a28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2C6617A-FE59-48E0-A83F-DA0A3CC842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4bbf89-e35d-40cf-b5e1-804e446a28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A4D4ED2-0295-4BD4-8341-0B81BE3947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94C097-329B-4A32-AB84-10E916CBF42B}">
  <ds:schemaRefs>
    <ds:schemaRef ds:uri="http://schemas.microsoft.com/office/2006/documentManagement/types"/>
    <ds:schemaRef ds:uri="http://www.w3.org/XML/1998/namespace"/>
    <ds:schemaRef ds:uri="4f4bbf89-e35d-40cf-b5e1-804e446a28ce"/>
    <ds:schemaRef ds:uri="http://schemas.microsoft.com/office/infopath/2007/PartnerControls"/>
    <ds:schemaRef ds:uri="http://purl.org/dc/terms/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Económica Ingresos</vt:lpstr>
      <vt:lpstr>Económica</vt:lpstr>
      <vt:lpstr>Institucional</vt:lpstr>
      <vt:lpstr>Funcional</vt:lpstr>
      <vt:lpstr>Geográfica</vt:lpstr>
      <vt:lpstr>R MAP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Portalatin</dc:creator>
  <cp:lastModifiedBy>Maria D. Mariñas M.</cp:lastModifiedBy>
  <dcterms:created xsi:type="dcterms:W3CDTF">2021-02-23T14:27:08Z</dcterms:created>
  <dcterms:modified xsi:type="dcterms:W3CDTF">2021-02-26T20:01:44Z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0x0101008A221999EC6BD24DAF151AE252D8E817</vt:lpwstr>
  </property>
</Properties>
</file>