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mmarinas\Desktop\María Dolores\Informes\Trimestrales\2021\Enero-Marzo\"/>
    </mc:Choice>
  </mc:AlternateContent>
  <xr:revisionPtr revIDLastSave="0" documentId="8_{F183D711-866D-4EDB-96D7-92D013262A5E}" xr6:coauthVersionLast="46" xr6:coauthVersionMax="46" xr10:uidLastSave="{00000000-0000-0000-0000-000000000000}"/>
  <bookViews>
    <workbookView xWindow="-108" yWindow="-108" windowWidth="23256" windowHeight="12576" tabRatio="779" xr2:uid="{04B95E46-B9B2-43C3-AE21-159D12A21BB4}"/>
  </bookViews>
  <sheets>
    <sheet name="Tabla 1" sheetId="22" r:id="rId1"/>
    <sheet name="Gráfico 1" sheetId="23" r:id="rId2"/>
    <sheet name="Tabla 2" sheetId="24" r:id="rId3"/>
    <sheet name="Gráfico 2" sheetId="25" r:id="rId4"/>
    <sheet name="Económico Ingresos" sheetId="4" state="hidden" r:id="rId5"/>
    <sheet name="Gráfico 3" sheetId="26" r:id="rId6"/>
    <sheet name="Tabla 3" sheetId="1" r:id="rId7"/>
    <sheet name="Figura 1" sheetId="27" r:id="rId8"/>
    <sheet name="Tabla 4" sheetId="2" r:id="rId9"/>
    <sheet name="Tabla 5" sheetId="9" r:id="rId10"/>
    <sheet name="Tabla 6" sheetId="28" r:id="rId11"/>
    <sheet name="Tabla 7" sheetId="29" r:id="rId12"/>
    <sheet name="Tabla 8" sheetId="30" r:id="rId13"/>
    <sheet name="Tabla 9" sheetId="10" r:id="rId14"/>
    <sheet name="Tabla 10" sheetId="11" r:id="rId15"/>
    <sheet name="Gráfico 4" sheetId="32" r:id="rId16"/>
    <sheet name="Figura 2" sheetId="33" r:id="rId17"/>
    <sheet name="Tabla 11" sheetId="8" r:id="rId18"/>
    <sheet name="Figura 3" sheetId="34" r:id="rId19"/>
    <sheet name="Figura 4" sheetId="35" r:id="rId20"/>
    <sheet name="Figura 5" sheetId="36" r:id="rId21"/>
    <sheet name="Tabla 12" sheetId="3" r:id="rId22"/>
    <sheet name="Tabla 13" sheetId="12" r:id="rId23"/>
    <sheet name="Gráfico 5" sheetId="13" r:id="rId24"/>
    <sheet name="Tabla 14" sheetId="14" r:id="rId25"/>
    <sheet name="Tabla 15" sheetId="15" r:id="rId26"/>
    <sheet name="Tabla 16" sheetId="16" r:id="rId27"/>
    <sheet name="Tabla 17" sheetId="17" r:id="rId28"/>
    <sheet name="Tabla 18" sheetId="18" r:id="rId29"/>
    <sheet name="Tabla 19" sheetId="19" r:id="rId30"/>
    <sheet name="Tabla 20" sheetId="20" r:id="rId31"/>
    <sheet name="Tabla 21" sheetId="21"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0" localSheetId="27">#REF!</definedName>
    <definedName name="\0" localSheetId="28">#REF!</definedName>
    <definedName name="\0">#REF!</definedName>
    <definedName name="\A" localSheetId="27">#REF!</definedName>
    <definedName name="\A" localSheetId="28">#REF!</definedName>
    <definedName name="\A">#REF!</definedName>
    <definedName name="\B" localSheetId="27">#REF!</definedName>
    <definedName name="\B" localSheetId="28">#REF!</definedName>
    <definedName name="\B">#REF!</definedName>
    <definedName name="\C" localSheetId="27">#REF!</definedName>
    <definedName name="\C" localSheetId="28">#REF!</definedName>
    <definedName name="\C">#REF!</definedName>
    <definedName name="\D" localSheetId="27">#REF!</definedName>
    <definedName name="\D" localSheetId="28">#REF!</definedName>
    <definedName name="\D">#REF!</definedName>
    <definedName name="\E" localSheetId="27">#REF!</definedName>
    <definedName name="\E" localSheetId="28">#REF!</definedName>
    <definedName name="\E">#REF!</definedName>
    <definedName name="\F" localSheetId="27">#REF!</definedName>
    <definedName name="\F" localSheetId="28">#REF!</definedName>
    <definedName name="\F">#REF!</definedName>
    <definedName name="\G" localSheetId="27">#REF!</definedName>
    <definedName name="\G" localSheetId="28">#REF!</definedName>
    <definedName name="\G">#REF!</definedName>
    <definedName name="\H" localSheetId="27">#REF!</definedName>
    <definedName name="\H" localSheetId="28">#REF!</definedName>
    <definedName name="\H">#REF!</definedName>
    <definedName name="\I" localSheetId="27">#REF!</definedName>
    <definedName name="\I" localSheetId="28">#REF!</definedName>
    <definedName name="\I">#REF!</definedName>
    <definedName name="\J" localSheetId="27">#REF!</definedName>
    <definedName name="\J" localSheetId="28">#REF!</definedName>
    <definedName name="\J">#REF!</definedName>
    <definedName name="\K" localSheetId="27">#REF!</definedName>
    <definedName name="\K" localSheetId="28">#REF!</definedName>
    <definedName name="\K">#REF!</definedName>
    <definedName name="\L" localSheetId="27">#REF!</definedName>
    <definedName name="\L" localSheetId="28">#REF!</definedName>
    <definedName name="\L">#REF!</definedName>
    <definedName name="\M" localSheetId="27">#REF!</definedName>
    <definedName name="\M" localSheetId="28">#REF!</definedName>
    <definedName name="\M">#REF!</definedName>
    <definedName name="\N" localSheetId="27">#REF!</definedName>
    <definedName name="\N" localSheetId="28">#REF!</definedName>
    <definedName name="\N">#REF!</definedName>
    <definedName name="\O" localSheetId="27">#REF!</definedName>
    <definedName name="\O" localSheetId="28">#REF!</definedName>
    <definedName name="\O">#REF!</definedName>
    <definedName name="\P" localSheetId="27">#REF!</definedName>
    <definedName name="\P" localSheetId="28">#REF!</definedName>
    <definedName name="\P">#REF!</definedName>
    <definedName name="\Q" localSheetId="27">#REF!</definedName>
    <definedName name="\Q" localSheetId="28">#REF!</definedName>
    <definedName name="\Q">#REF!</definedName>
    <definedName name="\R" localSheetId="27">#REF!</definedName>
    <definedName name="\R" localSheetId="28">#REF!</definedName>
    <definedName name="\R">#REF!</definedName>
    <definedName name="\S" localSheetId="27">#REF!</definedName>
    <definedName name="\S" localSheetId="28">#REF!</definedName>
    <definedName name="\S">#REF!</definedName>
    <definedName name="\T" localSheetId="27">#REF!</definedName>
    <definedName name="\T" localSheetId="28">#REF!</definedName>
    <definedName name="\T">#REF!</definedName>
    <definedName name="\U" localSheetId="27">#REF!</definedName>
    <definedName name="\U" localSheetId="28">#REF!</definedName>
    <definedName name="\U">#REF!</definedName>
    <definedName name="\V" localSheetId="27">#REF!</definedName>
    <definedName name="\V" localSheetId="28">#REF!</definedName>
    <definedName name="\V">#REF!</definedName>
    <definedName name="\W" localSheetId="27">#REF!</definedName>
    <definedName name="\W" localSheetId="28">#REF!</definedName>
    <definedName name="\W">#REF!</definedName>
    <definedName name="\X" localSheetId="27">#REF!</definedName>
    <definedName name="\X" localSheetId="28">#REF!</definedName>
    <definedName name="\X">#REF!</definedName>
    <definedName name="\Y" localSheetId="27">#REF!</definedName>
    <definedName name="\Y" localSheetId="28">#REF!</definedName>
    <definedName name="\Y">#REF!</definedName>
    <definedName name="\Z" localSheetId="27">#REF!</definedName>
    <definedName name="\Z" localSheetId="28">#REF!</definedName>
    <definedName name="\Z">#REF!</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FAL4" localSheetId="27">#REF!</definedName>
    <definedName name="_______FAL4" localSheetId="28">#REF!</definedName>
    <definedName name="_______FAL4">#REF!</definedName>
    <definedName name="_______FAL6" localSheetId="27">#REF!</definedName>
    <definedName name="_______FAL6" localSheetId="28">#REF!</definedName>
    <definedName name="_______FAL6">#REF!</definedName>
    <definedName name="_______FAL7" localSheetId="27">#REF!</definedName>
    <definedName name="_______FAL7" localSheetId="28">#REF!</definedName>
    <definedName name="_______FAL7">#REF!</definedName>
    <definedName name="_______ROS1">#N/A</definedName>
    <definedName name="_______ROS2">#N/A</definedName>
    <definedName name="_______ROS3">#N/A</definedName>
    <definedName name="_______ROS4">#N/A</definedName>
    <definedName name="______AUS1" localSheetId="27">#REF!</definedName>
    <definedName name="______AUS1" localSheetId="28">#REF!</definedName>
    <definedName name="______AUS1">#REF!</definedName>
    <definedName name="______DEG1" localSheetId="27">#REF!</definedName>
    <definedName name="______DEG1" localSheetId="28">#REF!</definedName>
    <definedName name="______DEG1">#REF!</definedName>
    <definedName name="______DKR1" localSheetId="27">#REF!</definedName>
    <definedName name="______DKR1" localSheetId="28">#REF!</definedName>
    <definedName name="______DKR1">#REF!</definedName>
    <definedName name="______ECU1" localSheetId="27">#REF!</definedName>
    <definedName name="______ECU1" localSheetId="28">#REF!</definedName>
    <definedName name="______ECU1">#REF!</definedName>
    <definedName name="______ESC1" localSheetId="27">#REF!</definedName>
    <definedName name="______ESC1" localSheetId="28">#REF!</definedName>
    <definedName name="______ESC1">#REF!</definedName>
    <definedName name="______FAL2" localSheetId="27">#REF!</definedName>
    <definedName name="______FAL2" localSheetId="28">#REF!</definedName>
    <definedName name="______FAL2">#REF!</definedName>
    <definedName name="______FAL3" localSheetId="27">#REF!</definedName>
    <definedName name="______FAL3" localSheetId="28">#REF!</definedName>
    <definedName name="______FAL3">#REF!</definedName>
    <definedName name="______FAL4" localSheetId="27">#REF!</definedName>
    <definedName name="______FAL4" localSheetId="28">#REF!</definedName>
    <definedName name="______FAL4">#REF!</definedName>
    <definedName name="______FAL5" localSheetId="27">#REF!</definedName>
    <definedName name="______FAL5" localSheetId="28">#REF!</definedName>
    <definedName name="______FAL5">#REF!</definedName>
    <definedName name="______FAL6" localSheetId="27">#REF!</definedName>
    <definedName name="______FAL6" localSheetId="28">#REF!</definedName>
    <definedName name="______FAL6">#REF!</definedName>
    <definedName name="______FAL7" localSheetId="27">#REF!</definedName>
    <definedName name="______FAL7" localSheetId="28">#REF!</definedName>
    <definedName name="______FAL7">#REF!</definedName>
    <definedName name="______FMK1" localSheetId="27">#REF!</definedName>
    <definedName name="______FMK1" localSheetId="28">#REF!</definedName>
    <definedName name="______FMK1">#REF!</definedName>
    <definedName name="______IKR1" localSheetId="27">#REF!</definedName>
    <definedName name="______IKR1" localSheetId="28">#REF!</definedName>
    <definedName name="______IKR1">#REF!</definedName>
    <definedName name="______IRP1" localSheetId="27">#REF!</definedName>
    <definedName name="______IRP1" localSheetId="28">#REF!</definedName>
    <definedName name="______IRP1">#REF!</definedName>
    <definedName name="______LIT1" localSheetId="27">#REF!</definedName>
    <definedName name="______LIT1" localSheetId="28">#REF!</definedName>
    <definedName name="______LIT1">#REF!</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27">#REF!</definedName>
    <definedName name="______MEX1" localSheetId="28">#REF!</definedName>
    <definedName name="______MEX1">#REF!</definedName>
    <definedName name="______PTA1" localSheetId="27">#REF!</definedName>
    <definedName name="______PTA1" localSheetId="28">#REF!</definedName>
    <definedName name="______PTA1">#REF!</definedName>
    <definedName name="______ROS1">#N/A</definedName>
    <definedName name="______ROS2">#N/A</definedName>
    <definedName name="______ROS3">#N/A</definedName>
    <definedName name="______ROS4">#N/A</definedName>
    <definedName name="______SAR1" localSheetId="27">#REF!</definedName>
    <definedName name="______SAR1" localSheetId="28">#REF!</definedName>
    <definedName name="______SAR1">#REF!</definedName>
    <definedName name="______SRT11" localSheetId="27" hidden="1">{"Minpmon",#N/A,FALSE,"Monthinput"}</definedName>
    <definedName name="______SRT11" localSheetId="28" hidden="1">{"Minpmon",#N/A,FALSE,"Monthinput"}</definedName>
    <definedName name="______SRT11" localSheetId="29" hidden="1">{"Minpmon",#N/A,FALSE,"Monthinput"}</definedName>
    <definedName name="______SRT11" localSheetId="30" hidden="1">{"Minpmon",#N/A,FALSE,"Monthinput"}</definedName>
    <definedName name="______SRT11" hidden="1">{"Minpmon",#N/A,FALSE,"Monthinput"}</definedName>
    <definedName name="_____AUS1" localSheetId="27">#REF!</definedName>
    <definedName name="_____AUS1" localSheetId="28">#REF!</definedName>
    <definedName name="_____AUS1">#REF!</definedName>
    <definedName name="_____DEG1" localSheetId="27">#REF!</definedName>
    <definedName name="_____DEG1" localSheetId="28">#REF!</definedName>
    <definedName name="_____DEG1">#REF!</definedName>
    <definedName name="_____DKR1" localSheetId="27">#REF!</definedName>
    <definedName name="_____DKR1" localSheetId="28">#REF!</definedName>
    <definedName name="_____DKR1">#REF!</definedName>
    <definedName name="_____ECU1" localSheetId="27">#REF!</definedName>
    <definedName name="_____ECU1" localSheetId="28">#REF!</definedName>
    <definedName name="_____ECU1">#REF!</definedName>
    <definedName name="_____ESC1" localSheetId="27">#REF!</definedName>
    <definedName name="_____ESC1" localSheetId="28">#REF!</definedName>
    <definedName name="_____ESC1">#REF!</definedName>
    <definedName name="_____FAL2" localSheetId="27">#REF!</definedName>
    <definedName name="_____FAL2" localSheetId="28">#REF!</definedName>
    <definedName name="_____FAL2">#REF!</definedName>
    <definedName name="_____FAL3" localSheetId="27">#REF!</definedName>
    <definedName name="_____FAL3" localSheetId="28">#REF!</definedName>
    <definedName name="_____FAL3">#REF!</definedName>
    <definedName name="_____FAL4" localSheetId="27">#REF!</definedName>
    <definedName name="_____FAL4" localSheetId="28">#REF!</definedName>
    <definedName name="_____FAL4">#REF!</definedName>
    <definedName name="_____FAL5" localSheetId="27">#REF!</definedName>
    <definedName name="_____FAL5" localSheetId="28">#REF!</definedName>
    <definedName name="_____FAL5">#REF!</definedName>
    <definedName name="_____FAL6" localSheetId="27">#REF!</definedName>
    <definedName name="_____FAL6" localSheetId="28">#REF!</definedName>
    <definedName name="_____FAL6">#REF!</definedName>
    <definedName name="_____FAL7" localSheetId="27">#REF!</definedName>
    <definedName name="_____FAL7" localSheetId="28">#REF!</definedName>
    <definedName name="_____FAL7">#REF!</definedName>
    <definedName name="_____FMK1" localSheetId="27">#REF!</definedName>
    <definedName name="_____FMK1" localSheetId="28">#REF!</definedName>
    <definedName name="_____FMK1">#REF!</definedName>
    <definedName name="_____IKR1" localSheetId="27">#REF!</definedName>
    <definedName name="_____IKR1" localSheetId="28">#REF!</definedName>
    <definedName name="_____IKR1">#REF!</definedName>
    <definedName name="_____IRP1" localSheetId="27">#REF!</definedName>
    <definedName name="_____IRP1" localSheetId="28">#REF!</definedName>
    <definedName name="_____IRP1">#REF!</definedName>
    <definedName name="_____LIT1" localSheetId="27">#REF!</definedName>
    <definedName name="_____LIT1" localSheetId="28">#REF!</definedName>
    <definedName name="_____LIT1">#REF!</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27">#REF!</definedName>
    <definedName name="_____MEX1" localSheetId="28">#REF!</definedName>
    <definedName name="_____MEX1">#REF!</definedName>
    <definedName name="_____PTA1" localSheetId="27">#REF!</definedName>
    <definedName name="_____PTA1" localSheetId="28">#REF!</definedName>
    <definedName name="_____PTA1">#REF!</definedName>
    <definedName name="_____ROS1">#N/A</definedName>
    <definedName name="_____ROS2">#N/A</definedName>
    <definedName name="_____ROS3">#N/A</definedName>
    <definedName name="_____ROS4">#N/A</definedName>
    <definedName name="_____SAR1" localSheetId="27">#REF!</definedName>
    <definedName name="_____SAR1" localSheetId="28">#REF!</definedName>
    <definedName name="_____SAR1">#REF!</definedName>
    <definedName name="_____SRT11" localSheetId="27" hidden="1">{"Minpmon",#N/A,FALSE,"Monthinput"}</definedName>
    <definedName name="_____SRT11" localSheetId="28" hidden="1">{"Minpmon",#N/A,FALSE,"Monthinput"}</definedName>
    <definedName name="_____SRT11" localSheetId="29" hidden="1">{"Minpmon",#N/A,FALSE,"Monthinput"}</definedName>
    <definedName name="_____SRT11" localSheetId="30" hidden="1">{"Minpmon",#N/A,FALSE,"Monthinput"}</definedName>
    <definedName name="_____SRT11" hidden="1">{"Minpmon",#N/A,FALSE,"Monthinput"}</definedName>
    <definedName name="_____TOT58">[1]GROWTH!#REF!</definedName>
    <definedName name="____AUS1" localSheetId="27">#REF!</definedName>
    <definedName name="____AUS1" localSheetId="28">#REF!</definedName>
    <definedName name="____AUS1">#REF!</definedName>
    <definedName name="____DEG1" localSheetId="27">#REF!</definedName>
    <definedName name="____DEG1" localSheetId="28">#REF!</definedName>
    <definedName name="____DEG1">#REF!</definedName>
    <definedName name="____DKR1" localSheetId="27">#REF!</definedName>
    <definedName name="____DKR1" localSheetId="28">#REF!</definedName>
    <definedName name="____DKR1">#REF!</definedName>
    <definedName name="____ECU1" localSheetId="27">#REF!</definedName>
    <definedName name="____ECU1" localSheetId="28">#REF!</definedName>
    <definedName name="____ECU1">#REF!</definedName>
    <definedName name="____ESC1" localSheetId="27">#REF!</definedName>
    <definedName name="____ESC1" localSheetId="28">#REF!</definedName>
    <definedName name="____ESC1">#REF!</definedName>
    <definedName name="____FAL2" localSheetId="27">#REF!</definedName>
    <definedName name="____FAL2" localSheetId="28">#REF!</definedName>
    <definedName name="____FAL2">#REF!</definedName>
    <definedName name="____FAL3" localSheetId="27">#REF!</definedName>
    <definedName name="____FAL3" localSheetId="28">#REF!</definedName>
    <definedName name="____FAL3">#REF!</definedName>
    <definedName name="____FAL4" localSheetId="27">#REF!</definedName>
    <definedName name="____FAL4" localSheetId="28">#REF!</definedName>
    <definedName name="____FAL4">#REF!</definedName>
    <definedName name="____FAL5" localSheetId="27">#REF!</definedName>
    <definedName name="____FAL5" localSheetId="28">#REF!</definedName>
    <definedName name="____FAL5">#REF!</definedName>
    <definedName name="____FAL6" localSheetId="27">#REF!</definedName>
    <definedName name="____FAL6" localSheetId="28">#REF!</definedName>
    <definedName name="____FAL6">#REF!</definedName>
    <definedName name="____FAL7" localSheetId="27">#REF!</definedName>
    <definedName name="____FAL7" localSheetId="28">#REF!</definedName>
    <definedName name="____FAL7">#REF!</definedName>
    <definedName name="____FMK1" localSheetId="27">#REF!</definedName>
    <definedName name="____FMK1" localSheetId="28">#REF!</definedName>
    <definedName name="____FMK1">#REF!</definedName>
    <definedName name="____IKR1" localSheetId="27">#REF!</definedName>
    <definedName name="____IKR1" localSheetId="28">#REF!</definedName>
    <definedName name="____IKR1">#REF!</definedName>
    <definedName name="____IRP1" localSheetId="27">#REF!</definedName>
    <definedName name="____IRP1" localSheetId="28">#REF!</definedName>
    <definedName name="____IRP1">#REF!</definedName>
    <definedName name="____LIT1" localSheetId="27">#REF!</definedName>
    <definedName name="____LIT1" localSheetId="28">#REF!</definedName>
    <definedName name="____LIT1">#REF!</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27">#REF!</definedName>
    <definedName name="____MEX1" localSheetId="28">#REF!</definedName>
    <definedName name="____MEX1">#REF!</definedName>
    <definedName name="____PTA1" localSheetId="27">#REF!</definedName>
    <definedName name="____PTA1" localSheetId="28">#REF!</definedName>
    <definedName name="____PTA1">#REF!</definedName>
    <definedName name="____ROS1">#N/A</definedName>
    <definedName name="____ROS2">#N/A</definedName>
    <definedName name="____ROS3">#N/A</definedName>
    <definedName name="____ROS4">#N/A</definedName>
    <definedName name="____SAR1" localSheetId="27">#REF!</definedName>
    <definedName name="____SAR1" localSheetId="28">#REF!</definedName>
    <definedName name="____SAR1">#REF!</definedName>
    <definedName name="____SRT11" localSheetId="27" hidden="1">{"Minpmon",#N/A,FALSE,"Monthinput"}</definedName>
    <definedName name="____SRT11" localSheetId="28" hidden="1">{"Minpmon",#N/A,FALSE,"Monthinput"}</definedName>
    <definedName name="____SRT11" localSheetId="29" hidden="1">{"Minpmon",#N/A,FALSE,"Monthinput"}</definedName>
    <definedName name="____SRT11" localSheetId="30" hidden="1">{"Minpmon",#N/A,FALSE,"Monthinput"}</definedName>
    <definedName name="____SRT11" hidden="1">{"Minpmon",#N/A,FALSE,"Monthinput"}</definedName>
    <definedName name="____TOT58">[1]GROWTH!#REF!</definedName>
    <definedName name="___AUS1" localSheetId="27">#REF!</definedName>
    <definedName name="___AUS1" localSheetId="28">#REF!</definedName>
    <definedName name="___AUS1">#REF!</definedName>
    <definedName name="___DEG1" localSheetId="27">#REF!</definedName>
    <definedName name="___DEG1" localSheetId="28">#REF!</definedName>
    <definedName name="___DEG1">#REF!</definedName>
    <definedName name="___DKR1" localSheetId="27">#REF!</definedName>
    <definedName name="___DKR1" localSheetId="28">#REF!</definedName>
    <definedName name="___DKR1">#REF!</definedName>
    <definedName name="___ECU1" localSheetId="27">#REF!</definedName>
    <definedName name="___ECU1" localSheetId="28">#REF!</definedName>
    <definedName name="___ECU1">#REF!</definedName>
    <definedName name="___ESC1" localSheetId="27">#REF!</definedName>
    <definedName name="___ESC1" localSheetId="28">#REF!</definedName>
    <definedName name="___ESC1">#REF!</definedName>
    <definedName name="___F" hidden="1">'[2]Fax a enviar'!#REF!</definedName>
    <definedName name="___FAL2" localSheetId="27">#REF!</definedName>
    <definedName name="___FAL2" localSheetId="28">#REF!</definedName>
    <definedName name="___FAL2">#REF!</definedName>
    <definedName name="___FAL3" localSheetId="27">#REF!</definedName>
    <definedName name="___FAL3" localSheetId="28">#REF!</definedName>
    <definedName name="___FAL3">#REF!</definedName>
    <definedName name="___FAL4" localSheetId="27">#REF!</definedName>
    <definedName name="___FAL4" localSheetId="28">#REF!</definedName>
    <definedName name="___FAL4">#REF!</definedName>
    <definedName name="___FAL5" localSheetId="27">#REF!</definedName>
    <definedName name="___FAL5" localSheetId="28">#REF!</definedName>
    <definedName name="___FAL5">#REF!</definedName>
    <definedName name="___FAL6" localSheetId="27">#REF!</definedName>
    <definedName name="___FAL6" localSheetId="28">#REF!</definedName>
    <definedName name="___FAL6">#REF!</definedName>
    <definedName name="___FAL7" localSheetId="27">#REF!</definedName>
    <definedName name="___FAL7" localSheetId="28">#REF!</definedName>
    <definedName name="___FAL7">#REF!</definedName>
    <definedName name="___FMK1" localSheetId="27">#REF!</definedName>
    <definedName name="___FMK1" localSheetId="28">#REF!</definedName>
    <definedName name="___FMK1">#REF!</definedName>
    <definedName name="___IKR1" localSheetId="27">#REF!</definedName>
    <definedName name="___IKR1" localSheetId="28">#REF!</definedName>
    <definedName name="___IKR1">#REF!</definedName>
    <definedName name="___IRP1" localSheetId="27">#REF!</definedName>
    <definedName name="___IRP1" localSheetId="28">#REF!</definedName>
    <definedName name="___IRP1">#REF!</definedName>
    <definedName name="___LIT1" localSheetId="27">#REF!</definedName>
    <definedName name="___LIT1" localSheetId="28">#REF!</definedName>
    <definedName name="___LIT1">#REF!</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27">#REF!</definedName>
    <definedName name="___MEX1" localSheetId="28">#REF!</definedName>
    <definedName name="___MEX1">#REF!</definedName>
    <definedName name="___PTA1" localSheetId="27">#REF!</definedName>
    <definedName name="___PTA1" localSheetId="28">#REF!</definedName>
    <definedName name="___PTA1">#REF!</definedName>
    <definedName name="___ROS1">#N/A</definedName>
    <definedName name="___ROS2">#N/A</definedName>
    <definedName name="___ROS3">#N/A</definedName>
    <definedName name="___ROS4">#N/A</definedName>
    <definedName name="___SAR1" localSheetId="27">#REF!</definedName>
    <definedName name="___SAR1" localSheetId="28">#REF!</definedName>
    <definedName name="___SAR1">#REF!</definedName>
    <definedName name="___SRT11" localSheetId="27" hidden="1">{"Minpmon",#N/A,FALSE,"Monthinput"}</definedName>
    <definedName name="___SRT11" localSheetId="28" hidden="1">{"Minpmon",#N/A,FALSE,"Monthinput"}</definedName>
    <definedName name="___SRT11" localSheetId="29" hidden="1">{"Minpmon",#N/A,FALSE,"Monthinput"}</definedName>
    <definedName name="___SRT11" localSheetId="30" hidden="1">{"Minpmon",#N/A,FALSE,"Monthinput"}</definedName>
    <definedName name="___SRT11" hidden="1">{"Minpmon",#N/A,FALSE,"Monthinput"}</definedName>
    <definedName name="___TOT58">[1]GROWTH!#REF!</definedName>
    <definedName name="__123Graph_A" hidden="1">[3]C!#REF!</definedName>
    <definedName name="__123Graph_AChart1" hidden="1">[4]IN_Cable!#REF!</definedName>
    <definedName name="__123Graph_AChart2" hidden="1">[4]IN_Cable!#REF!</definedName>
    <definedName name="__123Graph_AChart3" hidden="1">[4]IN_Cable!#REF!</definedName>
    <definedName name="__123Graph_AChart4" hidden="1">[4]IN_Cable!#REF!</definedName>
    <definedName name="__123Graph_AChart5" hidden="1">[4]IN_Cable!#REF!</definedName>
    <definedName name="__123Graph_AChart6" hidden="1">[4]IN_Cable!#REF!</definedName>
    <definedName name="__123Graph_AChart7" hidden="1">[4]IN_Cable!#REF!</definedName>
    <definedName name="__123Graph_ACurrent" hidden="1">[4]IN_Cable!#REF!</definedName>
    <definedName name="__123Graph_ADEBT" localSheetId="27" hidden="1">#REF!</definedName>
    <definedName name="__123Graph_ADEBT" localSheetId="28" hidden="1">#REF!</definedName>
    <definedName name="__123Graph_ADEBT" hidden="1">#REF!</definedName>
    <definedName name="__123Graph_ADIFFERENTIAL" hidden="1">[5]TAB25b!#REF!</definedName>
    <definedName name="__123Graph_AINTEREST" hidden="1">[5]TAB25b!#REF!</definedName>
    <definedName name="__123Graph_ASPREAD" hidden="1">[5]TAB25b!#REF!</definedName>
    <definedName name="__123Graph_B" hidden="1">[3]C!#REF!</definedName>
    <definedName name="__123Graph_BCurrent" hidden="1">[6]G!#REF!</definedName>
    <definedName name="__123Graph_BDEBT" localSheetId="27" hidden="1">#REF!</definedName>
    <definedName name="__123Graph_BDEBT" localSheetId="28" hidden="1">#REF!</definedName>
    <definedName name="__123Graph_BDEBT" hidden="1">#REF!</definedName>
    <definedName name="__123Graph_BINTEREST" hidden="1">[5]TAB25b!#REF!</definedName>
    <definedName name="__123Graph_C" hidden="1">[3]C!#REF!</definedName>
    <definedName name="__123Graph_CCurrent" hidden="1">'[7]Base Original'!#REF!</definedName>
    <definedName name="__123Graph_D" hidden="1">[8]FLUJO!$B$7942:$C$7942</definedName>
    <definedName name="__123Graph_DCurrent" localSheetId="27" hidden="1">'[7]Base Original'!#REF!</definedName>
    <definedName name="__123Graph_DCurrent" localSheetId="28" hidden="1">'[7]Base Original'!#REF!</definedName>
    <definedName name="__123Graph_DCurrent" hidden="1">'[7]Base Original'!#REF!</definedName>
    <definedName name="__123Graph_E" localSheetId="27" hidden="1">[3]C!#REF!</definedName>
    <definedName name="__123Graph_E" localSheetId="28" hidden="1">[3]C!#REF!</definedName>
    <definedName name="__123Graph_E" hidden="1">[3]C!#REF!</definedName>
    <definedName name="__123Graph_ECurrent" localSheetId="27" hidden="1">'[7]Base Original'!#REF!</definedName>
    <definedName name="__123Graph_ECurrent" localSheetId="28" hidden="1">'[7]Base Original'!#REF!</definedName>
    <definedName name="__123Graph_ECurrent" hidden="1">'[7]Base Original'!#REF!</definedName>
    <definedName name="__123Graph_F" localSheetId="27" hidden="1">[3]C!#REF!</definedName>
    <definedName name="__123Graph_F" localSheetId="28" hidden="1">[3]C!#REF!</definedName>
    <definedName name="__123Graph_F" hidden="1">[3]C!#REF!</definedName>
    <definedName name="__123Graph_FCurrent" localSheetId="27" hidden="1">[9]Base!#REF!</definedName>
    <definedName name="__123Graph_FCurrent" localSheetId="28" hidden="1">[9]Base!#REF!</definedName>
    <definedName name="__123Graph_FCurrent" hidden="1">[9]Base!#REF!</definedName>
    <definedName name="__123Graph_X" hidden="1">[8]FLUJO!$B$7906:$C$7906</definedName>
    <definedName name="__123Graph_XDIFFERENTIAL" localSheetId="27" hidden="1">[5]TAB25b!#REF!</definedName>
    <definedName name="__123Graph_XDIFFERENTIAL" localSheetId="28" hidden="1">[5]TAB25b!#REF!</definedName>
    <definedName name="__123Graph_XDIFFERENTIAL" hidden="1">[5]TAB25b!#REF!</definedName>
    <definedName name="__123Graph_XSPREAD" localSheetId="27" hidden="1">[5]TAB25b!#REF!</definedName>
    <definedName name="__123Graph_XSPREAD" localSheetId="28" hidden="1">[5]TAB25b!#REF!</definedName>
    <definedName name="__123Graph_XSPREAD" hidden="1">[5]TAB25b!#REF!</definedName>
    <definedName name="__AUS1" localSheetId="27">#REF!</definedName>
    <definedName name="__AUS1" localSheetId="28">#REF!</definedName>
    <definedName name="__AUS1">#REF!</definedName>
    <definedName name="__DEG1" localSheetId="27">#REF!</definedName>
    <definedName name="__DEG1" localSheetId="28">#REF!</definedName>
    <definedName name="__DEG1">#REF!</definedName>
    <definedName name="__DKR1" localSheetId="27">#REF!</definedName>
    <definedName name="__DKR1" localSheetId="28">#REF!</definedName>
    <definedName name="__DKR1">#REF!</definedName>
    <definedName name="__ECU1" localSheetId="27">#REF!</definedName>
    <definedName name="__ECU1" localSheetId="28">#REF!</definedName>
    <definedName name="__ECU1">#REF!</definedName>
    <definedName name="__ESC1" localSheetId="27">#REF!</definedName>
    <definedName name="__ESC1" localSheetId="28">#REF!</definedName>
    <definedName name="__ESC1">#REF!</definedName>
    <definedName name="__F" hidden="1">'[2]Fax a enviar'!#REF!</definedName>
    <definedName name="__FAL2" localSheetId="27">#REF!</definedName>
    <definedName name="__FAL2" localSheetId="28">#REF!</definedName>
    <definedName name="__FAL2">#REF!</definedName>
    <definedName name="__FAL3" localSheetId="27">#REF!</definedName>
    <definedName name="__FAL3" localSheetId="28">#REF!</definedName>
    <definedName name="__FAL3">#REF!</definedName>
    <definedName name="__FAL4" localSheetId="27">#REF!</definedName>
    <definedName name="__FAL4" localSheetId="28">#REF!</definedName>
    <definedName name="__FAL4">#REF!</definedName>
    <definedName name="__FAL5" localSheetId="27">#REF!</definedName>
    <definedName name="__FAL5" localSheetId="28">#REF!</definedName>
    <definedName name="__FAL5">#REF!</definedName>
    <definedName name="__FAL6" localSheetId="27">#REF!</definedName>
    <definedName name="__FAL6" localSheetId="28">#REF!</definedName>
    <definedName name="__FAL6">#REF!</definedName>
    <definedName name="__FAL7" localSheetId="27">#REF!</definedName>
    <definedName name="__FAL7" localSheetId="28">#REF!</definedName>
    <definedName name="__FAL7">#REF!</definedName>
    <definedName name="__FMK1" localSheetId="27">#REF!</definedName>
    <definedName name="__FMK1" localSheetId="28">#REF!</definedName>
    <definedName name="__FMK1">#REF!</definedName>
    <definedName name="__IKR1" localSheetId="27">#REF!</definedName>
    <definedName name="__IKR1" localSheetId="28">#REF!</definedName>
    <definedName name="__IKR1">#REF!</definedName>
    <definedName name="__IRP1" localSheetId="27">#REF!</definedName>
    <definedName name="__IRP1" localSheetId="28">#REF!</definedName>
    <definedName name="__IRP1">#REF!</definedName>
    <definedName name="__LIT1" localSheetId="27">#REF!</definedName>
    <definedName name="__LIT1" localSheetId="28">#REF!</definedName>
    <definedName name="__LIT1">#REF!</definedName>
    <definedName name="__MEX1" localSheetId="27">#REF!</definedName>
    <definedName name="__MEX1" localSheetId="28">#REF!</definedName>
    <definedName name="__MEX1">#REF!</definedName>
    <definedName name="__PTA1" localSheetId="27">#REF!</definedName>
    <definedName name="__PTA1" localSheetId="28">#REF!</definedName>
    <definedName name="__PTA1">#REF!</definedName>
    <definedName name="__ROS1">#N/A</definedName>
    <definedName name="__ROS2">#N/A</definedName>
    <definedName name="__ROS3">#N/A</definedName>
    <definedName name="__ROS4">#N/A</definedName>
    <definedName name="__SAR1" localSheetId="27">#REF!</definedName>
    <definedName name="__SAR1" localSheetId="28">#REF!</definedName>
    <definedName name="__SAR1">#REF!</definedName>
    <definedName name="__TOT58">[1]GROWTH!#REF!</definedName>
    <definedName name="_1">#N/A</definedName>
    <definedName name="_11__123Graph_AFIG_D" localSheetId="27" hidden="1">#REF!</definedName>
    <definedName name="_11__123Graph_AFIG_D" localSheetId="28" hidden="1">#REF!</definedName>
    <definedName name="_11__123Graph_AFIG_D" hidden="1">#REF!</definedName>
    <definedName name="_12__123Graph_AIBA_IBRD" hidden="1">[10]WB!$Q$62:$AK$62</definedName>
    <definedName name="_16__123Graph_ATERMS_OF_TRADE" localSheetId="27" hidden="1">#REF!</definedName>
    <definedName name="_16__123Graph_ATERMS_OF_TRADE" localSheetId="28" hidden="1">#REF!</definedName>
    <definedName name="_16__123Graph_ATERMS_OF_TRADE" hidden="1">#REF!</definedName>
    <definedName name="_17__123Graph_AWB_ADJ_PRJ" hidden="1">[10]WB!$Q$255:$AK$255</definedName>
    <definedName name="_19__123Graph_BCPI_ER_LOG" localSheetId="27" hidden="1">[10]ER!#REF!</definedName>
    <definedName name="_19__123Graph_BCPI_ER_LOG" localSheetId="28" hidden="1">[10]ER!#REF!</definedName>
    <definedName name="_19__123Graph_BCPI_ER_LOG" hidden="1">[10]ER!#REF!</definedName>
    <definedName name="_1987">#N/A</definedName>
    <definedName name="_20__123Graph_BIBA_IBRD" localSheetId="27" hidden="1">[10]WB!#REF!</definedName>
    <definedName name="_20__123Graph_BIBA_IBRD" localSheetId="28" hidden="1">[10]WB!#REF!</definedName>
    <definedName name="_20__123Graph_BIBA_IBRD" hidden="1">[10]WB!#REF!</definedName>
    <definedName name="_24__123Graph_BTERMS_OF_TRADE" localSheetId="27" hidden="1">#REF!</definedName>
    <definedName name="_24__123Graph_BTERMS_OF_TRADE" localSheetId="28" hidden="1">#REF!</definedName>
    <definedName name="_24__123Graph_BTERMS_OF_TRADE" hidden="1">#REF!</definedName>
    <definedName name="_25__123Graph_BWB_ADJ_PRJ" hidden="1">[10]WB!$Q$257:$AK$257</definedName>
    <definedName name="_29__123Graph_XFIG_D" localSheetId="27" hidden="1">#REF!</definedName>
    <definedName name="_29__123Graph_XFIG_D" localSheetId="28" hidden="1">#REF!</definedName>
    <definedName name="_29__123Graph_XFIG_D" hidden="1">#REF!</definedName>
    <definedName name="_3.__No_club_de_París__Después_del_30_Jun_84" localSheetId="27">#REF!</definedName>
    <definedName name="_3.__No_club_de_París__Después_del_30_Jun_84" localSheetId="28">#REF!</definedName>
    <definedName name="_3.__No_club_de_París__Después_del_30_Jun_84">#REF!</definedName>
    <definedName name="_30__123Graph_XREALEX_WAGE" localSheetId="27" hidden="1">[11]PRIVATE!#REF!</definedName>
    <definedName name="_30__123Graph_XREALEX_WAGE" localSheetId="28" hidden="1">[11]PRIVATE!#REF!</definedName>
    <definedName name="_30__123Graph_XREALEX_WAGE" hidden="1">[11]PRIVATE!#REF!</definedName>
    <definedName name="_34__123Graph_XTERMS_OF_TRADE" localSheetId="27" hidden="1">#REF!</definedName>
    <definedName name="_34__123Graph_XTERMS_OF_TRADE" localSheetId="28" hidden="1">#REF!</definedName>
    <definedName name="_34__123Graph_XTERMS_OF_TRADE" hidden="1">#REF!</definedName>
    <definedName name="_7__123Graph_ACPI_ER_LOG" localSheetId="27" hidden="1">[10]ER!#REF!</definedName>
    <definedName name="_7__123Graph_ACPI_ER_LOG" localSheetId="28" hidden="1">[10]ER!#REF!</definedName>
    <definedName name="_7__123Graph_ACPI_ER_LOG" hidden="1">[10]ER!#REF!</definedName>
    <definedName name="_88" localSheetId="27">#REF!</definedName>
    <definedName name="_88" localSheetId="28">#REF!</definedName>
    <definedName name="_88">#REF!</definedName>
    <definedName name="_89" localSheetId="27">#REF!</definedName>
    <definedName name="_89" localSheetId="28">#REF!</definedName>
    <definedName name="_89">#REF!</definedName>
    <definedName name="_aaV110" localSheetId="27">[12]QNEWLOR!#REF!</definedName>
    <definedName name="_aaV110" localSheetId="28">[12]QNEWLOR!#REF!</definedName>
    <definedName name="_aaV110">[12]QNEWLOR!#REF!</definedName>
    <definedName name="_aIV114" localSheetId="27">[12]QNEWLOR!#REF!</definedName>
    <definedName name="_aIV114" localSheetId="28">[12]QNEWLOR!#REF!</definedName>
    <definedName name="_aIV114">[12]QNEWLOR!#REF!</definedName>
    <definedName name="_aIV190">[12]QNEWLOR!#REF!</definedName>
    <definedName name="_AUS1" localSheetId="27">#REF!</definedName>
    <definedName name="_AUS1" localSheetId="28">#REF!</definedName>
    <definedName name="_AUS1">#REF!</definedName>
    <definedName name="_bla2" localSheetId="27" hidden="1">#REF!</definedName>
    <definedName name="_bla2" localSheetId="28" hidden="1">#REF!</definedName>
    <definedName name="_bla2" hidden="1">#REF!</definedName>
    <definedName name="_bla3" localSheetId="27" hidden="1">#REF!</definedName>
    <definedName name="_bla3" localSheetId="28" hidden="1">#REF!</definedName>
    <definedName name="_bla3" hidden="1">#REF!</definedName>
    <definedName name="_bla4" localSheetId="27" hidden="1">#REF!</definedName>
    <definedName name="_bla4" localSheetId="28" hidden="1">#REF!</definedName>
    <definedName name="_bla4" hidden="1">#REF!</definedName>
    <definedName name="_DEG1" localSheetId="27">#REF!</definedName>
    <definedName name="_DEG1" localSheetId="28">#REF!</definedName>
    <definedName name="_DEG1">#REF!</definedName>
    <definedName name="_DKR1" localSheetId="27">#REF!</definedName>
    <definedName name="_DKR1" localSheetId="28">#REF!</definedName>
    <definedName name="_DKR1">#REF!</definedName>
    <definedName name="_DLX1.EMA" localSheetId="27">#REF!</definedName>
    <definedName name="_DLX1.EMA" localSheetId="28">#REF!</definedName>
    <definedName name="_DLX1.EMA">#REF!</definedName>
    <definedName name="_DLX1.EMG" localSheetId="27">#REF!</definedName>
    <definedName name="_DLX1.EMG" localSheetId="28">#REF!</definedName>
    <definedName name="_DLX1.EMG">#REF!</definedName>
    <definedName name="_DLX10.EMA" localSheetId="27">#REF!</definedName>
    <definedName name="_DLX10.EMA" localSheetId="28">#REF!</definedName>
    <definedName name="_DLX10.EMA">#REF!</definedName>
    <definedName name="_DLX11.EMA" localSheetId="27">#REF!</definedName>
    <definedName name="_DLX11.EMA" localSheetId="28">#REF!</definedName>
    <definedName name="_DLX11.EMA">#REF!</definedName>
    <definedName name="_DLX12.EMA" localSheetId="27">#REF!</definedName>
    <definedName name="_DLX12.EMA" localSheetId="28">#REF!</definedName>
    <definedName name="_DLX12.EMA">#REF!</definedName>
    <definedName name="_DLX13.EMA" localSheetId="27">#REF!</definedName>
    <definedName name="_DLX13.EMA" localSheetId="28">#REF!</definedName>
    <definedName name="_DLX13.EMA">#REF!</definedName>
    <definedName name="_DLX14.EMA" localSheetId="27">#REF!</definedName>
    <definedName name="_DLX14.EMA" localSheetId="28">#REF!</definedName>
    <definedName name="_DLX14.EMA">#REF!</definedName>
    <definedName name="_DLX16.EMA" localSheetId="27">#REF!</definedName>
    <definedName name="_DLX16.EMA" localSheetId="28">#REF!</definedName>
    <definedName name="_DLX16.EMA">#REF!</definedName>
    <definedName name="_DLX2.EMA" localSheetId="27">#REF!,#REF!</definedName>
    <definedName name="_DLX2.EMA" localSheetId="28">#REF!,#REF!</definedName>
    <definedName name="_DLX2.EMA">#REF!,#REF!</definedName>
    <definedName name="_DLX2.EMG" localSheetId="27">#REF!</definedName>
    <definedName name="_DLX2.EMG" localSheetId="28">#REF!</definedName>
    <definedName name="_DLX2.EMG">#REF!</definedName>
    <definedName name="_DLX4.EMA" localSheetId="27">#REF!</definedName>
    <definedName name="_DLX4.EMA" localSheetId="28">#REF!</definedName>
    <definedName name="_DLX4.EMA">#REF!</definedName>
    <definedName name="_DLX4.EMG" localSheetId="27">#REF!</definedName>
    <definedName name="_DLX4.EMG" localSheetId="28">#REF!</definedName>
    <definedName name="_DLX4.EMG">#REF!</definedName>
    <definedName name="_DLX5.EMA" localSheetId="27">#REF!</definedName>
    <definedName name="_DLX5.EMA" localSheetId="28">#REF!</definedName>
    <definedName name="_DLX5.EMA">#REF!</definedName>
    <definedName name="_DLX6.EMA" localSheetId="27">#REF!</definedName>
    <definedName name="_DLX6.EMA" localSheetId="28">#REF!</definedName>
    <definedName name="_DLX6.EMA">#REF!</definedName>
    <definedName name="_DLX7.EMA" localSheetId="27">#REF!</definedName>
    <definedName name="_DLX7.EMA" localSheetId="28">#REF!</definedName>
    <definedName name="_DLX7.EMA">#REF!</definedName>
    <definedName name="_DLX8.EMA" localSheetId="27">#REF!</definedName>
    <definedName name="_DLX8.EMA" localSheetId="28">#REF!</definedName>
    <definedName name="_DLX8.EMA">#REF!</definedName>
    <definedName name="_DLX9.EMA" localSheetId="27">#REF!</definedName>
    <definedName name="_DLX9.EMA" localSheetId="28">#REF!</definedName>
    <definedName name="_DLX9.EMA">#REF!</definedName>
    <definedName name="_ECU1" localSheetId="27">#REF!</definedName>
    <definedName name="_ECU1" localSheetId="28">#REF!</definedName>
    <definedName name="_ECU1">#REF!</definedName>
    <definedName name="_ESC1" localSheetId="27">#REF!</definedName>
    <definedName name="_ESC1" localSheetId="28">#REF!</definedName>
    <definedName name="_ESC1">#REF!</definedName>
    <definedName name="_EX9596" localSheetId="27">#REF!</definedName>
    <definedName name="_EX9596" localSheetId="28">#REF!</definedName>
    <definedName name="_EX9596">#REF!</definedName>
    <definedName name="_F" hidden="1">'[13]Fax a enviar'!#REF!</definedName>
    <definedName name="_FAL1" localSheetId="27">#REF!</definedName>
    <definedName name="_FAL1" localSheetId="28">#REF!</definedName>
    <definedName name="_FAL1">#REF!</definedName>
    <definedName name="_FAL2" localSheetId="27">#REF!</definedName>
    <definedName name="_FAL2" localSheetId="28">#REF!</definedName>
    <definedName name="_FAL2">#REF!</definedName>
    <definedName name="_FAL3" localSheetId="27">#REF!</definedName>
    <definedName name="_FAL3" localSheetId="28">#REF!</definedName>
    <definedName name="_FAL3">#REF!</definedName>
    <definedName name="_FAL4" localSheetId="27">#REF!</definedName>
    <definedName name="_FAL4" localSheetId="28">#REF!</definedName>
    <definedName name="_FAL4">#REF!</definedName>
    <definedName name="_FAL5" localSheetId="27">#REF!</definedName>
    <definedName name="_FAL5" localSheetId="28">#REF!</definedName>
    <definedName name="_FAL5">#REF!</definedName>
    <definedName name="_FAL6" localSheetId="27">#REF!</definedName>
    <definedName name="_FAL6" localSheetId="28">#REF!</definedName>
    <definedName name="_FAL6">#REF!</definedName>
    <definedName name="_FAL7" localSheetId="27">#REF!</definedName>
    <definedName name="_FAL7" localSheetId="28">#REF!</definedName>
    <definedName name="_FAL7">#REF!</definedName>
    <definedName name="_FAL89" localSheetId="27">#REF!</definedName>
    <definedName name="_FAL89" localSheetId="28">#REF!</definedName>
    <definedName name="_FAL89">#REF!</definedName>
    <definedName name="_Fill" localSheetId="27" hidden="1">#REF!</definedName>
    <definedName name="_Fill" localSheetId="28" hidden="1">#REF!</definedName>
    <definedName name="_Fill" hidden="1">#REF!</definedName>
    <definedName name="_Fill1" localSheetId="27" hidden="1">#REF!</definedName>
    <definedName name="_Fill1" localSheetId="28" hidden="1">#REF!</definedName>
    <definedName name="_Fill1" hidden="1">#REF!</definedName>
    <definedName name="_xlnm._FilterDatabase" hidden="1">[14]C!$P$428:$T$428</definedName>
    <definedName name="_FMK1" localSheetId="27">#REF!</definedName>
    <definedName name="_FMK1" localSheetId="28">#REF!</definedName>
    <definedName name="_FMK1">#REF!</definedName>
    <definedName name="_IKR1" localSheetId="27">#REF!</definedName>
    <definedName name="_IKR1" localSheetId="28">#REF!</definedName>
    <definedName name="_IKR1">#REF!</definedName>
    <definedName name="_IRP1" localSheetId="27">#REF!</definedName>
    <definedName name="_IRP1" localSheetId="28">#REF!</definedName>
    <definedName name="_IRP1">#REF!</definedName>
    <definedName name="_Key1" localSheetId="27" hidden="1">#REF!</definedName>
    <definedName name="_Key1" localSheetId="28" hidden="1">#REF!</definedName>
    <definedName name="_Key1" hidden="1">#REF!</definedName>
    <definedName name="_Key2" localSheetId="27" hidden="1">#REF!</definedName>
    <definedName name="_Key2" localSheetId="28" hidden="1">#REF!</definedName>
    <definedName name="_Key2" hidden="1">#REF!</definedName>
    <definedName name="_LIT1" localSheetId="27">#REF!</definedName>
    <definedName name="_LIT1" localSheetId="28">#REF!</definedName>
    <definedName name="_LIT1">#REF!</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tMult_A" hidden="1">'[15]Fax a enviar'!#REF!</definedName>
    <definedName name="_MatMult_AxB" hidden="1">'[15]Fax a enviar'!#REF!</definedName>
    <definedName name="_MatMult_B" hidden="1">'[15]Fax a enviar'!#REF!</definedName>
    <definedName name="_MEX1" localSheetId="27">#REF!</definedName>
    <definedName name="_MEX1" localSheetId="28">#REF!</definedName>
    <definedName name="_MEX1">#REF!</definedName>
    <definedName name="_Order1" hidden="1">0</definedName>
    <definedName name="_Order2" hidden="1">255</definedName>
    <definedName name="_Parse_Out" localSheetId="27" hidden="1">#REF!</definedName>
    <definedName name="_Parse_Out" localSheetId="28" hidden="1">#REF!</definedName>
    <definedName name="_Parse_Out" hidden="1">#REF!</definedName>
    <definedName name="_PTA1" localSheetId="27">#REF!</definedName>
    <definedName name="_PTA1" localSheetId="28">#REF!</definedName>
    <definedName name="_PTA1">#REF!</definedName>
    <definedName name="_qV196" localSheetId="27">[12]QNEWLOR!#REF!</definedName>
    <definedName name="_qV196" localSheetId="28">[12]QNEWLOR!#REF!</definedName>
    <definedName name="_qV196">[12]QNEWLOR!#REF!</definedName>
    <definedName name="_ref2" localSheetId="27">#REF!</definedName>
    <definedName name="_ref2" localSheetId="28">#REF!</definedName>
    <definedName name="_ref2">#REF!</definedName>
    <definedName name="_Regression_Int" hidden="1">1</definedName>
    <definedName name="_Regression_Out" localSheetId="27" hidden="1">#REF!</definedName>
    <definedName name="_Regression_Out" localSheetId="28" hidden="1">#REF!</definedName>
    <definedName name="_Regression_Out" hidden="1">#REF!</definedName>
    <definedName name="_Regression_X" localSheetId="27" hidden="1">#REF!</definedName>
    <definedName name="_Regression_X" localSheetId="28" hidden="1">#REF!</definedName>
    <definedName name="_Regression_X" hidden="1">#REF!</definedName>
    <definedName name="_Regression_Y" localSheetId="27" hidden="1">#REF!</definedName>
    <definedName name="_Regression_Y" localSheetId="28" hidden="1">#REF!</definedName>
    <definedName name="_Regression_Y" hidden="1">#REF!</definedName>
    <definedName name="_ROS1">#N/A</definedName>
    <definedName name="_ROS2">#N/A</definedName>
    <definedName name="_ROS3">#N/A</definedName>
    <definedName name="_ROS4">#N/A</definedName>
    <definedName name="_SAR1" localSheetId="27">#REF!</definedName>
    <definedName name="_SAR1" localSheetId="28">#REF!</definedName>
    <definedName name="_SAR1">#REF!</definedName>
    <definedName name="_Sort" localSheetId="27" hidden="1">#REF!</definedName>
    <definedName name="_Sort" localSheetId="28" hidden="1">#REF!</definedName>
    <definedName name="_Sort" hidden="1">#REF!</definedName>
    <definedName name="_SRT11" localSheetId="27" hidden="1">{"Minpmon",#N/A,FALSE,"Monthinput"}</definedName>
    <definedName name="_SRT11" localSheetId="28" hidden="1">{"Minpmon",#N/A,FALSE,"Monthinput"}</definedName>
    <definedName name="_SRT11" localSheetId="29" hidden="1">{"Minpmon",#N/A,FALSE,"Monthinput"}</definedName>
    <definedName name="_SRT11" localSheetId="30" hidden="1">{"Minpmon",#N/A,FALSE,"Monthinput"}</definedName>
    <definedName name="_SRT11" hidden="1">{"Minpmon",#N/A,FALSE,"Monthinput"}</definedName>
    <definedName name="_SRT111" localSheetId="27" hidden="1">{"Minpmon",#N/A,FALSE,"Monthinput"}</definedName>
    <definedName name="_SRT111" localSheetId="28" hidden="1">{"Minpmon",#N/A,FALSE,"Monthinput"}</definedName>
    <definedName name="_SRT111" localSheetId="29" hidden="1">{"Minpmon",#N/A,FALSE,"Monthinput"}</definedName>
    <definedName name="_SRT111" localSheetId="30" hidden="1">{"Minpmon",#N/A,FALSE,"Monthinput"}</definedName>
    <definedName name="_SRT111" hidden="1">{"Minpmon",#N/A,FALSE,"Monthinput"}</definedName>
    <definedName name="_Toc191191306_3">[16]anex7!#REF!</definedName>
    <definedName name="_TOT58" localSheetId="27">[1]GROWTH!#REF!</definedName>
    <definedName name="_TOT58" localSheetId="28">[1]GROWTH!#REF!</definedName>
    <definedName name="_TOT58">[1]GROWTH!#REF!</definedName>
    <definedName name="A" localSheetId="27">#REF!</definedName>
    <definedName name="A" localSheetId="28">#REF!</definedName>
    <definedName name="A">#REF!</definedName>
    <definedName name="a\V104">[12]QNEWLOR!#REF!</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27" hidden="1">{"Riqfin97",#N/A,FALSE,"Tran";"Riqfinpro",#N/A,FALSE,"Tran"}</definedName>
    <definedName name="aaa" localSheetId="28" hidden="1">{"Riqfin97",#N/A,FALSE,"Tran";"Riqfinpro",#N/A,FALSE,"Tran"}</definedName>
    <definedName name="aaa" localSheetId="29" hidden="1">{"Riqfin97",#N/A,FALSE,"Tran";"Riqfinpro",#N/A,FALSE,"Tran"}</definedName>
    <definedName name="aaa" localSheetId="30" hidden="1">{"Riqfin97",#N/A,FALSE,"Tran";"Riqfinpro",#N/A,FALSE,"Tran"}</definedName>
    <definedName name="aaa" hidden="1">{"Riqfin97",#N/A,FALSE,"Tran";"Riqfinpro",#N/A,FALSE,"Tran"}</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x" localSheetId="27">#REF!</definedName>
    <definedName name="abx" localSheetId="28">#REF!</definedName>
    <definedName name="abx">#REF!</definedName>
    <definedName name="AccessDatabase" hidden="1">"\\De2kp-42538\BOLETIN\Claga\CLAGA2000.mdb"</definedName>
    <definedName name="Actual" localSheetId="27">#REF!</definedName>
    <definedName name="Actual" localSheetId="28">#REF!</definedName>
    <definedName name="Actual">#REF!</definedName>
    <definedName name="ACUMULADO">#N/A</definedName>
    <definedName name="ACwvu.PLA1." localSheetId="27" hidden="1">'[17]COP FED'!#REF!</definedName>
    <definedName name="ACwvu.PLA1." localSheetId="28" hidden="1">'[17]COP FED'!#REF!</definedName>
    <definedName name="ACwvu.PLA1." hidden="1">'[17]COP FED'!#REF!</definedName>
    <definedName name="ACwvu.PLA2." hidden="1">'[17]COP FED'!$A$1:$N$49</definedName>
    <definedName name="ad" localSheetId="27" hidden="1">{"Riqfin97",#N/A,FALSE,"Tran";"Riqfinpro",#N/A,FALSE,"Tran"}</definedName>
    <definedName name="ad" localSheetId="28" hidden="1">{"Riqfin97",#N/A,FALSE,"Tran";"Riqfinpro",#N/A,FALSE,"Tran"}</definedName>
    <definedName name="ad" localSheetId="29" hidden="1">{"Riqfin97",#N/A,FALSE,"Tran";"Riqfinpro",#N/A,FALSE,"Tran"}</definedName>
    <definedName name="ad" localSheetId="30" hidden="1">{"Riqfin97",#N/A,FALSE,"Tran";"Riqfinpro",#N/A,FALSE,"Tran"}</definedName>
    <definedName name="ad" hidden="1">{"Riqfin97",#N/A,FALSE,"Tran";"Riqfinpro",#N/A,FALSE,"Tran"}</definedName>
    <definedName name="adaD" localSheetId="27">#REF!</definedName>
    <definedName name="adaD" localSheetId="28">#REF!</definedName>
    <definedName name="adaD">#REF!</definedName>
    <definedName name="adrra" localSheetId="27">#REF!</definedName>
    <definedName name="adrra" localSheetId="28">#REF!</definedName>
    <definedName name="adrra">#REF!</definedName>
    <definedName name="adsadrr" localSheetId="27" hidden="1">#REF!</definedName>
    <definedName name="adsadrr" localSheetId="28" hidden="1">#REF!</definedName>
    <definedName name="adsadrr" hidden="1">#REF!</definedName>
    <definedName name="af" localSheetId="27" hidden="1">{"Tab1",#N/A,FALSE,"P";"Tab2",#N/A,FALSE,"P"}</definedName>
    <definedName name="af" localSheetId="28" hidden="1">{"Tab1",#N/A,FALSE,"P";"Tab2",#N/A,FALSE,"P"}</definedName>
    <definedName name="af" localSheetId="29" hidden="1">{"Tab1",#N/A,FALSE,"P";"Tab2",#N/A,FALSE,"P"}</definedName>
    <definedName name="af" localSheetId="30" hidden="1">{"Tab1",#N/A,FALSE,"P";"Tab2",#N/A,FALSE,"P"}</definedName>
    <definedName name="af" hidden="1">{"Tab1",#N/A,FALSE,"P";"Tab2",#N/A,FALSE,"P"}</definedName>
    <definedName name="aff" localSheetId="27" hidden="1">{"Tab1",#N/A,FALSE,"P";"Tab2",#N/A,FALSE,"P"}</definedName>
    <definedName name="aff" localSheetId="28" hidden="1">{"Tab1",#N/A,FALSE,"P";"Tab2",#N/A,FALSE,"P"}</definedName>
    <definedName name="aff" localSheetId="29" hidden="1">{"Tab1",#N/A,FALSE,"P";"Tab2",#N/A,FALSE,"P"}</definedName>
    <definedName name="aff" localSheetId="30" hidden="1">{"Tab1",#N/A,FALSE,"P";"Tab2",#N/A,FALSE,"P"}</definedName>
    <definedName name="aff" hidden="1">{"Tab1",#N/A,FALSE,"P";"Tab2",#N/A,FALSE,"P"}</definedName>
    <definedName name="ag" localSheetId="27" hidden="1">{"Tab1",#N/A,FALSE,"P";"Tab2",#N/A,FALSE,"P"}</definedName>
    <definedName name="ag" localSheetId="28" hidden="1">{"Tab1",#N/A,FALSE,"P";"Tab2",#N/A,FALSE,"P"}</definedName>
    <definedName name="ag" localSheetId="29" hidden="1">{"Tab1",#N/A,FALSE,"P";"Tab2",#N/A,FALSE,"P"}</definedName>
    <definedName name="ag" localSheetId="30" hidden="1">{"Tab1",#N/A,FALSE,"P";"Tab2",#N/A,FALSE,"P"}</definedName>
    <definedName name="ag" hidden="1">{"Tab1",#N/A,FALSE,"P";"Tab2",#N/A,FALSE,"P"}</definedName>
    <definedName name="ah" localSheetId="27" hidden="1">{"Riqfin97",#N/A,FALSE,"Tran";"Riqfinpro",#N/A,FALSE,"Tran"}</definedName>
    <definedName name="ah" localSheetId="28" hidden="1">{"Riqfin97",#N/A,FALSE,"Tran";"Riqfinpro",#N/A,FALSE,"Tran"}</definedName>
    <definedName name="ah" localSheetId="29" hidden="1">{"Riqfin97",#N/A,FALSE,"Tran";"Riqfinpro",#N/A,FALSE,"Tran"}</definedName>
    <definedName name="ah" localSheetId="30" hidden="1">{"Riqfin97",#N/A,FALSE,"Tran";"Riqfinpro",#N/A,FALSE,"Tran"}</definedName>
    <definedName name="ah" hidden="1">{"Riqfin97",#N/A,FALSE,"Tran";"Riqfinpro",#N/A,FALSE,"Tran"}</definedName>
    <definedName name="aj" localSheetId="27" hidden="1">{"Riqfin97",#N/A,FALSE,"Tran";"Riqfinpro",#N/A,FALSE,"Tran"}</definedName>
    <definedName name="aj" localSheetId="28" hidden="1">{"Riqfin97",#N/A,FALSE,"Tran";"Riqfinpro",#N/A,FALSE,"Tran"}</definedName>
    <definedName name="aj" localSheetId="29" hidden="1">{"Riqfin97",#N/A,FALSE,"Tran";"Riqfinpro",#N/A,FALSE,"Tran"}</definedName>
    <definedName name="aj" localSheetId="30" hidden="1">{"Riqfin97",#N/A,FALSE,"Tran";"Riqfinpro",#N/A,FALSE,"Tran"}</definedName>
    <definedName name="aj" hidden="1">{"Riqfin97",#N/A,FALSE,"Tran";"Riqfinpro",#N/A,FALSE,"Tran"}</definedName>
    <definedName name="al" localSheetId="27" hidden="1">{"Riqfin97",#N/A,FALSE,"Tran";"Riqfinpro",#N/A,FALSE,"Tran"}</definedName>
    <definedName name="al" localSheetId="28" hidden="1">{"Riqfin97",#N/A,FALSE,"Tran";"Riqfinpro",#N/A,FALSE,"Tran"}</definedName>
    <definedName name="al" localSheetId="29" hidden="1">{"Riqfin97",#N/A,FALSE,"Tran";"Riqfinpro",#N/A,FALSE,"Tran"}</definedName>
    <definedName name="al" localSheetId="30" hidden="1">{"Riqfin97",#N/A,FALSE,"Tran";"Riqfinpro",#N/A,FALSE,"Tran"}</definedName>
    <definedName name="al" hidden="1">{"Riqfin97",#N/A,FALSE,"Tran";"Riqfinpro",#N/A,FALSE,"Tran"}</definedName>
    <definedName name="alj" localSheetId="27" hidden="1">{"Riqfin97",#N/A,FALSE,"Tran";"Riqfinpro",#N/A,FALSE,"Tran"}</definedName>
    <definedName name="alj" localSheetId="28" hidden="1">{"Riqfin97",#N/A,FALSE,"Tran";"Riqfinpro",#N/A,FALSE,"Tran"}</definedName>
    <definedName name="alj" localSheetId="29" hidden="1">{"Riqfin97",#N/A,FALSE,"Tran";"Riqfinpro",#N/A,FALSE,"Tran"}</definedName>
    <definedName name="alj" localSheetId="30" hidden="1">{"Riqfin97",#N/A,FALSE,"Tran";"Riqfinpro",#N/A,FALSE,"Tran"}</definedName>
    <definedName name="alj" hidden="1">{"Riqfin97",#N/A,FALSE,"Tran";"Riqfinpro",#N/A,FALSE,"Tran"}</definedName>
    <definedName name="ALLBIRR" localSheetId="27">#REF!</definedName>
    <definedName name="ALLBIRR" localSheetId="28">#REF!</definedName>
    <definedName name="ALLBIRR">#REF!</definedName>
    <definedName name="AllData" localSheetId="27">#REF!</definedName>
    <definedName name="AllData" localSheetId="28">#REF!</definedName>
    <definedName name="AllData">#REF!</definedName>
    <definedName name="ALLSDR" localSheetId="27">#REF!</definedName>
    <definedName name="ALLSDR" localSheetId="28">#REF!</definedName>
    <definedName name="ALLSDR">#REF!</definedName>
    <definedName name="alpha">'[18]Int rate table spreads'!$C$7</definedName>
    <definedName name="AMORTI" localSheetId="27">#REF!</definedName>
    <definedName name="AMORTI" localSheetId="28">#REF!</definedName>
    <definedName name="AMORTI">#REF!</definedName>
    <definedName name="apigraphs">#N/A</definedName>
    <definedName name="appendix">[12]QNEWLOR!$J$3:$AU$7,[12]QNEWLOR!$J$21:$AU$77,[12]QNEWLOR!$J$91:$AU$149</definedName>
    <definedName name="as" localSheetId="27" hidden="1">'[20]Fax a enviar'!#REF!</definedName>
    <definedName name="as" localSheetId="28" hidden="1">'[20]Fax a enviar'!#REF!</definedName>
    <definedName name="as" hidden="1">'[20]Fax a enviar'!#REF!</definedName>
    <definedName name="ASAU" localSheetId="27">#REF!</definedName>
    <definedName name="ASAU" localSheetId="28">#REF!</definedName>
    <definedName name="ASAU">#REF!</definedName>
    <definedName name="ASAU1" localSheetId="27">#REF!</definedName>
    <definedName name="ASAU1" localSheetId="28">#REF!</definedName>
    <definedName name="ASAU1">#REF!</definedName>
    <definedName name="asd" localSheetId="27">#REF!</definedName>
    <definedName name="asd" localSheetId="28">#REF!</definedName>
    <definedName name="asd">#REF!</definedName>
    <definedName name="asdrae" localSheetId="27" hidden="1">#REF!</definedName>
    <definedName name="asdrae" localSheetId="28" hidden="1">#REF!</definedName>
    <definedName name="asdrae" hidden="1">#REF!</definedName>
    <definedName name="asdrra" localSheetId="27">#REF!</definedName>
    <definedName name="asdrra" localSheetId="28">#REF!</definedName>
    <definedName name="asdrra">#REF!</definedName>
    <definedName name="ase" localSheetId="27">#REF!</definedName>
    <definedName name="ase" localSheetId="28">#REF!</definedName>
    <definedName name="ase">#REF!</definedName>
    <definedName name="aser" localSheetId="27">#REF!</definedName>
    <definedName name="aser" localSheetId="28">#REF!</definedName>
    <definedName name="aser">#REF!</definedName>
    <definedName name="asraa" localSheetId="27">#REF!</definedName>
    <definedName name="asraa" localSheetId="28">#REF!</definedName>
    <definedName name="asraa">#REF!</definedName>
    <definedName name="asrraa44" localSheetId="27">#REF!</definedName>
    <definedName name="asrraa44" localSheetId="28">#REF!</definedName>
    <definedName name="asrraa44">#REF!</definedName>
    <definedName name="ass">#N/A</definedName>
    <definedName name="ASSUM" localSheetId="27">#REF!</definedName>
    <definedName name="ASSUM" localSheetId="28">#REF!</definedName>
    <definedName name="ASSUM">#REF!</definedName>
    <definedName name="atlantic">[21]nonopec!$D$424:$D$433</definedName>
    <definedName name="AUS" localSheetId="27">#REF!</definedName>
    <definedName name="AUS" localSheetId="28">#REF!</definedName>
    <definedName name="AUS">#REF!</definedName>
    <definedName name="Average_Daily_Depreciation">'[22]Inter-Bank'!$G$5</definedName>
    <definedName name="Average_Weekly_Depreciation">'[22]Inter-Bank'!$K$5</definedName>
    <definedName name="Average_Weekly_Inter_Bank_Exchange_Rate">'[22]Inter-Bank'!$H$5</definedName>
    <definedName name="AVISO" localSheetId="27">#REF!</definedName>
    <definedName name="AVISO" localSheetId="28">#REF!</definedName>
    <definedName name="AVISO">#REF!</definedName>
    <definedName name="B" localSheetId="27">#REF!</definedName>
    <definedName name="B" localSheetId="28">#REF!</definedName>
    <definedName name="B">#REF!</definedName>
    <definedName name="bALANCE" localSheetId="27" hidden="1">{"Minpmon",#N/A,FALSE,"Monthinput"}</definedName>
    <definedName name="bALANCE" localSheetId="28" hidden="1">{"Minpmon",#N/A,FALSE,"Monthinput"}</definedName>
    <definedName name="bALANCE" localSheetId="29" hidden="1">{"Minpmon",#N/A,FALSE,"Monthinput"}</definedName>
    <definedName name="bALANCE" localSheetId="30" hidden="1">{"Minpmon",#N/A,FALSE,"Monthinput"}</definedName>
    <definedName name="bALANCE" hidden="1">{"Minpmon",#N/A,FALSE,"Monthinput"}</definedName>
    <definedName name="BANCOS" localSheetId="27">#REF!</definedName>
    <definedName name="BANCOS" localSheetId="28">#REF!</definedName>
    <definedName name="BANCOS">#REF!</definedName>
    <definedName name="bb" localSheetId="27" hidden="1">{"Riqfin97",#N/A,FALSE,"Tran";"Riqfinpro",#N/A,FALSE,"Tran"}</definedName>
    <definedName name="bb" localSheetId="28" hidden="1">{"Riqfin97",#N/A,FALSE,"Tran";"Riqfinpro",#N/A,FALSE,"Tran"}</definedName>
    <definedName name="bb" localSheetId="29" hidden="1">{"Riqfin97",#N/A,FALSE,"Tran";"Riqfinpro",#N/A,FALSE,"Tran"}</definedName>
    <definedName name="bb" localSheetId="30" hidden="1">{"Riqfin97",#N/A,FALSE,"Tran";"Riqfinpro",#N/A,FALSE,"Tran"}</definedName>
    <definedName name="bb" hidden="1">{"Riqfin97",#N/A,FALSE,"Tran";"Riqfinpro",#N/A,FALSE,"Tran"}</definedName>
    <definedName name="bbbb" localSheetId="27" hidden="1">{"Minpmon",#N/A,FALSE,"Monthinput"}</definedName>
    <definedName name="bbbb" localSheetId="28" hidden="1">{"Minpmon",#N/A,FALSE,"Monthinput"}</definedName>
    <definedName name="bbbb" localSheetId="29" hidden="1">{"Minpmon",#N/A,FALSE,"Monthinput"}</definedName>
    <definedName name="bbbb" localSheetId="30" hidden="1">{"Minpmon",#N/A,FALSE,"Monthinput"}</definedName>
    <definedName name="bbbb" hidden="1">{"Minpmon",#N/A,FALSE,"Monthinput"}</definedName>
    <definedName name="bbbbbbbbbbbbb" localSheetId="27" hidden="1">{"Tab1",#N/A,FALSE,"P";"Tab2",#N/A,FALSE,"P"}</definedName>
    <definedName name="bbbbbbbbbbbbb" localSheetId="28" hidden="1">{"Tab1",#N/A,FALSE,"P";"Tab2",#N/A,FALSE,"P"}</definedName>
    <definedName name="bbbbbbbbbbbbb" localSheetId="29" hidden="1">{"Tab1",#N/A,FALSE,"P";"Tab2",#N/A,FALSE,"P"}</definedName>
    <definedName name="bbbbbbbbbbbbb" localSheetId="30" hidden="1">{"Tab1",#N/A,FALSE,"P";"Tab2",#N/A,FALSE,"P"}</definedName>
    <definedName name="bbbbbbbbbbbbb" hidden="1">{"Tab1",#N/A,FALSE,"P";"Tab2",#N/A,FALSE,"P"}</definedName>
    <definedName name="BC" localSheetId="27">#REF!</definedName>
    <definedName name="BC" localSheetId="28">#REF!</definedName>
    <definedName name="BC">#REF!</definedName>
    <definedName name="bla" localSheetId="27" hidden="1">#REF!</definedName>
    <definedName name="bla" localSheetId="28" hidden="1">#REF!</definedName>
    <definedName name="bla" hidden="1">#REF!</definedName>
    <definedName name="BLPH1" hidden="1">'[23]Ex rate bloom'!$A$4</definedName>
    <definedName name="BLPH2" hidden="1">'[23]Ex rate bloom'!$D$4</definedName>
    <definedName name="BLPH3" hidden="1">'[23]Ex rate bloom'!$G$4</definedName>
    <definedName name="BLPH4" hidden="1">'[23]Ex rate bloom'!$J$4</definedName>
    <definedName name="BLPH5" hidden="1">'[23]Ex rate bloom'!$M$4</definedName>
    <definedName name="BLPH6" hidden="1">'[23]Ex rate bloom'!$P$4</definedName>
    <definedName name="BLPH7" hidden="1">'[23]Ex rate bloom'!$S$4</definedName>
    <definedName name="BLPH8" hidden="1">'[23]Ex rate bloom'!$V$4</definedName>
    <definedName name="BOG" localSheetId="27">#REF!</definedName>
    <definedName name="BOG" localSheetId="28">#REF!</definedName>
    <definedName name="BOG">#REF!</definedName>
    <definedName name="BS" localSheetId="27">#REF!</definedName>
    <definedName name="BS" localSheetId="28">#REF!</definedName>
    <definedName name="BS">#REF!</definedName>
    <definedName name="BS1A" localSheetId="27">#REF!</definedName>
    <definedName name="BS1A" localSheetId="28">#REF!</definedName>
    <definedName name="BS1A">#REF!</definedName>
    <definedName name="Budget" localSheetId="27">#REF!</definedName>
    <definedName name="Budget" localSheetId="28">#REF!</definedName>
    <definedName name="Budget">#REF!</definedName>
    <definedName name="Button_13">"CLAGA2000_Consolidado_2001_List"</definedName>
    <definedName name="C_" localSheetId="27">#REF!</definedName>
    <definedName name="C_" localSheetId="28">#REF!</definedName>
    <definedName name="C_">#REF!</definedName>
    <definedName name="CAD" localSheetId="27">#REF!</definedName>
    <definedName name="CAD" localSheetId="28">#REF!</definedName>
    <definedName name="CAD">#REF!</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c" localSheetId="27" hidden="1">{"Riqfin97",#N/A,FALSE,"Tran";"Riqfinpro",#N/A,FALSE,"Tran"}</definedName>
    <definedName name="cc" localSheetId="28" hidden="1">{"Riqfin97",#N/A,FALSE,"Tran";"Riqfinpro",#N/A,FALSE,"Tran"}</definedName>
    <definedName name="cc" localSheetId="29" hidden="1">{"Riqfin97",#N/A,FALSE,"Tran";"Riqfinpro",#N/A,FALSE,"Tran"}</definedName>
    <definedName name="cc" localSheetId="30" hidden="1">{"Riqfin97",#N/A,FALSE,"Tran";"Riqfinpro",#N/A,FALSE,"Tran"}</definedName>
    <definedName name="cc" hidden="1">{"Riqfin97",#N/A,FALSE,"Tran";"Riqfinpro",#N/A,FALSE,"Tran"}</definedName>
    <definedName name="ccc">#N/A</definedName>
    <definedName name="ccccc" localSheetId="27" hidden="1">{"Minpmon",#N/A,FALSE,"Monthinput"}</definedName>
    <definedName name="ccccc" localSheetId="28" hidden="1">{"Minpmon",#N/A,FALSE,"Monthinput"}</definedName>
    <definedName name="ccccc" localSheetId="29" hidden="1">{"Minpmon",#N/A,FALSE,"Monthinput"}</definedName>
    <definedName name="ccccc" localSheetId="30" hidden="1">{"Minpmon",#N/A,FALSE,"Monthinput"}</definedName>
    <definedName name="ccccc" hidden="1">{"Minpmon",#N/A,FALSE,"Monthinput"}</definedName>
    <definedName name="cccccccccccccc" localSheetId="27" hidden="1">{"Tab1",#N/A,FALSE,"P";"Tab2",#N/A,FALSE,"P"}</definedName>
    <definedName name="cccccccccccccc" localSheetId="28" hidden="1">{"Tab1",#N/A,FALSE,"P";"Tab2",#N/A,FALSE,"P"}</definedName>
    <definedName name="cccccccccccccc" localSheetId="29" hidden="1">{"Tab1",#N/A,FALSE,"P";"Tab2",#N/A,FALSE,"P"}</definedName>
    <definedName name="cccccccccccccc" localSheetId="30" hidden="1">{"Tab1",#N/A,FALSE,"P";"Tab2",#N/A,FALSE,"P"}</definedName>
    <definedName name="cccccccccccccc" hidden="1">{"Tab1",#N/A,FALSE,"P";"Tab2",#N/A,FALSE,"P"}</definedName>
    <definedName name="cccm" localSheetId="27" hidden="1">{"Riqfin97",#N/A,FALSE,"Tran";"Riqfinpro",#N/A,FALSE,"Tran"}</definedName>
    <definedName name="cccm" localSheetId="28" hidden="1">{"Riqfin97",#N/A,FALSE,"Tran";"Riqfinpro",#N/A,FALSE,"Tran"}</definedName>
    <definedName name="cccm" localSheetId="29" hidden="1">{"Riqfin97",#N/A,FALSE,"Tran";"Riqfinpro",#N/A,FALSE,"Tran"}</definedName>
    <definedName name="cccm" localSheetId="30" hidden="1">{"Riqfin97",#N/A,FALSE,"Tran";"Riqfinpro",#N/A,FALSE,"Tran"}</definedName>
    <definedName name="cccm" hidden="1">{"Riqfin97",#N/A,FALSE,"Tran";"Riqfinpro",#N/A,FALSE,"Tran"}</definedName>
    <definedName name="CD" localSheetId="27">#REF!</definedName>
    <definedName name="CD" localSheetId="28">#REF!</definedName>
    <definedName name="CD">#REF!</definedName>
    <definedName name="CD1A" localSheetId="27">#REF!</definedName>
    <definedName name="CD1A" localSheetId="28">#REF!</definedName>
    <definedName name="CD1A">#REF!</definedName>
    <definedName name="cfdfdf" localSheetId="27" hidden="1">#REF!</definedName>
    <definedName name="cfdfdf" localSheetId="28" hidden="1">#REF!</definedName>
    <definedName name="cfdfdf" hidden="1">#REF!</definedName>
    <definedName name="chart" localSheetId="27">#REF!</definedName>
    <definedName name="chart" localSheetId="28">#REF!</definedName>
    <definedName name="chart">#REF!</definedName>
    <definedName name="CHF" localSheetId="27">#REF!</definedName>
    <definedName name="CHF" localSheetId="28">#REF!</definedName>
    <definedName name="CHF">#REF!</definedName>
    <definedName name="CLUB91" localSheetId="27">#REF!</definedName>
    <definedName name="CLUB91" localSheetId="28">#REF!</definedName>
    <definedName name="CLUB91">#REF!</definedName>
    <definedName name="cmethapp" localSheetId="27">#REF!,#REF!,#REF!</definedName>
    <definedName name="cmethapp" localSheetId="28">#REF!,#REF!,#REF!</definedName>
    <definedName name="cmethapp">#REF!,#REF!,#REF!</definedName>
    <definedName name="cmethmain" localSheetId="27">#REF!</definedName>
    <definedName name="cmethmain" localSheetId="28">#REF!</definedName>
    <definedName name="cmethmain">#REF!</definedName>
    <definedName name="CN" localSheetId="27">#REF!</definedName>
    <definedName name="CN" localSheetId="28">#REF!</definedName>
    <definedName name="CN">#REF!</definedName>
    <definedName name="CN1A" localSheetId="27">#REF!</definedName>
    <definedName name="CN1A" localSheetId="28">#REF!</definedName>
    <definedName name="CN1A">#REF!</definedName>
    <definedName name="CONS1">[24]MONTHLY!$BP$4:$CA$4</definedName>
    <definedName name="CONS2">[24]MONTHLY!$CB$4:$CM$4</definedName>
    <definedName name="cp" localSheetId="27" hidden="1">'[25]C Summary'!#REF!</definedName>
    <definedName name="cp" localSheetId="28" hidden="1">'[25]C Summary'!#REF!</definedName>
    <definedName name="cp" hidden="1">'[25]C Summary'!#REF!</definedName>
    <definedName name="Crt" localSheetId="27">#REF!</definedName>
    <definedName name="Crt" localSheetId="28">#REF!</definedName>
    <definedName name="Crt">#REF!</definedName>
    <definedName name="CRUDE1">[24]MONTHLY!$B$437:$Z$444</definedName>
    <definedName name="CRUDE2">[24]MONTHLY!$B$451:$Z$458</definedName>
    <definedName name="CRUDE3">[24]MONTHLY!$B$465:$Z$472</definedName>
    <definedName name="CRUZ" localSheetId="27">#REF!</definedName>
    <definedName name="CRUZ" localSheetId="28">#REF!</definedName>
    <definedName name="CRUZ">#REF!</definedName>
    <definedName name="CRUZ1" localSheetId="27">#REF!</definedName>
    <definedName name="CRUZ1" localSheetId="28">#REF!</definedName>
    <definedName name="CRUZ1">#REF!</definedName>
    <definedName name="CS" localSheetId="27">#REF!</definedName>
    <definedName name="CS" localSheetId="28">#REF!</definedName>
    <definedName name="CS">#REF!</definedName>
    <definedName name="CS1A" localSheetId="27">#REF!</definedName>
    <definedName name="CS1A" localSheetId="28">#REF!</definedName>
    <definedName name="CS1A">#REF!</definedName>
    <definedName name="CurMonth" localSheetId="27">#REF!</definedName>
    <definedName name="CurMonth" localSheetId="28">#REF!</definedName>
    <definedName name="CurMonth">#REF!</definedName>
    <definedName name="Currency" localSheetId="27">#REF!</definedName>
    <definedName name="Currency" localSheetId="28">#REF!</definedName>
    <definedName name="Currency">#REF!</definedName>
    <definedName name="cutoff">'[26]LIC cutoff'!$A$2:$B$15</definedName>
    <definedName name="d" localSheetId="27" hidden="1">'[27]Fax a enviar'!#REF!</definedName>
    <definedName name="d" localSheetId="28" hidden="1">'[27]Fax a enviar'!#REF!</definedName>
    <definedName name="d" hidden="1">'[27]Fax a enviar'!#REF!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'[22]Inter-Bank'!$E$5</definedName>
    <definedName name="data" localSheetId="27">#REF!</definedName>
    <definedName name="data" localSheetId="28">#REF!</definedName>
    <definedName name="data">#REF!</definedName>
    <definedName name="data1" localSheetId="27">#REF!</definedName>
    <definedName name="data1" localSheetId="28">#REF!</definedName>
    <definedName name="data1">#REF!</definedName>
    <definedName name="Data2" localSheetId="27">#REF!</definedName>
    <definedName name="Data2" localSheetId="28">#REF!</definedName>
    <definedName name="Data2">#REF!</definedName>
    <definedName name="Dataset" localSheetId="27">#REF!</definedName>
    <definedName name="Dataset" localSheetId="28">#REF!</definedName>
    <definedName name="Dataset">#REF!</definedName>
    <definedName name="date">[28]Tablas!$IV$1:$IV$2</definedName>
    <definedName name="dbo" localSheetId="27">#REF!</definedName>
    <definedName name="dbo" localSheetId="28">#REF!</definedName>
    <definedName name="dbo">#REF!</definedName>
    <definedName name="dd" localSheetId="27" hidden="1">{"Riqfin97",#N/A,FALSE,"Tran";"Riqfinpro",#N/A,FALSE,"Tran"}</definedName>
    <definedName name="dd" localSheetId="28" hidden="1">{"Riqfin97",#N/A,FALSE,"Tran";"Riqfinpro",#N/A,FALSE,"Tran"}</definedName>
    <definedName name="dd" localSheetId="29" hidden="1">{"Riqfin97",#N/A,FALSE,"Tran";"Riqfinpro",#N/A,FALSE,"Tran"}</definedName>
    <definedName name="dd" localSheetId="30" hidden="1">{"Riqfin97",#N/A,FALSE,"Tran";"Riqfinpro",#N/A,FALSE,"Tran"}</definedName>
    <definedName name="dd" hidden="1">{"Riqfin97",#N/A,FALSE,"Tran";"Riqfinpro",#N/A,FALSE,"Tran"}</definedName>
    <definedName name="DDD" localSheetId="27">#REF!</definedName>
    <definedName name="DDD" localSheetId="28">#REF!</definedName>
    <definedName name="DDD">#REF!</definedName>
    <definedName name="dddd" localSheetId="27" hidden="1">{"Minpmon",#N/A,FALSE,"Monthinput"}</definedName>
    <definedName name="dddd" localSheetId="28" hidden="1">{"Minpmon",#N/A,FALSE,"Monthinput"}</definedName>
    <definedName name="dddd" localSheetId="29" hidden="1">{"Minpmon",#N/A,FALSE,"Monthinput"}</definedName>
    <definedName name="dddd" localSheetId="30" hidden="1">{"Minpmon",#N/A,FALSE,"Monthinput"}</definedName>
    <definedName name="dddd" hidden="1">{"Minpmon",#N/A,FALSE,"Monthinput"}</definedName>
    <definedName name="dddddd" localSheetId="27" hidden="1">{"Tab1",#N/A,FALSE,"P";"Tab2",#N/A,FALSE,"P"}</definedName>
    <definedName name="dddddd" localSheetId="28" hidden="1">{"Tab1",#N/A,FALSE,"P";"Tab2",#N/A,FALSE,"P"}</definedName>
    <definedName name="dddddd" localSheetId="29" hidden="1">{"Tab1",#N/A,FALSE,"P";"Tab2",#N/A,FALSE,"P"}</definedName>
    <definedName name="dddddd" localSheetId="30" hidden="1">{"Tab1",#N/A,FALSE,"P";"Tab2",#N/A,FALSE,"P"}</definedName>
    <definedName name="dddddd" hidden="1">{"Tab1",#N/A,FALSE,"P";"Tab2",#N/A,FALSE,"P"}</definedName>
    <definedName name="ddgdg" localSheetId="27" hidden="1">#REF!</definedName>
    <definedName name="ddgdg" localSheetId="28" hidden="1">#REF!</definedName>
    <definedName name="ddgdg" hidden="1">#REF!</definedName>
    <definedName name="Deal_Date">'[22]Inter-Bank'!$B$5</definedName>
    <definedName name="DEBT" localSheetId="27">#REF!</definedName>
    <definedName name="DEBT" localSheetId="28">#REF!</definedName>
    <definedName name="DEBT">#REF!</definedName>
    <definedName name="DEG" localSheetId="27">#REF!</definedName>
    <definedName name="DEG" localSheetId="28">#REF!</definedName>
    <definedName name="DEG">#REF!</definedName>
    <definedName name="DEMEURO" localSheetId="27">#REF!</definedName>
    <definedName name="DEMEURO" localSheetId="28">#REF!</definedName>
    <definedName name="DEMEURO">#REF!</definedName>
    <definedName name="der" localSheetId="27" hidden="1">{"Tab1",#N/A,FALSE,"P";"Tab2",#N/A,FALSE,"P"}</definedName>
    <definedName name="der" localSheetId="28" hidden="1">{"Tab1",#N/A,FALSE,"P";"Tab2",#N/A,FALSE,"P"}</definedName>
    <definedName name="der" localSheetId="29" hidden="1">{"Tab1",#N/A,FALSE,"P";"Tab2",#N/A,FALSE,"P"}</definedName>
    <definedName name="der" localSheetId="30" hidden="1">{"Tab1",#N/A,FALSE,"P";"Tab2",#N/A,FALSE,"P"}</definedName>
    <definedName name="der" hidden="1">{"Tab1",#N/A,FALSE,"P";"Tab2",#N/A,FALSE,"P"}</definedName>
    <definedName name="dfdf" hidden="1">'[27]Fax a enviar'!#REF!</definedName>
    <definedName name="dfdfsd" hidden="1">'[29]Fax a enviar'!#REF!</definedName>
    <definedName name="dfdgfdfd" hidden="1">'[30]Fax a enviar'!#REF!</definedName>
    <definedName name="dfdgfdsfsd" localSheetId="27" hidden="1">#REF!</definedName>
    <definedName name="dfdgfdsfsd" localSheetId="28" hidden="1">#REF!</definedName>
    <definedName name="dfdgfdsfsd" hidden="1">#REF!</definedName>
    <definedName name="dfgd" localSheetId="27">#REF!</definedName>
    <definedName name="dfgd" localSheetId="28">#REF!</definedName>
    <definedName name="dfgd">#REF!</definedName>
    <definedName name="dgdgd" localSheetId="27" hidden="1">#REF!</definedName>
    <definedName name="dgdgd" localSheetId="28" hidden="1">#REF!</definedName>
    <definedName name="dgdgd" hidden="1">#REF!</definedName>
    <definedName name="DIVISOR" localSheetId="27">#REF!</definedName>
    <definedName name="DIVISOR" localSheetId="28">#REF!</definedName>
    <definedName name="DIVISOR">#REF!</definedName>
    <definedName name="DIVISOR1" localSheetId="27">#REF!</definedName>
    <definedName name="DIVISOR1" localSheetId="28">#REF!</definedName>
    <definedName name="DIVISOR1">#REF!</definedName>
    <definedName name="DKK" localSheetId="27">#REF!</definedName>
    <definedName name="DKK" localSheetId="28">#REF!</definedName>
    <definedName name="DKK">#REF!</definedName>
    <definedName name="DKR" localSheetId="27">#REF!</definedName>
    <definedName name="DKR" localSheetId="28">#REF!</definedName>
    <definedName name="DKR">#REF!</definedName>
    <definedName name="DM" localSheetId="27">#REF!</definedName>
    <definedName name="DM" localSheetId="28">#REF!</definedName>
    <definedName name="DM">#REF!</definedName>
    <definedName name="DM1A" localSheetId="27">#REF!</definedName>
    <definedName name="DM1A" localSheetId="28">#REF!</definedName>
    <definedName name="DM1A">#REF!</definedName>
    <definedName name="DR" localSheetId="27">#REF!</definedName>
    <definedName name="DR" localSheetId="28">#REF!</definedName>
    <definedName name="DR">#REF!</definedName>
    <definedName name="DR1A" localSheetId="27">#REF!</definedName>
    <definedName name="DR1A" localSheetId="28">#REF!</definedName>
    <definedName name="DR1A">#REF!</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29" hidden="1">{FALSE,FALSE,-1.25,-15.5,484.5,276.75,FALSE,FALSE,TRUE,TRUE,0,12,#N/A,46,#N/A,2.93460490463215,15.35,1,FALSE,FALSE,3,TRUE,1,FALSE,100,"Swvu.PLA1.","ACwvu.PLA1.",#N/A,FALSE,FALSE,0,0,0,0,2,"","",TRUE,TRUE,FALSE,FALSE,1,60,#N/A,#N/A,FALSE,FALSE,FALSE,FALSE,FALSE,FALSE,FALSE,9,65532,65532,FALSE,FALSE,TRUE,TRUE,TRUE}</definedName>
    <definedName name="drd" localSheetId="30"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s" hidden="1">'[27]Fax a enviar'!#REF!</definedName>
    <definedName name="dsds" hidden="1">'[27]Fax a enviar'!#REF!</definedName>
    <definedName name="DY" localSheetId="27">#REF!</definedName>
    <definedName name="DY" localSheetId="28">#REF!</definedName>
    <definedName name="DY">#REF!</definedName>
    <definedName name="DY1A" localSheetId="27">#REF!</definedName>
    <definedName name="DY1A" localSheetId="28">#REF!</definedName>
    <definedName name="DY1A">#REF!</definedName>
    <definedName name="E" localSheetId="27">#REF!</definedName>
    <definedName name="E" localSheetId="28">#REF!</definedName>
    <definedName name="E">#REF!</definedName>
    <definedName name="ECU" localSheetId="27">#REF!</definedName>
    <definedName name="ECU" localSheetId="28">#REF!</definedName>
    <definedName name="ECU">#REF!</definedName>
    <definedName name="edr" localSheetId="27" hidden="1">{"Riqfin97",#N/A,FALSE,"Tran";"Riqfinpro",#N/A,FALSE,"Tran"}</definedName>
    <definedName name="edr" localSheetId="28" hidden="1">{"Riqfin97",#N/A,FALSE,"Tran";"Riqfinpro",#N/A,FALSE,"Tran"}</definedName>
    <definedName name="edr" localSheetId="29" hidden="1">{"Riqfin97",#N/A,FALSE,"Tran";"Riqfinpro",#N/A,FALSE,"Tran"}</definedName>
    <definedName name="edr" localSheetId="30" hidden="1">{"Riqfin97",#N/A,FALSE,"Tran";"Riqfinpro",#N/A,FALSE,"Tran"}</definedName>
    <definedName name="edr" hidden="1">{"Riqfin97",#N/A,FALSE,"Tran";"Riqfinpro",#N/A,FALSE,"Tran"}</definedName>
    <definedName name="ee" localSheetId="27" hidden="1">{"Tab1",#N/A,FALSE,"P";"Tab2",#N/A,FALSE,"P"}</definedName>
    <definedName name="ee" localSheetId="28" hidden="1">{"Tab1",#N/A,FALSE,"P";"Tab2",#N/A,FALSE,"P"}</definedName>
    <definedName name="ee" localSheetId="29" hidden="1">{"Tab1",#N/A,FALSE,"P";"Tab2",#N/A,FALSE,"P"}</definedName>
    <definedName name="ee" localSheetId="30" hidden="1">{"Tab1",#N/A,FALSE,"P";"Tab2",#N/A,FALSE,"P"}</definedName>
    <definedName name="ee" hidden="1">{"Tab1",#N/A,FALSE,"P";"Tab2",#N/A,FALSE,"P"}</definedName>
    <definedName name="eee" localSheetId="27" hidden="1">{"Tab1",#N/A,FALSE,"P";"Tab2",#N/A,FALSE,"P"}</definedName>
    <definedName name="eee" localSheetId="28" hidden="1">{"Tab1",#N/A,FALSE,"P";"Tab2",#N/A,FALSE,"P"}</definedName>
    <definedName name="eee" localSheetId="29" hidden="1">{"Tab1",#N/A,FALSE,"P";"Tab2",#N/A,FALSE,"P"}</definedName>
    <definedName name="eee" localSheetId="30" hidden="1">{"Tab1",#N/A,FALSE,"P";"Tab2",#N/A,FALSE,"P"}</definedName>
    <definedName name="eee" hidden="1">{"Tab1",#N/A,FALSE,"P";"Tab2",#N/A,FALSE,"P"}</definedName>
    <definedName name="eeee" localSheetId="27" hidden="1">{"Riqfin97",#N/A,FALSE,"Tran";"Riqfinpro",#N/A,FALSE,"Tran"}</definedName>
    <definedName name="eeee" localSheetId="28" hidden="1">{"Riqfin97",#N/A,FALSE,"Tran";"Riqfinpro",#N/A,FALSE,"Tran"}</definedName>
    <definedName name="eeee" localSheetId="29" hidden="1">{"Riqfin97",#N/A,FALSE,"Tran";"Riqfinpro",#N/A,FALSE,"Tran"}</definedName>
    <definedName name="eeee" localSheetId="30" hidden="1">{"Riqfin97",#N/A,FALSE,"Tran";"Riqfinpro",#N/A,FALSE,"Tran"}</definedName>
    <definedName name="eeee" hidden="1">{"Riqfin97",#N/A,FALSE,"Tran";"Riqfinpro",#N/A,FALSE,"Tran"}</definedName>
    <definedName name="eeeee" localSheetId="27" hidden="1">{"Riqfin97",#N/A,FALSE,"Tran";"Riqfinpro",#N/A,FALSE,"Tran"}</definedName>
    <definedName name="eeeee" localSheetId="28" hidden="1">{"Riqfin97",#N/A,FALSE,"Tran";"Riqfinpro",#N/A,FALSE,"Tran"}</definedName>
    <definedName name="eeeee" localSheetId="29" hidden="1">{"Riqfin97",#N/A,FALSE,"Tran";"Riqfinpro",#N/A,FALSE,"Tran"}</definedName>
    <definedName name="eeeee" localSheetId="30" hidden="1">{"Riqfin97",#N/A,FALSE,"Tran";"Riqfinpro",#N/A,FALSE,"Tran"}</definedName>
    <definedName name="eeeee" hidden="1">{"Riqfin97",#N/A,FALSE,"Tran";"Riqfinpro",#N/A,FALSE,"Tran"}</definedName>
    <definedName name="eeeeeee" localSheetId="27" hidden="1">{"Riqfin97",#N/A,FALSE,"Tran";"Riqfinpro",#N/A,FALSE,"Tran"}</definedName>
    <definedName name="eeeeeee" localSheetId="28" hidden="1">{"Riqfin97",#N/A,FALSE,"Tran";"Riqfinpro",#N/A,FALSE,"Tran"}</definedName>
    <definedName name="eeeeeee" localSheetId="29" hidden="1">{"Riqfin97",#N/A,FALSE,"Tran";"Riqfinpro",#N/A,FALSE,"Tran"}</definedName>
    <definedName name="eeeeeee" localSheetId="30" hidden="1">{"Riqfin97",#N/A,FALSE,"Tran";"Riqfinpro",#N/A,FALSE,"Tran"}</definedName>
    <definedName name="eeeeeee" hidden="1">{"Riqfin97",#N/A,FALSE,"Tran";"Riqfinpro",#N/A,FALSE,"Tran"}</definedName>
    <definedName name="eeeeeeeeee" localSheetId="27" hidden="1">#REF!</definedName>
    <definedName name="eeeeeeeeee" localSheetId="28" hidden="1">#REF!</definedName>
    <definedName name="eeeeeeeeee" hidden="1">#REF!</definedName>
    <definedName name="efdgd" localSheetId="27" hidden="1">'[31]Fax a enviar'!#REF!</definedName>
    <definedName name="efdgd" localSheetId="28" hidden="1">'[31]Fax a enviar'!#REF!</definedName>
    <definedName name="efdgd" hidden="1">'[31]Fax a enviar'!#REF!</definedName>
    <definedName name="efefte" localSheetId="27" hidden="1">'[31]Fax a enviar'!#REF!</definedName>
    <definedName name="efefte" localSheetId="28" hidden="1">'[31]Fax a enviar'!#REF!</definedName>
    <definedName name="efefte" hidden="1">'[31]Fax a enviar'!#REF!</definedName>
    <definedName name="efsdfsd" localSheetId="27" hidden="1">#REF!</definedName>
    <definedName name="efsdfsd" localSheetId="28" hidden="1">#REF!</definedName>
    <definedName name="efsdfsd" hidden="1">#REF!</definedName>
    <definedName name="eka" localSheetId="27">#REF!</definedName>
    <definedName name="eka" localSheetId="28">#REF!</definedName>
    <definedName name="eka">#REF!</definedName>
    <definedName name="enri">#REF!</definedName>
    <definedName name="erererer" localSheetId="27" hidden="1">'[27]Fax a enviar'!#REF!</definedName>
    <definedName name="erererer" localSheetId="28" hidden="1">'[27]Fax a enviar'!#REF!</definedName>
    <definedName name="erererer" hidden="1">'[27]Fax a enviar'!#REF!</definedName>
    <definedName name="ererwrw" localSheetId="27" hidden="1">'[30]Fax a enviar'!#REF!</definedName>
    <definedName name="ererwrw" localSheetId="28" hidden="1">'[30]Fax a enviar'!#REF!</definedName>
    <definedName name="ererwrw" hidden="1">'[30]Fax a enviar'!#REF!</definedName>
    <definedName name="ergferger" localSheetId="27" hidden="1">{"Main Economic Indicators",#N/A,FALSE,"C"}</definedName>
    <definedName name="ergferger" localSheetId="28" hidden="1">{"Main Economic Indicators",#N/A,FALSE,"C"}</definedName>
    <definedName name="ergferger" localSheetId="29" hidden="1">{"Main Economic Indicators",#N/A,FALSE,"C"}</definedName>
    <definedName name="ergferger" localSheetId="30" hidden="1">{"Main Economic Indicators",#N/A,FALSE,"C"}</definedName>
    <definedName name="ergferger" hidden="1">{"Main Economic Indicators",#N/A,FALSE,"C"}</definedName>
    <definedName name="ergferger1" localSheetId="27" hidden="1">{"Main Economic Indicators",#N/A,FALSE,"C"}</definedName>
    <definedName name="ergferger1" localSheetId="28" hidden="1">{"Main Economic Indicators",#N/A,FALSE,"C"}</definedName>
    <definedName name="ergferger1" localSheetId="29" hidden="1">{"Main Economic Indicators",#N/A,FALSE,"C"}</definedName>
    <definedName name="ergferger1" localSheetId="30" hidden="1">{"Main Economic Indicators",#N/A,FALSE,"C"}</definedName>
    <definedName name="ergferger1" hidden="1">{"Main Economic Indicators",#N/A,FALSE,"C"}</definedName>
    <definedName name="ert" localSheetId="27" hidden="1">{"Minpmon",#N/A,FALSE,"Monthinput"}</definedName>
    <definedName name="ert" localSheetId="28" hidden="1">{"Minpmon",#N/A,FALSE,"Monthinput"}</definedName>
    <definedName name="ert" localSheetId="29" hidden="1">{"Minpmon",#N/A,FALSE,"Monthinput"}</definedName>
    <definedName name="ert" localSheetId="30" hidden="1">{"Minpmon",#N/A,FALSE,"Monthinput"}</definedName>
    <definedName name="ert" hidden="1">{"Minpmon",#N/A,FALSE,"Monthinput"}</definedName>
    <definedName name="ESC" localSheetId="27">#REF!</definedName>
    <definedName name="ESC" localSheetId="28">#REF!</definedName>
    <definedName name="ESC">#REF!</definedName>
    <definedName name="ESTRUCTURA" hidden="1">[32]C!#REF!</definedName>
    <definedName name="etewte" localSheetId="27" hidden="1">#REF!</definedName>
    <definedName name="etewte" localSheetId="28" hidden="1">#REF!</definedName>
    <definedName name="etewte" hidden="1">#REF!</definedName>
    <definedName name="etwt" localSheetId="27" hidden="1">#REF!</definedName>
    <definedName name="etwt" localSheetId="28" hidden="1">#REF!</definedName>
    <definedName name="etwt" hidden="1">#REF!</definedName>
    <definedName name="EURCRUDE87" localSheetId="27">#REF!</definedName>
    <definedName name="EURCRUDE87" localSheetId="28">#REF!</definedName>
    <definedName name="EURCRUDE87">#REF!</definedName>
    <definedName name="EURCRUDE88" localSheetId="27">#REF!</definedName>
    <definedName name="EURCRUDE88" localSheetId="28">#REF!</definedName>
    <definedName name="EURCRUDE88">#REF!</definedName>
    <definedName name="EURO" localSheetId="27">#REF!</definedName>
    <definedName name="EURO" localSheetId="28">#REF!</definedName>
    <definedName name="EURO">#REF!</definedName>
    <definedName name="EURO1" localSheetId="27">#REF!</definedName>
    <definedName name="EURO1" localSheetId="28">#REF!</definedName>
    <definedName name="EURO1">#REF!</definedName>
    <definedName name="EURPROD87" localSheetId="27">#REF!</definedName>
    <definedName name="EURPROD87" localSheetId="28">#REF!</definedName>
    <definedName name="EURPROD87">#REF!</definedName>
    <definedName name="EURPROD88" localSheetId="27">#REF!</definedName>
    <definedName name="EURPROD88" localSheetId="28">#REF!</definedName>
    <definedName name="EURPROD88">#REF!</definedName>
    <definedName name="EURTOT87" localSheetId="27">#REF!</definedName>
    <definedName name="EURTOT87" localSheetId="28">#REF!</definedName>
    <definedName name="EURTOT87">#REF!</definedName>
    <definedName name="EURTOT88" localSheetId="27">#REF!</definedName>
    <definedName name="EURTOT88" localSheetId="28">#REF!</definedName>
    <definedName name="EURTOT88">#REF!</definedName>
    <definedName name="eustocks">#N/A</definedName>
    <definedName name="ex">[33]Sheet1!$N$2:$Q$26</definedName>
    <definedName name="FAL" localSheetId="27">#REF!</definedName>
    <definedName name="FAL" localSheetId="28">#REF!</definedName>
    <definedName name="FAL">#REF!</definedName>
    <definedName name="FB" localSheetId="27">#REF!</definedName>
    <definedName name="FB" localSheetId="28">#REF!</definedName>
    <definedName name="FB">#REF!</definedName>
    <definedName name="FB1A" localSheetId="27">#REF!</definedName>
    <definedName name="FB1A" localSheetId="28">#REF!</definedName>
    <definedName name="FB1A">#REF!</definedName>
    <definedName name="fdfd" localSheetId="27" hidden="1">'[13]Fax a enviar'!#REF!</definedName>
    <definedName name="fdfd" localSheetId="28" hidden="1">'[13]Fax a enviar'!#REF!</definedName>
    <definedName name="fdfd" hidden="1">'[13]Fax a enviar'!#REF!</definedName>
    <definedName name="fdfdd" localSheetId="27" hidden="1">#REF!</definedName>
    <definedName name="fdfdd" localSheetId="28" hidden="1">#REF!</definedName>
    <definedName name="fdfdd" hidden="1">#REF!</definedName>
    <definedName name="fdfddf" localSheetId="27" hidden="1">#REF!</definedName>
    <definedName name="fdfddf" localSheetId="28" hidden="1">#REF!</definedName>
    <definedName name="fdfddf" hidden="1">#REF!</definedName>
    <definedName name="fdfdf" localSheetId="27" hidden="1">'[13]Fax a enviar'!#REF!</definedName>
    <definedName name="fdfdf" localSheetId="28" hidden="1">'[13]Fax a enviar'!#REF!</definedName>
    <definedName name="fdfdf" hidden="1">'[13]Fax a enviar'!#REF!</definedName>
    <definedName name="fdfds" localSheetId="27" hidden="1">#REF!</definedName>
    <definedName name="fdfds" localSheetId="28" hidden="1">#REF!</definedName>
    <definedName name="fdfds" hidden="1">#REF!</definedName>
    <definedName name="fdfdsafsdf" localSheetId="27" hidden="1">'[29]Fax a enviar'!#REF!</definedName>
    <definedName name="fdfdsafsdf" localSheetId="28" hidden="1">'[29]Fax a enviar'!#REF!</definedName>
    <definedName name="fdfdsafsdf" hidden="1">'[29]Fax a enviar'!#REF!</definedName>
    <definedName name="fdfdsf" localSheetId="27" hidden="1">#REF!</definedName>
    <definedName name="fdfdsf" localSheetId="28" hidden="1">#REF!</definedName>
    <definedName name="fdfdsf" hidden="1">#REF!</definedName>
    <definedName name="fdfsd" localSheetId="27" hidden="1">'[20]Fax a enviar'!#REF!</definedName>
    <definedName name="fdfsd" localSheetId="28" hidden="1">'[20]Fax a enviar'!#REF!</definedName>
    <definedName name="fdfsd" hidden="1">'[20]Fax a enviar'!#REF!</definedName>
    <definedName name="fed" localSheetId="27" hidden="1">{"Riqfin97",#N/A,FALSE,"Tran";"Riqfinpro",#N/A,FALSE,"Tran"}</definedName>
    <definedName name="fed" localSheetId="28" hidden="1">{"Riqfin97",#N/A,FALSE,"Tran";"Riqfinpro",#N/A,FALSE,"Tran"}</definedName>
    <definedName name="fed" localSheetId="29" hidden="1">{"Riqfin97",#N/A,FALSE,"Tran";"Riqfinpro",#N/A,FALSE,"Tran"}</definedName>
    <definedName name="fed" localSheetId="30" hidden="1">{"Riqfin97",#N/A,FALSE,"Tran";"Riqfinpro",#N/A,FALSE,"Tran"}</definedName>
    <definedName name="fed" hidden="1">{"Riqfin97",#N/A,FALSE,"Tran";"Riqfinpro",#N/A,FALSE,"Tran"}</definedName>
    <definedName name="feere" hidden="1">'[27]Fax a enviar'!#REF!</definedName>
    <definedName name="fef" hidden="1">'[27]Fax a enviar'!#REF!</definedName>
    <definedName name="fer" localSheetId="27" hidden="1">{"Riqfin97",#N/A,FALSE,"Tran";"Riqfinpro",#N/A,FALSE,"Tran"}</definedName>
    <definedName name="fer" localSheetId="28" hidden="1">{"Riqfin97",#N/A,FALSE,"Tran";"Riqfinpro",#N/A,FALSE,"Tran"}</definedName>
    <definedName name="fer" localSheetId="29" hidden="1">{"Riqfin97",#N/A,FALSE,"Tran";"Riqfinpro",#N/A,FALSE,"Tran"}</definedName>
    <definedName name="fer" localSheetId="30" hidden="1">{"Riqfin97",#N/A,FALSE,"Tran";"Riqfinpro",#N/A,FALSE,"Tran"}</definedName>
    <definedName name="fer" hidden="1">{"Riqfin97",#N/A,FALSE,"Tran";"Riqfinpro",#N/A,FALSE,"Tran"}</definedName>
    <definedName name="FF" localSheetId="27">#REF!</definedName>
    <definedName name="FF" localSheetId="28">#REF!</definedName>
    <definedName name="FF">#REF!</definedName>
    <definedName name="FF1A" localSheetId="27">#REF!</definedName>
    <definedName name="FF1A" localSheetId="28">#REF!</definedName>
    <definedName name="FF1A">#REF!</definedName>
    <definedName name="fff" localSheetId="27" hidden="1">#REF!</definedName>
    <definedName name="fff" localSheetId="28" hidden="1">#REF!</definedName>
    <definedName name="fff" hidden="1">#REF!</definedName>
    <definedName name="ffff" localSheetId="27" hidden="1">{"Riqfin97",#N/A,FALSE,"Tran";"Riqfinpro",#N/A,FALSE,"Tran"}</definedName>
    <definedName name="ffff" localSheetId="28" hidden="1">{"Riqfin97",#N/A,FALSE,"Tran";"Riqfinpro",#N/A,FALSE,"Tran"}</definedName>
    <definedName name="ffff" localSheetId="29" hidden="1">{"Riqfin97",#N/A,FALSE,"Tran";"Riqfinpro",#N/A,FALSE,"Tran"}</definedName>
    <definedName name="ffff" localSheetId="30" hidden="1">{"Riqfin97",#N/A,FALSE,"Tran";"Riqfinpro",#N/A,FALSE,"Tran"}</definedName>
    <definedName name="ffff" hidden="1">{"Riqfin97",#N/A,FALSE,"Tran";"Riqfinpro",#N/A,FALSE,"Tran"}</definedName>
    <definedName name="fffff" localSheetId="27">#REF!</definedName>
    <definedName name="fffff" localSheetId="28">#REF!</definedName>
    <definedName name="fffff">#REF!</definedName>
    <definedName name="ffffff" localSheetId="27" hidden="1">#REF!</definedName>
    <definedName name="ffffff" localSheetId="28" hidden="1">#REF!</definedName>
    <definedName name="ffffff" hidden="1">#REF!</definedName>
    <definedName name="fffffff" localSheetId="27" hidden="1">{"Minpmon",#N/A,FALSE,"Monthinput"}</definedName>
    <definedName name="fffffff" localSheetId="28" hidden="1">{"Minpmon",#N/A,FALSE,"Monthinput"}</definedName>
    <definedName name="fffffff" localSheetId="29" hidden="1">{"Minpmon",#N/A,FALSE,"Monthinput"}</definedName>
    <definedName name="fffffff" localSheetId="30" hidden="1">{"Minpmon",#N/A,FALSE,"Monthinput"}</definedName>
    <definedName name="fffffff" hidden="1">{"Minpmon",#N/A,FALSE,"Monthinput"}</definedName>
    <definedName name="fffffffff" hidden="1">'[27]Fax a enviar'!#REF!</definedName>
    <definedName name="ffffffffffffff" localSheetId="27" hidden="1">{"Riqfin97",#N/A,FALSE,"Tran";"Riqfinpro",#N/A,FALSE,"Tran"}</definedName>
    <definedName name="ffffffffffffff" localSheetId="28" hidden="1">{"Riqfin97",#N/A,FALSE,"Tran";"Riqfinpro",#N/A,FALSE,"Tran"}</definedName>
    <definedName name="ffffffffffffff" localSheetId="29" hidden="1">{"Riqfin97",#N/A,FALSE,"Tran";"Riqfinpro",#N/A,FALSE,"Tran"}</definedName>
    <definedName name="ffffffffffffff" localSheetId="30" hidden="1">{"Riqfin97",#N/A,FALSE,"Tran";"Riqfinpro",#N/A,FALSE,"Tran"}</definedName>
    <definedName name="ffffffffffffff" hidden="1">{"Riqfin97",#N/A,FALSE,"Tran";"Riqfinpro",#N/A,FALSE,"Tran"}</definedName>
    <definedName name="fgf" localSheetId="27" hidden="1">{"Riqfin97",#N/A,FALSE,"Tran";"Riqfinpro",#N/A,FALSE,"Tran"}</definedName>
    <definedName name="fgf" localSheetId="28" hidden="1">{"Riqfin97",#N/A,FALSE,"Tran";"Riqfinpro",#N/A,FALSE,"Tran"}</definedName>
    <definedName name="fgf" localSheetId="29" hidden="1">{"Riqfin97",#N/A,FALSE,"Tran";"Riqfinpro",#N/A,FALSE,"Tran"}</definedName>
    <definedName name="fgf" localSheetId="30" hidden="1">{"Riqfin97",#N/A,FALSE,"Tran";"Riqfinpro",#N/A,FALSE,"Tran"}</definedName>
    <definedName name="fgf" hidden="1">{"Riqfin97",#N/A,FALSE,"Tran";"Riqfinpro",#N/A,FALSE,"Tran"}</definedName>
    <definedName name="fgfg" hidden="1">'[30]Fax a enviar'!#REF!</definedName>
    <definedName name="fghfghf" hidden="1">'[34]Fax a enviar'!#REF!</definedName>
    <definedName name="fhnfdj" hidden="1">'[27]Fax a enviar'!#REF!</definedName>
    <definedName name="Fig.1" localSheetId="27">#REF!</definedName>
    <definedName name="Fig.1" localSheetId="28">#REF!</definedName>
    <definedName name="Fig.1">#REF!</definedName>
    <definedName name="FigTitle" localSheetId="27">#REF!</definedName>
    <definedName name="FigTitle" localSheetId="28">#REF!</definedName>
    <definedName name="FigTitle">#REF!</definedName>
    <definedName name="Figure.3" localSheetId="27">#REF!</definedName>
    <definedName name="Figure.3" localSheetId="28">#REF!</definedName>
    <definedName name="Figure.3">#REF!</definedName>
    <definedName name="Financing" localSheetId="27" hidden="1">{"Tab1",#N/A,FALSE,"P";"Tab2",#N/A,FALSE,"P"}</definedName>
    <definedName name="Financing" localSheetId="28" hidden="1">{"Tab1",#N/A,FALSE,"P";"Tab2",#N/A,FALSE,"P"}</definedName>
    <definedName name="Financing" localSheetId="29" hidden="1">{"Tab1",#N/A,FALSE,"P";"Tab2",#N/A,FALSE,"P"}</definedName>
    <definedName name="Financing" localSheetId="30" hidden="1">{"Tab1",#N/A,FALSE,"P";"Tab2",#N/A,FALSE,"P"}</definedName>
    <definedName name="Financing" hidden="1">{"Tab1",#N/A,FALSE,"P";"Tab2",#N/A,FALSE,"P"}</definedName>
    <definedName name="Fisca" localSheetId="27">#REF!</definedName>
    <definedName name="Fisca" localSheetId="28">#REF!</definedName>
    <definedName name="Fisca">#REF!</definedName>
    <definedName name="FMK" localSheetId="27">#REF!</definedName>
    <definedName name="FMK" localSheetId="28">#REF!</definedName>
    <definedName name="FMK">#REF!</definedName>
    <definedName name="FORMATO">#N/A</definedName>
    <definedName name="fre" localSheetId="27" hidden="1">{"Tab1",#N/A,FALSE,"P";"Tab2",#N/A,FALSE,"P"}</definedName>
    <definedName name="fre" localSheetId="28" hidden="1">{"Tab1",#N/A,FALSE,"P";"Tab2",#N/A,FALSE,"P"}</definedName>
    <definedName name="fre" localSheetId="29" hidden="1">{"Tab1",#N/A,FALSE,"P";"Tab2",#N/A,FALSE,"P"}</definedName>
    <definedName name="fre" localSheetId="30" hidden="1">{"Tab1",#N/A,FALSE,"P";"Tab2",#N/A,FALSE,"P"}</definedName>
    <definedName name="fre" hidden="1">{"Tab1",#N/A,FALSE,"P";"Tab2",#N/A,FALSE,"P"}</definedName>
    <definedName name="FRFEURO" localSheetId="27">#REF!</definedName>
    <definedName name="FRFEURO" localSheetId="28">#REF!</definedName>
    <definedName name="FRFEURO">#REF!</definedName>
    <definedName name="FS" localSheetId="27">#REF!</definedName>
    <definedName name="FS" localSheetId="28">#REF!</definedName>
    <definedName name="FS">#REF!</definedName>
    <definedName name="FS1A" localSheetId="27">#REF!</definedName>
    <definedName name="FS1A" localSheetId="28">#REF!</definedName>
    <definedName name="FS1A">#REF!</definedName>
    <definedName name="fsdfsd" localSheetId="27" hidden="1">[35]C!#REF!</definedName>
    <definedName name="fsdfsd" localSheetId="28" hidden="1">[35]C!#REF!</definedName>
    <definedName name="fsdfsd" hidden="1">[35]C!#REF!</definedName>
    <definedName name="fsdsdfa" localSheetId="27" hidden="1">'[29]Fax a enviar'!#REF!</definedName>
    <definedName name="fsdsdfa" localSheetId="28" hidden="1">'[29]Fax a enviar'!#REF!</definedName>
    <definedName name="fsdsdfa" hidden="1">'[29]Fax a enviar'!#REF!</definedName>
    <definedName name="FT" localSheetId="27">#REF!</definedName>
    <definedName name="FT" localSheetId="28">#REF!</definedName>
    <definedName name="FT">#REF!</definedName>
    <definedName name="FT1A" localSheetId="27">#REF!</definedName>
    <definedName name="FT1A" localSheetId="28">#REF!</definedName>
    <definedName name="FT1A">#REF!</definedName>
    <definedName name="ftr" localSheetId="27" hidden="1">{"Riqfin97",#N/A,FALSE,"Tran";"Riqfinpro",#N/A,FALSE,"Tran"}</definedName>
    <definedName name="ftr" localSheetId="28" hidden="1">{"Riqfin97",#N/A,FALSE,"Tran";"Riqfinpro",#N/A,FALSE,"Tran"}</definedName>
    <definedName name="ftr" localSheetId="29" hidden="1">{"Riqfin97",#N/A,FALSE,"Tran";"Riqfinpro",#N/A,FALSE,"Tran"}</definedName>
    <definedName name="ftr" localSheetId="30" hidden="1">{"Riqfin97",#N/A,FALSE,"Tran";"Riqfinpro",#N/A,FALSE,"Tran"}</definedName>
    <definedName name="ftr" hidden="1">{"Riqfin97",#N/A,FALSE,"Tran";"Riqfinpro",#N/A,FALSE,"Tran"}</definedName>
    <definedName name="fty" localSheetId="27" hidden="1">{"Riqfin97",#N/A,FALSE,"Tran";"Riqfinpro",#N/A,FALSE,"Tran"}</definedName>
    <definedName name="fty" localSheetId="28" hidden="1">{"Riqfin97",#N/A,FALSE,"Tran";"Riqfinpro",#N/A,FALSE,"Tran"}</definedName>
    <definedName name="fty" localSheetId="29" hidden="1">{"Riqfin97",#N/A,FALSE,"Tran";"Riqfinpro",#N/A,FALSE,"Tran"}</definedName>
    <definedName name="fty" localSheetId="30" hidden="1">{"Riqfin97",#N/A,FALSE,"Tran";"Riqfinpro",#N/A,FALSE,"Tran"}</definedName>
    <definedName name="fty" hidden="1">{"Riqfin97",#N/A,FALSE,"Tran";"Riqfinpro",#N/A,FALSE,"Tran"}</definedName>
    <definedName name="FUENTE" localSheetId="27">#REF!</definedName>
    <definedName name="FUENTE" localSheetId="28">#REF!</definedName>
    <definedName name="FUENTE">#REF!</definedName>
    <definedName name="fuente1" localSheetId="27">#REF!</definedName>
    <definedName name="fuente1" localSheetId="28">#REF!</definedName>
    <definedName name="fuente1">#REF!</definedName>
    <definedName name="fx" localSheetId="27">#REF!</definedName>
    <definedName name="fx" localSheetId="28">#REF!</definedName>
    <definedName name="fx">#REF!</definedName>
    <definedName name="G" localSheetId="27" hidden="1">{"Main Economic Indicators",#N/A,FALSE,"C"}</definedName>
    <definedName name="G" localSheetId="28" hidden="1">{"Main Economic Indicators",#N/A,FALSE,"C"}</definedName>
    <definedName name="G" localSheetId="29" hidden="1">{"Main Economic Indicators",#N/A,FALSE,"C"}</definedName>
    <definedName name="G" localSheetId="30" hidden="1">{"Main Economic Indicators",#N/A,FALSE,"C"}</definedName>
    <definedName name="G" hidden="1">{"Main Economic Indicators",#N/A,FALSE,"C"}</definedName>
    <definedName name="GBP" localSheetId="27">#REF!</definedName>
    <definedName name="GBP" localSheetId="28">#REF!</definedName>
    <definedName name="GBP">#REF!</definedName>
    <definedName name="gdg" hidden="1">'[27]Fax a enviar'!#REF!</definedName>
    <definedName name="gdgd" hidden="1">'[31]Fax a enviar'!#REF!</definedName>
    <definedName name="gdp">[36]GDP_WEO!$A$3:$AB$188</definedName>
    <definedName name="gdpall">[36]GDP!$B$2:$AD$134</definedName>
    <definedName name="gdppc">[36]GDPpc_WEO!$A$3:$AC$188</definedName>
    <definedName name="ggfrfff" localSheetId="27" hidden="1">#REF!</definedName>
    <definedName name="ggfrfff" localSheetId="28" hidden="1">#REF!</definedName>
    <definedName name="ggfrfff" hidden="1">#REF!</definedName>
    <definedName name="ggg" localSheetId="27" hidden="1">{"Riqfin97",#N/A,FALSE,"Tran";"Riqfinpro",#N/A,FALSE,"Tran"}</definedName>
    <definedName name="ggg" localSheetId="28" hidden="1">{"Riqfin97",#N/A,FALSE,"Tran";"Riqfinpro",#N/A,FALSE,"Tran"}</definedName>
    <definedName name="ggg" localSheetId="29" hidden="1">{"Riqfin97",#N/A,FALSE,"Tran";"Riqfinpro",#N/A,FALSE,"Tran"}</definedName>
    <definedName name="ggg" localSheetId="30" hidden="1">{"Riqfin97",#N/A,FALSE,"Tran";"Riqfinpro",#N/A,FALSE,"Tran"}</definedName>
    <definedName name="ggg" hidden="1">{"Riqfin97",#N/A,FALSE,"Tran";"Riqfinpro",#N/A,FALSE,"Tran"}</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29" hidden="1">{"bop94-99",#N/A,FALSE,"BOP";"bgdp94-99",#N/A,FALSE,"BOPGDP";"exp94-99",#N/A,FALSE,"EXP";"imp94-99",#N/A,FALSE,"IMP";"tt9499",#N/A,FALSE,"TT";"ss94-99",#N/A,FALSE,"SERV";"tran94-99",#N/A,FALSE,"TRAN";"dis95-98",#N/A,FALSE,"DISB";"amor94-99",#N/A,FALSE,"AMOR";"int94-98",#N/A,FALSE,"INT";"debt94-99",#N/A,FALSE,"DEBT"}</definedName>
    <definedName name="gggg" localSheetId="30"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'[37]J(Priv.Cap)'!#REF!</definedName>
    <definedName name="ggggggggggggggg" localSheetId="27" hidden="1">#REF!</definedName>
    <definedName name="ggggggggggggggg" localSheetId="28" hidden="1">#REF!</definedName>
    <definedName name="ggggggggggggggg" hidden="1">#REF!</definedName>
    <definedName name="ght" localSheetId="27" hidden="1">{"Tab1",#N/A,FALSE,"P";"Tab2",#N/A,FALSE,"P"}</definedName>
    <definedName name="ght" localSheetId="28" hidden="1">{"Tab1",#N/A,FALSE,"P";"Tab2",#N/A,FALSE,"P"}</definedName>
    <definedName name="ght" localSheetId="29" hidden="1">{"Tab1",#N/A,FALSE,"P";"Tab2",#N/A,FALSE,"P"}</definedName>
    <definedName name="ght" localSheetId="30" hidden="1">{"Tab1",#N/A,FALSE,"P";"Tab2",#N/A,FALSE,"P"}</definedName>
    <definedName name="ght" hidden="1">{"Tab1",#N/A,FALSE,"P";"Tab2",#N/A,FALSE,"P"}</definedName>
    <definedName name="gni">[26]GNIpc!$A$1:$R$235</definedName>
    <definedName name="goafrica" localSheetId="30">[38]!goafrica</definedName>
    <definedName name="goafrica">[38]!goafrica</definedName>
    <definedName name="goasia" localSheetId="30">[38]!goasia</definedName>
    <definedName name="goasia">[38]!goasia</definedName>
    <definedName name="GOB" localSheetId="27">#REF!</definedName>
    <definedName name="GOB" localSheetId="28">#REF!</definedName>
    <definedName name="GOB">#REF!</definedName>
    <definedName name="goeeup" localSheetId="30">[38]!goeeup</definedName>
    <definedName name="goeeup">[38]!goeeup</definedName>
    <definedName name="goeurope" localSheetId="30">[38]!goeurope</definedName>
    <definedName name="goeurope">[38]!goeurope</definedName>
    <definedName name="golamerica" localSheetId="30">[38]!golamerica</definedName>
    <definedName name="golamerica">[38]!golamerica</definedName>
    <definedName name="gomeast" localSheetId="30">[38]!gomeast</definedName>
    <definedName name="gomeast">[38]!gomeast</definedName>
    <definedName name="gooecd" localSheetId="30">[38]!gooecd</definedName>
    <definedName name="gooecd">[38]!gooecd</definedName>
    <definedName name="goopec" localSheetId="30">[38]!goopec</definedName>
    <definedName name="goopec">[38]!goopec</definedName>
    <definedName name="gosummary" localSheetId="30">[38]!gosummary</definedName>
    <definedName name="gosummary">[38]!gosummary</definedName>
    <definedName name="gre" localSheetId="27" hidden="1">{"Riqfin97",#N/A,FALSE,"Tran";"Riqfinpro",#N/A,FALSE,"Tran"}</definedName>
    <definedName name="gre" localSheetId="28" hidden="1">{"Riqfin97",#N/A,FALSE,"Tran";"Riqfinpro",#N/A,FALSE,"Tran"}</definedName>
    <definedName name="gre" localSheetId="29" hidden="1">{"Riqfin97",#N/A,FALSE,"Tran";"Riqfinpro",#N/A,FALSE,"Tran"}</definedName>
    <definedName name="gre" localSheetId="30" hidden="1">{"Riqfin97",#N/A,FALSE,"Tran";"Riqfinpro",#N/A,FALSE,"Tran"}</definedName>
    <definedName name="gre" hidden="1">{"Riqfin97",#N/A,FALSE,"Tran";"Riqfinpro",#N/A,FALSE,"Tran"}</definedName>
    <definedName name="grtrt" hidden="1">'[30]Fax a enviar'!#REF!</definedName>
    <definedName name="gtryrtyr" localSheetId="27" hidden="1">#REF!</definedName>
    <definedName name="gtryrtyr" localSheetId="28" hidden="1">#REF!</definedName>
    <definedName name="gtryrtyr" hidden="1">#REF!</definedName>
    <definedName name="GUIL" localSheetId="27">#REF!</definedName>
    <definedName name="GUIL" localSheetId="28">#REF!</definedName>
    <definedName name="GUIL">#REF!</definedName>
    <definedName name="GUIL1" localSheetId="27">#REF!</definedName>
    <definedName name="GUIL1" localSheetId="28">#REF!</definedName>
    <definedName name="GUIL1">#REF!</definedName>
    <definedName name="gyu" localSheetId="27" hidden="1">{"Tab1",#N/A,FALSE,"P";"Tab2",#N/A,FALSE,"P"}</definedName>
    <definedName name="gyu" localSheetId="28" hidden="1">{"Tab1",#N/A,FALSE,"P";"Tab2",#N/A,FALSE,"P"}</definedName>
    <definedName name="gyu" localSheetId="29" hidden="1">{"Tab1",#N/A,FALSE,"P";"Tab2",#N/A,FALSE,"P"}</definedName>
    <definedName name="gyu" localSheetId="30" hidden="1">{"Tab1",#N/A,FALSE,"P";"Tab2",#N/A,FALSE,"P"}</definedName>
    <definedName name="gyu" hidden="1">{"Tab1",#N/A,FALSE,"P";"Tab2",#N/A,FALSE,"P"}</definedName>
    <definedName name="h" localSheetId="27" hidden="1">#REF!</definedName>
    <definedName name="h" localSheetId="28" hidden="1">#REF!</definedName>
    <definedName name="h" hidden="1">#REF!</definedName>
    <definedName name="hfhf">#REF!</definedName>
    <definedName name="hfhfhf" localSheetId="27" hidden="1">'[27]Fax a enviar'!#REF!</definedName>
    <definedName name="hfhfhf" localSheetId="28" hidden="1">'[27]Fax a enviar'!#REF!</definedName>
    <definedName name="hfhfhf" hidden="1">'[27]Fax a enviar'!#REF!</definedName>
    <definedName name="hhh" localSheetId="27" hidden="1">'[39]J(Priv.Cap)'!#REF!</definedName>
    <definedName name="hhh" localSheetId="28" hidden="1">'[39]J(Priv.Cap)'!#REF!</definedName>
    <definedName name="hhh" hidden="1">'[39]J(Priv.Cap)'!#REF!</definedName>
    <definedName name="HHHH" localSheetId="27" hidden="1">#REF!</definedName>
    <definedName name="HHHH" localSheetId="28" hidden="1">#REF!</definedName>
    <definedName name="HHHH" hidden="1">#REF!</definedName>
    <definedName name="hhhhh" localSheetId="27" hidden="1">{"Tab1",#N/A,FALSE,"P";"Tab2",#N/A,FALSE,"P"}</definedName>
    <definedName name="hhhhh" localSheetId="28" hidden="1">{"Tab1",#N/A,FALSE,"P";"Tab2",#N/A,FALSE,"P"}</definedName>
    <definedName name="hhhhh" localSheetId="29" hidden="1">{"Tab1",#N/A,FALSE,"P";"Tab2",#N/A,FALSE,"P"}</definedName>
    <definedName name="hhhhh" localSheetId="30" hidden="1">{"Tab1",#N/A,FALSE,"P";"Tab2",#N/A,FALSE,"P"}</definedName>
    <definedName name="hhhhh" hidden="1">{"Tab1",#N/A,FALSE,"P";"Tab2",#N/A,FALSE,"P"}</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29" hidden="1">{"bop94-99",#N/A,FALSE,"BOP";"bgdp94-99",#N/A,FALSE,"BOPGDP";"exp94-99",#N/A,FALSE,"EXP";"imp94-99",#N/A,FALSE,"IMP";"tt9499",#N/A,FALSE,"TT";"ss94-99",#N/A,FALSE,"SERV";"tran94-99",#N/A,FALSE,"TRAN";"dis95-98",#N/A,FALSE,"DISB";"amor94-99",#N/A,FALSE,"AMOR";"int94-98",#N/A,FALSE,"INT";"debt94-99",#N/A,FALSE,"DEBT"}</definedName>
    <definedName name="hhhhhh" localSheetId="30"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est_Inter_Bank_Rate">'[22]Inter-Bank'!$L$5</definedName>
    <definedName name="hio" localSheetId="27" hidden="1">{"Tab1",#N/A,FALSE,"P";"Tab2",#N/A,FALSE,"P"}</definedName>
    <definedName name="hio" localSheetId="28" hidden="1">{"Tab1",#N/A,FALSE,"P";"Tab2",#N/A,FALSE,"P"}</definedName>
    <definedName name="hio" localSheetId="29" hidden="1">{"Tab1",#N/A,FALSE,"P";"Tab2",#N/A,FALSE,"P"}</definedName>
    <definedName name="hio" localSheetId="30" hidden="1">{"Tab1",#N/A,FALSE,"P";"Tab2",#N/A,FALSE,"P"}</definedName>
    <definedName name="hio" hidden="1">{"Tab1",#N/A,FALSE,"P";"Tab2",#N/A,FALSE,"P"}</definedName>
    <definedName name="hjkhgkky" hidden="1">'[30]Fax a enviar'!#REF!</definedName>
    <definedName name="hkh" localSheetId="27" hidden="1">#REF!</definedName>
    <definedName name="hkh" localSheetId="28" hidden="1">#REF!</definedName>
    <definedName name="hkh" hidden="1">#REF!</definedName>
    <definedName name="hkhkh" localSheetId="27" hidden="1">#REF!</definedName>
    <definedName name="hkhkh" localSheetId="28" hidden="1">#REF!</definedName>
    <definedName name="hkhkh" hidden="1">#REF!</definedName>
    <definedName name="hola" localSheetId="27">#REF!</definedName>
    <definedName name="hola" localSheetId="28">#REF!</definedName>
    <definedName name="hola">#REF!</definedName>
    <definedName name="holalalala" localSheetId="27" hidden="1">'[13]Fax a enviar'!#REF!</definedName>
    <definedName name="holalalala" localSheetId="28" hidden="1">'[13]Fax a enviar'!#REF!</definedName>
    <definedName name="holalalala" hidden="1">'[13]Fax a enviar'!#REF!</definedName>
    <definedName name="holallll" localSheetId="27">#REF!</definedName>
    <definedName name="holallll" localSheetId="28">#REF!</definedName>
    <definedName name="holallll">#REF!</definedName>
    <definedName name="hpu" localSheetId="27" hidden="1">{"Tab1",#N/A,FALSE,"P";"Tab2",#N/A,FALSE,"P"}</definedName>
    <definedName name="hpu" localSheetId="28" hidden="1">{"Tab1",#N/A,FALSE,"P";"Tab2",#N/A,FALSE,"P"}</definedName>
    <definedName name="hpu" localSheetId="29" hidden="1">{"Tab1",#N/A,FALSE,"P";"Tab2",#N/A,FALSE,"P"}</definedName>
    <definedName name="hpu" localSheetId="30" hidden="1">{"Tab1",#N/A,FALSE,"P";"Tab2",#N/A,FALSE,"P"}</definedName>
    <definedName name="hpu" hidden="1">{"Tab1",#N/A,FALSE,"P";"Tab2",#N/A,FALSE,"P"}</definedName>
    <definedName name="hui" localSheetId="27" hidden="1">{"Tab1",#N/A,FALSE,"P";"Tab2",#N/A,FALSE,"P"}</definedName>
    <definedName name="hui" localSheetId="28" hidden="1">{"Tab1",#N/A,FALSE,"P";"Tab2",#N/A,FALSE,"P"}</definedName>
    <definedName name="hui" localSheetId="29" hidden="1">{"Tab1",#N/A,FALSE,"P";"Tab2",#N/A,FALSE,"P"}</definedName>
    <definedName name="hui" localSheetId="30" hidden="1">{"Tab1",#N/A,FALSE,"P";"Tab2",#N/A,FALSE,"P"}</definedName>
    <definedName name="hui" hidden="1">{"Tab1",#N/A,FALSE,"P";"Tab2",#N/A,FALSE,"P"}</definedName>
    <definedName name="huo" localSheetId="27" hidden="1">{"Tab1",#N/A,FALSE,"P";"Tab2",#N/A,FALSE,"P"}</definedName>
    <definedName name="huo" localSheetId="28" hidden="1">{"Tab1",#N/A,FALSE,"P";"Tab2",#N/A,FALSE,"P"}</definedName>
    <definedName name="huo" localSheetId="29" hidden="1">{"Tab1",#N/A,FALSE,"P";"Tab2",#N/A,FALSE,"P"}</definedName>
    <definedName name="huo" localSheetId="30" hidden="1">{"Tab1",#N/A,FALSE,"P";"Tab2",#N/A,FALSE,"P"}</definedName>
    <definedName name="huo" hidden="1">{"Tab1",#N/A,FALSE,"P";"Tab2",#N/A,FALSE,"P"}</definedName>
    <definedName name="hutyu7" localSheetId="27" hidden="1">#REF!</definedName>
    <definedName name="hutyu7" localSheetId="28" hidden="1">#REF!</definedName>
    <definedName name="hutyu7" hidden="1">#REF!</definedName>
    <definedName name="HVYNONO1" localSheetId="27">[21]nonopec!#REF!</definedName>
    <definedName name="HVYNONO1" localSheetId="28">[21]nonopec!#REF!</definedName>
    <definedName name="HVYNONO1">[21]nonopec!#REF!</definedName>
    <definedName name="HVYNONO2" localSheetId="27">[21]nonopec!#REF!</definedName>
    <definedName name="HVYNONO2" localSheetId="28">[21]nonopec!#REF!</definedName>
    <definedName name="HVYNONO2">[21]nonopec!#REF!</definedName>
    <definedName name="HVYNONOPEC">[21]nonopec!#REF!</definedName>
    <definedName name="HVYOECD">[21]nonopec!#REF!</definedName>
    <definedName name="HVYOPEC">[21]nonopec!#REF!</definedName>
    <definedName name="HVYSUMM">[21]nonopec!#REF!</definedName>
    <definedName name="IDB" localSheetId="27">#REF!</definedName>
    <definedName name="IDB" localSheetId="28">#REF!</definedName>
    <definedName name="IDB">#REF!</definedName>
    <definedName name="ii" localSheetId="27" hidden="1">{"Tab1",#N/A,FALSE,"P";"Tab2",#N/A,FALSE,"P"}</definedName>
    <definedName name="ii" localSheetId="28" hidden="1">{"Tab1",#N/A,FALSE,"P";"Tab2",#N/A,FALSE,"P"}</definedName>
    <definedName name="ii" localSheetId="29" hidden="1">{"Tab1",#N/A,FALSE,"P";"Tab2",#N/A,FALSE,"P"}</definedName>
    <definedName name="ii" localSheetId="30" hidden="1">{"Tab1",#N/A,FALSE,"P";"Tab2",#N/A,FALSE,"P"}</definedName>
    <definedName name="ii" hidden="1">{"Tab1",#N/A,FALSE,"P";"Tab2",#N/A,FALSE,"P"}</definedName>
    <definedName name="iii" localSheetId="27" hidden="1">{"Riqfin97",#N/A,FALSE,"Tran";"Riqfinpro",#N/A,FALSE,"Tran"}</definedName>
    <definedName name="iii" localSheetId="28" hidden="1">{"Riqfin97",#N/A,FALSE,"Tran";"Riqfinpro",#N/A,FALSE,"Tran"}</definedName>
    <definedName name="iii" localSheetId="29" hidden="1">{"Riqfin97",#N/A,FALSE,"Tran";"Riqfinpro",#N/A,FALSE,"Tran"}</definedName>
    <definedName name="iii" localSheetId="30" hidden="1">{"Riqfin97",#N/A,FALSE,"Tran";"Riqfinpro",#N/A,FALSE,"Tran"}</definedName>
    <definedName name="iii" hidden="1">{"Riqfin97",#N/A,FALSE,"Tran";"Riqfinpro",#N/A,FALSE,"Tran"}</definedName>
    <definedName name="iiiiiiiiiii" localSheetId="27" hidden="1">#REF!</definedName>
    <definedName name="iiiiiiiiiii" localSheetId="28" hidden="1">#REF!</definedName>
    <definedName name="iiiiiiiiiii" hidden="1">#REF!</definedName>
    <definedName name="iiiiiiiiiiii" localSheetId="27" hidden="1">'[27]Fax a enviar'!#REF!</definedName>
    <definedName name="iiiiiiiiiiii" localSheetId="28" hidden="1">'[27]Fax a enviar'!#REF!</definedName>
    <definedName name="iiiiiiiiiiii" hidden="1">'[27]Fax a enviar'!#REF!</definedName>
    <definedName name="iiiiiiiiiiiiiiiii" localSheetId="27" hidden="1">'[27]Fax a enviar'!#REF!</definedName>
    <definedName name="iiiiiiiiiiiiiiiii" localSheetId="28" hidden="1">'[27]Fax a enviar'!#REF!</definedName>
    <definedName name="iiiiiiiiiiiiiiiii" hidden="1">'[27]Fax a enviar'!#REF!</definedName>
    <definedName name="iiiiiiiiiiiiiiiiiiiiiiiiii" localSheetId="27" hidden="1">#REF!</definedName>
    <definedName name="iiiiiiiiiiiiiiiiiiiiiiiiii" localSheetId="28" hidden="1">#REF!</definedName>
    <definedName name="iiiiiiiiiiiiiiiiiiiiiiiiii" hidden="1">#REF!</definedName>
    <definedName name="iiiooo" localSheetId="27">#REF!</definedName>
    <definedName name="iiiooo" localSheetId="28">#REF!</definedName>
    <definedName name="iiiooo">#REF!</definedName>
    <definedName name="IKR" localSheetId="27">#REF!</definedName>
    <definedName name="IKR" localSheetId="28">#REF!</definedName>
    <definedName name="IKR">#REF!</definedName>
    <definedName name="ilo" localSheetId="27" hidden="1">{"Riqfin97",#N/A,FALSE,"Tran";"Riqfinpro",#N/A,FALSE,"Tran"}</definedName>
    <definedName name="ilo" localSheetId="28" hidden="1">{"Riqfin97",#N/A,FALSE,"Tran";"Riqfinpro",#N/A,FALSE,"Tran"}</definedName>
    <definedName name="ilo" localSheetId="29" hidden="1">{"Riqfin97",#N/A,FALSE,"Tran";"Riqfinpro",#N/A,FALSE,"Tran"}</definedName>
    <definedName name="ilo" localSheetId="30" hidden="1">{"Riqfin97",#N/A,FALSE,"Tran";"Riqfinpro",#N/A,FALSE,"Tran"}</definedName>
    <definedName name="ilo" hidden="1">{"Riqfin97",#N/A,FALSE,"Tran";"Riqfinpro",#N/A,FALSE,"Tran"}</definedName>
    <definedName name="ilu" localSheetId="27" hidden="1">{"Riqfin97",#N/A,FALSE,"Tran";"Riqfinpro",#N/A,FALSE,"Tran"}</definedName>
    <definedName name="ilu" localSheetId="28" hidden="1">{"Riqfin97",#N/A,FALSE,"Tran";"Riqfinpro",#N/A,FALSE,"Tran"}</definedName>
    <definedName name="ilu" localSheetId="29" hidden="1">{"Riqfin97",#N/A,FALSE,"Tran";"Riqfinpro",#N/A,FALSE,"Tran"}</definedName>
    <definedName name="ilu" localSheetId="30" hidden="1">{"Riqfin97",#N/A,FALSE,"Tran";"Riqfinpro",#N/A,FALSE,"Tran"}</definedName>
    <definedName name="ilu" hidden="1">{"Riqfin97",#N/A,FALSE,"Tran";"Riqfinpro",#N/A,FALSE,"Tran"}</definedName>
    <definedName name="Importaciones" hidden="1">'[7]Base Original'!#REF!</definedName>
    <definedName name="INIT" localSheetId="27">#REF!</definedName>
    <definedName name="INIT" localSheetId="28">#REF!</definedName>
    <definedName name="INIT">#REF!</definedName>
    <definedName name="INTERES" localSheetId="27">#REF!</definedName>
    <definedName name="INTERES" localSheetId="28">#REF!</definedName>
    <definedName name="INTERES">#REF!</definedName>
    <definedName name="INTEREST" localSheetId="27">#REF!</definedName>
    <definedName name="INTEREST" localSheetId="28">#REF!</definedName>
    <definedName name="INTEREST">#REF!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LS" localSheetId="27">#REF!</definedName>
    <definedName name="IRLS" localSheetId="28">#REF!</definedName>
    <definedName name="IRLS">#REF!</definedName>
    <definedName name="IRLS1" localSheetId="27">#REF!</definedName>
    <definedName name="IRLS1" localSheetId="28">#REF!</definedName>
    <definedName name="IRLS1">#REF!</definedName>
    <definedName name="IRP" localSheetId="27">#REF!</definedName>
    <definedName name="IRP" localSheetId="28">#REF!</definedName>
    <definedName name="IRP">#REF!</definedName>
    <definedName name="iuf.kugj">#N/A</definedName>
    <definedName name="iyiyiy" localSheetId="27" hidden="1">#REF!</definedName>
    <definedName name="iyiyiy" localSheetId="28" hidden="1">#REF!</definedName>
    <definedName name="iyiyiy" hidden="1">#REF!</definedName>
    <definedName name="JA" localSheetId="27">#REF!</definedName>
    <definedName name="JA" localSheetId="28">#REF!</definedName>
    <definedName name="JA">#REF!</definedName>
    <definedName name="jagu4" localSheetId="27">#REF!</definedName>
    <definedName name="jagu4" localSheetId="28">#REF!</definedName>
    <definedName name="jagu4">#REF!</definedName>
    <definedName name="JAPCRUDE87" localSheetId="27">#REF!</definedName>
    <definedName name="JAPCRUDE87" localSheetId="28">#REF!</definedName>
    <definedName name="JAPCRUDE87">#REF!</definedName>
    <definedName name="JAPCRUDE88" localSheetId="27">#REF!</definedName>
    <definedName name="JAPCRUDE88" localSheetId="28">#REF!</definedName>
    <definedName name="JAPCRUDE88">#REF!</definedName>
    <definedName name="JAPPROD87" localSheetId="27">#REF!</definedName>
    <definedName name="JAPPROD87" localSheetId="28">#REF!</definedName>
    <definedName name="JAPPROD87">#REF!</definedName>
    <definedName name="JAPPROD88" localSheetId="27">#REF!</definedName>
    <definedName name="JAPPROD88" localSheetId="28">#REF!</definedName>
    <definedName name="JAPPROD88">#REF!</definedName>
    <definedName name="JAPTOT87" localSheetId="27">#REF!</definedName>
    <definedName name="JAPTOT87" localSheetId="28">#REF!</definedName>
    <definedName name="JAPTOT87">#REF!</definedName>
    <definedName name="JAPTOT88" localSheetId="27">#REF!</definedName>
    <definedName name="JAPTOT88" localSheetId="28">#REF!</definedName>
    <definedName name="JAPTOT88">#REF!</definedName>
    <definedName name="JJ" localSheetId="27">#REF!</definedName>
    <definedName name="JJ" localSheetId="28">#REF!</definedName>
    <definedName name="JJ">#REF!</definedName>
    <definedName name="jjj" localSheetId="27" hidden="1">'[20]Fax a enviar'!#REF!</definedName>
    <definedName name="jjj" localSheetId="28" hidden="1">'[20]Fax a enviar'!#REF!</definedName>
    <definedName name="jjj" hidden="1">'[20]Fax a enviar'!#REF!</definedName>
    <definedName name="jjjj" localSheetId="27" hidden="1">{"Tab1",#N/A,FALSE,"P";"Tab2",#N/A,FALSE,"P"}</definedName>
    <definedName name="jjjj" localSheetId="28" hidden="1">{"Tab1",#N/A,FALSE,"P";"Tab2",#N/A,FALSE,"P"}</definedName>
    <definedName name="jjjj" localSheetId="29" hidden="1">{"Tab1",#N/A,FALSE,"P";"Tab2",#N/A,FALSE,"P"}</definedName>
    <definedName name="jjjj" localSheetId="30" hidden="1">{"Tab1",#N/A,FALSE,"P";"Tab2",#N/A,FALSE,"P"}</definedName>
    <definedName name="jjjj" hidden="1">{"Tab1",#N/A,FALSE,"P";"Tab2",#N/A,FALSE,"P"}</definedName>
    <definedName name="jjjjjj" hidden="1">'[37]J(Priv.Cap)'!#REF!</definedName>
    <definedName name="JJJJJJJJJJ" localSheetId="27" hidden="1">#REF!</definedName>
    <definedName name="JJJJJJJJJJ" localSheetId="28" hidden="1">#REF!</definedName>
    <definedName name="JJJJJJJJJJ" hidden="1">#REF!</definedName>
    <definedName name="jjjjjjjjjjjjjjjjjj" localSheetId="27" hidden="1">{"Tab1",#N/A,FALSE,"P";"Tab2",#N/A,FALSE,"P"}</definedName>
    <definedName name="jjjjjjjjjjjjjjjjjj" localSheetId="28" hidden="1">{"Tab1",#N/A,FALSE,"P";"Tab2",#N/A,FALSE,"P"}</definedName>
    <definedName name="jjjjjjjjjjjjjjjjjj" localSheetId="29" hidden="1">{"Tab1",#N/A,FALSE,"P";"Tab2",#N/A,FALSE,"P"}</definedName>
    <definedName name="jjjjjjjjjjjjjjjjjj" localSheetId="30" hidden="1">{"Tab1",#N/A,FALSE,"P";"Tab2",#N/A,FALSE,"P"}</definedName>
    <definedName name="jjjjjjjjjjjjjjjjjj" hidden="1">{"Tab1",#N/A,FALSE,"P";"Tab2",#N/A,FALSE,"P"}</definedName>
    <definedName name="jkk" localSheetId="27" hidden="1">{#N/A,#N/A,FALSE,"NFPS GDP"}</definedName>
    <definedName name="jkk" localSheetId="28" hidden="1">{#N/A,#N/A,FALSE,"NFPS GDP"}</definedName>
    <definedName name="jkk" localSheetId="29" hidden="1">{#N/A,#N/A,FALSE,"NFPS GDP"}</definedName>
    <definedName name="jkk" localSheetId="30" hidden="1">{#N/A,#N/A,FALSE,"NFPS GDP"}</definedName>
    <definedName name="jkk" hidden="1">{#N/A,#N/A,FALSE,"NFPS GDP"}</definedName>
    <definedName name="JPY" localSheetId="27">#REF!</definedName>
    <definedName name="JPY" localSheetId="28">#REF!</definedName>
    <definedName name="JPY">#REF!</definedName>
    <definedName name="jui" localSheetId="27" hidden="1">{"Riqfin97",#N/A,FALSE,"Tran";"Riqfinpro",#N/A,FALSE,"Tran"}</definedName>
    <definedName name="jui" localSheetId="28" hidden="1">{"Riqfin97",#N/A,FALSE,"Tran";"Riqfinpro",#N/A,FALSE,"Tran"}</definedName>
    <definedName name="jui" localSheetId="29" hidden="1">{"Riqfin97",#N/A,FALSE,"Tran";"Riqfinpro",#N/A,FALSE,"Tran"}</definedName>
    <definedName name="jui" localSheetId="30" hidden="1">{"Riqfin97",#N/A,FALSE,"Tran";"Riqfinpro",#N/A,FALSE,"Tran"}</definedName>
    <definedName name="jui" hidden="1">{"Riqfin97",#N/A,FALSE,"Tran";"Riqfinpro",#N/A,FALSE,"Tran"}</definedName>
    <definedName name="jutjugyj" localSheetId="27" hidden="1">#REF!</definedName>
    <definedName name="jutjugyj" localSheetId="28" hidden="1">#REF!</definedName>
    <definedName name="jutjugyj" hidden="1">#REF!</definedName>
    <definedName name="juy" localSheetId="27" hidden="1">{"Tab1",#N/A,FALSE,"P";"Tab2",#N/A,FALSE,"P"}</definedName>
    <definedName name="juy" localSheetId="28" hidden="1">{"Tab1",#N/A,FALSE,"P";"Tab2",#N/A,FALSE,"P"}</definedName>
    <definedName name="juy" localSheetId="29" hidden="1">{"Tab1",#N/A,FALSE,"P";"Tab2",#N/A,FALSE,"P"}</definedName>
    <definedName name="juy" localSheetId="30" hidden="1">{"Tab1",#N/A,FALSE,"P";"Tab2",#N/A,FALSE,"P"}</definedName>
    <definedName name="juy" hidden="1">{"Tab1",#N/A,FALSE,"P";"Tab2",#N/A,FALSE,"P"}</definedName>
    <definedName name="k" localSheetId="27" hidden="1">{"Main Economic Indicators",#N/A,FALSE,"C"}</definedName>
    <definedName name="k" localSheetId="28" hidden="1">{"Main Economic Indicators",#N/A,FALSE,"C"}</definedName>
    <definedName name="k" localSheetId="29" hidden="1">{"Main Economic Indicators",#N/A,FALSE,"C"}</definedName>
    <definedName name="k" localSheetId="30" hidden="1">{"Main Economic Indicators",#N/A,FALSE,"C"}</definedName>
    <definedName name="k" hidden="1">{"Main Economic Indicators",#N/A,FALSE,"C"}</definedName>
    <definedName name="KD" localSheetId="27">#REF!</definedName>
    <definedName name="KD" localSheetId="28">#REF!</definedName>
    <definedName name="KD">#REF!</definedName>
    <definedName name="KD1A" localSheetId="27">#REF!</definedName>
    <definedName name="KD1A" localSheetId="28">#REF!</definedName>
    <definedName name="KD1A">#REF!</definedName>
    <definedName name="khkh" localSheetId="27" hidden="1">'[27]Fax a enviar'!#REF!</definedName>
    <definedName name="khkh" localSheetId="28" hidden="1">'[27]Fax a enviar'!#REF!</definedName>
    <definedName name="khkh" hidden="1">'[27]Fax a enviar'!#REF!</definedName>
    <definedName name="kiiiiii" localSheetId="27" hidden="1">#REF!</definedName>
    <definedName name="kiiiiii" localSheetId="28" hidden="1">#REF!</definedName>
    <definedName name="kiiiiii" hidden="1">#REF!</definedName>
    <definedName name="kim" localSheetId="27">#REF!</definedName>
    <definedName name="kim" localSheetId="28">#REF!</definedName>
    <definedName name="kim">#REF!</definedName>
    <definedName name="kio" localSheetId="27" hidden="1">{"Tab1",#N/A,FALSE,"P";"Tab2",#N/A,FALSE,"P"}</definedName>
    <definedName name="kio" localSheetId="28" hidden="1">{"Tab1",#N/A,FALSE,"P";"Tab2",#N/A,FALSE,"P"}</definedName>
    <definedName name="kio" localSheetId="29" hidden="1">{"Tab1",#N/A,FALSE,"P";"Tab2",#N/A,FALSE,"P"}</definedName>
    <definedName name="kio" localSheetId="30" hidden="1">{"Tab1",#N/A,FALSE,"P";"Tab2",#N/A,FALSE,"P"}</definedName>
    <definedName name="kio" hidden="1">{"Tab1",#N/A,FALSE,"P";"Tab2",#N/A,FALSE,"P"}</definedName>
    <definedName name="kiu" localSheetId="27" hidden="1">{"Riqfin97",#N/A,FALSE,"Tran";"Riqfinpro",#N/A,FALSE,"Tran"}</definedName>
    <definedName name="kiu" localSheetId="28" hidden="1">{"Riqfin97",#N/A,FALSE,"Tran";"Riqfinpro",#N/A,FALSE,"Tran"}</definedName>
    <definedName name="kiu" localSheetId="29" hidden="1">{"Riqfin97",#N/A,FALSE,"Tran";"Riqfinpro",#N/A,FALSE,"Tran"}</definedName>
    <definedName name="kiu" localSheetId="30" hidden="1">{"Riqfin97",#N/A,FALSE,"Tran";"Riqfinpro",#N/A,FALSE,"Tran"}</definedName>
    <definedName name="kiu" hidden="1">{"Riqfin97",#N/A,FALSE,"Tran";"Riqfinpro",#N/A,FALSE,"Tran"}</definedName>
    <definedName name="kjkj" hidden="1">'[27]Fax a enviar'!#REF!</definedName>
    <definedName name="kk" localSheetId="27" hidden="1">{"Tab1",#N/A,FALSE,"P";"Tab2",#N/A,FALSE,"P"}</definedName>
    <definedName name="kk" localSheetId="28" hidden="1">{"Tab1",#N/A,FALSE,"P";"Tab2",#N/A,FALSE,"P"}</definedName>
    <definedName name="kk" localSheetId="29" hidden="1">{"Tab1",#N/A,FALSE,"P";"Tab2",#N/A,FALSE,"P"}</definedName>
    <definedName name="kk" localSheetId="30" hidden="1">{"Tab1",#N/A,FALSE,"P";"Tab2",#N/A,FALSE,"P"}</definedName>
    <definedName name="kk" hidden="1">{"Tab1",#N/A,FALSE,"P";"Tab2",#N/A,FALSE,"P"}</definedName>
    <definedName name="kkk" localSheetId="27" hidden="1">{"Tab1",#N/A,FALSE,"P";"Tab2",#N/A,FALSE,"P"}</definedName>
    <definedName name="kkk" localSheetId="28" hidden="1">{"Tab1",#N/A,FALSE,"P";"Tab2",#N/A,FALSE,"P"}</definedName>
    <definedName name="kkk" localSheetId="29" hidden="1">{"Tab1",#N/A,FALSE,"P";"Tab2",#N/A,FALSE,"P"}</definedName>
    <definedName name="kkk" localSheetId="30" hidden="1">{"Tab1",#N/A,FALSE,"P";"Tab2",#N/A,FALSE,"P"}</definedName>
    <definedName name="kkk" hidden="1">{"Tab1",#N/A,FALSE,"P";"Tab2",#N/A,FALSE,"P"}</definedName>
    <definedName name="kkkk" hidden="1">[40]M!#REF!</definedName>
    <definedName name="kkkkk" hidden="1">'[41]J(Priv.Cap)'!#REF!</definedName>
    <definedName name="kkkkkkkk" localSheetId="27" hidden="1">{"Riqfin97",#N/A,FALSE,"Tran";"Riqfinpro",#N/A,FALSE,"Tran"}</definedName>
    <definedName name="kkkkkkkk" localSheetId="28" hidden="1">{"Riqfin97",#N/A,FALSE,"Tran";"Riqfinpro",#N/A,FALSE,"Tran"}</definedName>
    <definedName name="kkkkkkkk" localSheetId="29" hidden="1">{"Riqfin97",#N/A,FALSE,"Tran";"Riqfinpro",#N/A,FALSE,"Tran"}</definedName>
    <definedName name="kkkkkkkk" localSheetId="30" hidden="1">{"Riqfin97",#N/A,FALSE,"Tran";"Riqfinpro",#N/A,FALSE,"Tran"}</definedName>
    <definedName name="kkkkkkkk" hidden="1">{"Riqfin97",#N/A,FALSE,"Tran";"Riqfinpro",#N/A,FALSE,"Tran"}</definedName>
    <definedName name="kykiyu" hidden="1">'[27]Fax a enviar'!#REF!</definedName>
    <definedName name="LastOpenedWorkSheet" localSheetId="27">#REF!</definedName>
    <definedName name="LastOpenedWorkSheet" localSheetId="28">#REF!</definedName>
    <definedName name="LastOpenedWorkSheet">#REF!</definedName>
    <definedName name="LastRefreshed" localSheetId="27">#REF!</definedName>
    <definedName name="LastRefreshed" localSheetId="28">#REF!</definedName>
    <definedName name="LastRefreshed">#REF!</definedName>
    <definedName name="LD" localSheetId="27">#REF!</definedName>
    <definedName name="LD" localSheetId="28">#REF!</definedName>
    <definedName name="LD">#REF!</definedName>
    <definedName name="LD1A" localSheetId="27">#REF!</definedName>
    <definedName name="LD1A" localSheetId="28">#REF!</definedName>
    <definedName name="LD1A">#REF!</definedName>
    <definedName name="LE" localSheetId="27">#REF!</definedName>
    <definedName name="LE" localSheetId="28">#REF!</definedName>
    <definedName name="LE">#REF!</definedName>
    <definedName name="LE1A" localSheetId="27">#REF!</definedName>
    <definedName name="LE1A" localSheetId="28">#REF!</definedName>
    <definedName name="LE1A">#REF!</definedName>
    <definedName name="LEAP" localSheetId="27">#REF!</definedName>
    <definedName name="LEAP" localSheetId="28">#REF!</definedName>
    <definedName name="LEAP">#REF!</definedName>
    <definedName name="LGTNONO1">[21]nonopec!#REF!</definedName>
    <definedName name="LGTNONO2">[21]nonopec!#REF!</definedName>
    <definedName name="LGTNONOPEC">[21]nonopec!#REF!</definedName>
    <definedName name="LGTNSUMM">[21]nonopec!#REF!</definedName>
    <definedName name="LGTOECD">[21]nonopec!#REF!</definedName>
    <definedName name="LGTOPEC">[21]nonopec!#REF!</definedName>
    <definedName name="LGTPCNT">[21]nonopec!#REF!</definedName>
    <definedName name="LIT" localSheetId="27">#REF!</definedName>
    <definedName name="LIT" localSheetId="28">#REF!</definedName>
    <definedName name="LIT">#REF!</definedName>
    <definedName name="LITEURO" localSheetId="27">#REF!</definedName>
    <definedName name="LITEURO" localSheetId="28">#REF!</definedName>
    <definedName name="LITEURO">#REF!</definedName>
    <definedName name="ll" localSheetId="27" hidden="1">{"Tab1",#N/A,FALSE,"P";"Tab2",#N/A,FALSE,"P"}</definedName>
    <definedName name="ll" localSheetId="28" hidden="1">{"Tab1",#N/A,FALSE,"P";"Tab2",#N/A,FALSE,"P"}</definedName>
    <definedName name="ll" localSheetId="29" hidden="1">{"Tab1",#N/A,FALSE,"P";"Tab2",#N/A,FALSE,"P"}</definedName>
    <definedName name="ll" localSheetId="30" hidden="1">{"Tab1",#N/A,FALSE,"P";"Tab2",#N/A,FALSE,"P"}</definedName>
    <definedName name="ll" hidden="1">{"Tab1",#N/A,FALSE,"P";"Tab2",#N/A,FALSE,"P"}</definedName>
    <definedName name="lll" localSheetId="27" hidden="1">{"Riqfin97",#N/A,FALSE,"Tran";"Riqfinpro",#N/A,FALSE,"Tran"}</definedName>
    <definedName name="lll" localSheetId="28" hidden="1">{"Riqfin97",#N/A,FALSE,"Tran";"Riqfinpro",#N/A,FALSE,"Tran"}</definedName>
    <definedName name="lll" localSheetId="29" hidden="1">{"Riqfin97",#N/A,FALSE,"Tran";"Riqfinpro",#N/A,FALSE,"Tran"}</definedName>
    <definedName name="lll" localSheetId="30" hidden="1">{"Riqfin97",#N/A,FALSE,"Tran";"Riqfinpro",#N/A,FALSE,"Tran"}</definedName>
    <definedName name="lll" hidden="1">{"Riqfin97",#N/A,FALSE,"Tran";"Riqfinpro",#N/A,FALSE,"Tran"}</definedName>
    <definedName name="llll" hidden="1">[42]M!#REF!</definedName>
    <definedName name="lllll" localSheetId="27" hidden="1">{"Tab1",#N/A,FALSE,"P";"Tab2",#N/A,FALSE,"P"}</definedName>
    <definedName name="lllll" localSheetId="28" hidden="1">{"Tab1",#N/A,FALSE,"P";"Tab2",#N/A,FALSE,"P"}</definedName>
    <definedName name="lllll" localSheetId="29" hidden="1">{"Tab1",#N/A,FALSE,"P";"Tab2",#N/A,FALSE,"P"}</definedName>
    <definedName name="lllll" localSheetId="30" hidden="1">{"Tab1",#N/A,FALSE,"P";"Tab2",#N/A,FALSE,"P"}</definedName>
    <definedName name="lllll" hidden="1">{"Tab1",#N/A,FALSE,"P";"Tab2",#N/A,FALSE,"P"}</definedName>
    <definedName name="llllll" localSheetId="27" hidden="1">{"Minpmon",#N/A,FALSE,"Monthinput"}</definedName>
    <definedName name="llllll" localSheetId="28" hidden="1">{"Minpmon",#N/A,FALSE,"Monthinput"}</definedName>
    <definedName name="llllll" localSheetId="29" hidden="1">{"Minpmon",#N/A,FALSE,"Monthinput"}</definedName>
    <definedName name="llllll" localSheetId="30" hidden="1">{"Minpmon",#N/A,FALSE,"Monthinput"}</definedName>
    <definedName name="llllll" hidden="1">{"Minpmon",#N/A,FALSE,"Monthinput"}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29" hidden="1">{"bop94-99",#N/A,FALSE,"BOP";"bgdp94-99",#N/A,FALSE,"BOPGDP";"exp94-99",#N/A,FALSE,"EXP";"imp94-99",#N/A,FALSE,"IMP";"tt9499",#N/A,FALSE,"TT";"ss94-99",#N/A,FALSE,"SERV";"tran94-99",#N/A,FALSE,"TRAN";"dis95-98",#N/A,FALSE,"DISB";"amor94-99",#N/A,FALSE,"AMOR";"int94-98",#N/A,FALSE,"INT";"debt94-99",#N/A,FALSE,"DEBT"}</definedName>
    <definedName name="lllllll" localSheetId="30"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27" hidden="1">{"Minpmon",#N/A,FALSE,"Monthinput"}</definedName>
    <definedName name="lllllllllllllllll" localSheetId="28" hidden="1">{"Minpmon",#N/A,FALSE,"Monthinput"}</definedName>
    <definedName name="lllllllllllllllll" localSheetId="29" hidden="1">{"Minpmon",#N/A,FALSE,"Monthinput"}</definedName>
    <definedName name="lllllllllllllllll" localSheetId="30" hidden="1">{"Minpmon",#N/A,FALSE,"Monthinput"}</definedName>
    <definedName name="lllllllllllllllll" hidden="1">{"Minpmon",#N/A,FALSE,"Monthinput"}</definedName>
    <definedName name="lloo" localSheetId="27" hidden="1">#REF!</definedName>
    <definedName name="lloo" localSheetId="28" hidden="1">#REF!</definedName>
    <definedName name="lloo" hidden="1">#REF!</definedName>
    <definedName name="lodnjkhdnbdv" localSheetId="27">#REF!</definedName>
    <definedName name="lodnjkhdnbdv" localSheetId="28">#REF!</definedName>
    <definedName name="lodnjkhdnbdv">#REF!</definedName>
    <definedName name="lolololo" localSheetId="27">#REF!</definedName>
    <definedName name="lolololo" localSheetId="28">#REF!</definedName>
    <definedName name="lolololo">#REF!</definedName>
    <definedName name="Lowest_Inter_Bank_Rate">'[22]Inter-Bank'!$M$5</definedName>
    <definedName name="LP" localSheetId="27">#REF!</definedName>
    <definedName name="LP" localSheetId="28">#REF!</definedName>
    <definedName name="LP">#REF!</definedName>
    <definedName name="LP1A" localSheetId="27">#REF!</definedName>
    <definedName name="LP1A" localSheetId="28">#REF!</definedName>
    <definedName name="LP1A">#REF!</definedName>
    <definedName name="LUXF" localSheetId="27">#REF!</definedName>
    <definedName name="LUXF" localSheetId="28">#REF!</definedName>
    <definedName name="LUXF">#REF!</definedName>
    <definedName name="LUXF1" localSheetId="27">#REF!</definedName>
    <definedName name="LUXF1" localSheetId="28">#REF!</definedName>
    <definedName name="LUXF1">#REF!</definedName>
    <definedName name="m">#N/A</definedName>
    <definedName name="maintabs">[12]QNEWLOR!$B$3:$G$17,[12]QNEWLOR!$B$20:$G$87,[12]QNEWLOR!$B$90:$G$159</definedName>
    <definedName name="MALAX" localSheetId="27">#REF!</definedName>
    <definedName name="MALAX" localSheetId="28">#REF!</definedName>
    <definedName name="MALAX">#REF!</definedName>
    <definedName name="MALAX1" localSheetId="27">#REF!</definedName>
    <definedName name="MALAX1" localSheetId="28">#REF!</definedName>
    <definedName name="MALAX1">#REF!</definedName>
    <definedName name="MEDTERM" localSheetId="27">#REF!</definedName>
    <definedName name="MEDTERM" localSheetId="28">#REF!</definedName>
    <definedName name="MEDTERM">#REF!</definedName>
    <definedName name="Meses">[43]Codigos!$A$14:$B$25</definedName>
    <definedName name="MEX" localSheetId="27">#REF!</definedName>
    <definedName name="MEX" localSheetId="28">#REF!</definedName>
    <definedName name="MEX">#REF!</definedName>
    <definedName name="Million_b_d">[21]nonopec!$D$426:$D$426</definedName>
    <definedName name="mmm" localSheetId="27" hidden="1">{"Riqfin97",#N/A,FALSE,"Tran";"Riqfinpro",#N/A,FALSE,"Tran"}</definedName>
    <definedName name="mmm" localSheetId="28" hidden="1">{"Riqfin97",#N/A,FALSE,"Tran";"Riqfinpro",#N/A,FALSE,"Tran"}</definedName>
    <definedName name="mmm" localSheetId="29" hidden="1">{"Riqfin97",#N/A,FALSE,"Tran";"Riqfinpro",#N/A,FALSE,"Tran"}</definedName>
    <definedName name="mmm" localSheetId="30" hidden="1">{"Riqfin97",#N/A,FALSE,"Tran";"Riqfinpro",#N/A,FALSE,"Tran"}</definedName>
    <definedName name="mmm" hidden="1">{"Riqfin97",#N/A,FALSE,"Tran";"Riqfinpro",#N/A,FALSE,"Tran"}</definedName>
    <definedName name="mmmm" localSheetId="27" hidden="1">{"Tab1",#N/A,FALSE,"P";"Tab2",#N/A,FALSE,"P"}</definedName>
    <definedName name="mmmm" localSheetId="28" hidden="1">{"Tab1",#N/A,FALSE,"P";"Tab2",#N/A,FALSE,"P"}</definedName>
    <definedName name="mmmm" localSheetId="29" hidden="1">{"Tab1",#N/A,FALSE,"P";"Tab2",#N/A,FALSE,"P"}</definedName>
    <definedName name="mmmm" localSheetId="30" hidden="1">{"Tab1",#N/A,FALSE,"P";"Tab2",#N/A,FALSE,"P"}</definedName>
    <definedName name="mmmm" hidden="1">{"Tab1",#N/A,FALSE,"P";"Tab2",#N/A,FALSE,"P"}</definedName>
    <definedName name="mmmmm" localSheetId="27" hidden="1">{"Riqfin97",#N/A,FALSE,"Tran";"Riqfinpro",#N/A,FALSE,"Tran"}</definedName>
    <definedName name="mmmmm" localSheetId="28" hidden="1">{"Riqfin97",#N/A,FALSE,"Tran";"Riqfinpro",#N/A,FALSE,"Tran"}</definedName>
    <definedName name="mmmmm" localSheetId="29" hidden="1">{"Riqfin97",#N/A,FALSE,"Tran";"Riqfinpro",#N/A,FALSE,"Tran"}</definedName>
    <definedName name="mmmmm" localSheetId="30" hidden="1">{"Riqfin97",#N/A,FALSE,"Tran";"Riqfinpro",#N/A,FALSE,"Tran"}</definedName>
    <definedName name="mmmmm" hidden="1">{"Riqfin97",#N/A,FALSE,"Tran";"Riqfinpro",#N/A,FALSE,"Tran"}</definedName>
    <definedName name="mmmmmmmmm" localSheetId="27" hidden="1">{"Riqfin97",#N/A,FALSE,"Tran";"Riqfinpro",#N/A,FALSE,"Tran"}</definedName>
    <definedName name="mmmmmmmmm" localSheetId="28" hidden="1">{"Riqfin97",#N/A,FALSE,"Tran";"Riqfinpro",#N/A,FALSE,"Tran"}</definedName>
    <definedName name="mmmmmmmmm" localSheetId="29" hidden="1">{"Riqfin97",#N/A,FALSE,"Tran";"Riqfinpro",#N/A,FALSE,"Tran"}</definedName>
    <definedName name="mmmmmmmmm" localSheetId="30" hidden="1">{"Riqfin97",#N/A,FALSE,"Tran";"Riqfinpro",#N/A,FALSE,"Tran"}</definedName>
    <definedName name="mmmmmmmmm" hidden="1">{"Riqfin97",#N/A,FALSE,"Tran";"Riqfinpro",#N/A,FALSE,"Tran"}</definedName>
    <definedName name="Month" localSheetId="27">#REF!</definedName>
    <definedName name="Month" localSheetId="28">#REF!</definedName>
    <definedName name="Month">#REF!</definedName>
    <definedName name="MonthIndex" localSheetId="27">#REF!</definedName>
    <definedName name="MonthIndex" localSheetId="28">#REF!</definedName>
    <definedName name="MonthIndex">#REF!</definedName>
    <definedName name="MONTHS">[24]MONTHLY!$BV$3:$CG$3</definedName>
    <definedName name="moodys" localSheetId="27">'[44]Credit ratings on 1st issues'!#REF!</definedName>
    <definedName name="moodys" localSheetId="28">'[44]Credit ratings on 1st issues'!#REF!</definedName>
    <definedName name="moodys">'[44]Credit ratings on 1st issues'!#REF!</definedName>
    <definedName name="msci">[33]Sheet1!$H$2:$K$24</definedName>
    <definedName name="mscid">[33]Sheet1!$B$2:$E$24</definedName>
    <definedName name="mscil">[33]Sheet1!$H$2:$K$24</definedName>
    <definedName name="mte" localSheetId="27" hidden="1">{"Riqfin97",#N/A,FALSE,"Tran";"Riqfinpro",#N/A,FALSE,"Tran"}</definedName>
    <definedName name="mte" localSheetId="28" hidden="1">{"Riqfin97",#N/A,FALSE,"Tran";"Riqfinpro",#N/A,FALSE,"Tran"}</definedName>
    <definedName name="mte" localSheetId="29" hidden="1">{"Riqfin97",#N/A,FALSE,"Tran";"Riqfinpro",#N/A,FALSE,"Tran"}</definedName>
    <definedName name="mte" localSheetId="30" hidden="1">{"Riqfin97",#N/A,FALSE,"Tran";"Riqfinpro",#N/A,FALSE,"Tran"}</definedName>
    <definedName name="mte" hidden="1">{"Riqfin97",#N/A,FALSE,"Tran";"Riqfinpro",#N/A,FALSE,"Tran"}</definedName>
    <definedName name="n" localSheetId="27" hidden="1">{"Minpmon",#N/A,FALSE,"Monthinput"}</definedName>
    <definedName name="n" localSheetId="28" hidden="1">{"Minpmon",#N/A,FALSE,"Monthinput"}</definedName>
    <definedName name="n" localSheetId="29" hidden="1">{"Minpmon",#N/A,FALSE,"Monthinput"}</definedName>
    <definedName name="n" localSheetId="30" hidden="1">{"Minpmon",#N/A,FALSE,"Monthinput"}</definedName>
    <definedName name="n" hidden="1">{"Minpmon",#N/A,FALSE,"Monthinput"}</definedName>
    <definedName name="new" localSheetId="27">#REF!</definedName>
    <definedName name="new" localSheetId="28">#REF!</definedName>
    <definedName name="new">#REF!</definedName>
    <definedName name="nmBlankCell">'[45]Table 2.1 from DDP program'!$A$2:$A$2</definedName>
    <definedName name="nmBlankRow" localSheetId="27">[46]EDT!#REF!</definedName>
    <definedName name="nmBlankRow" localSheetId="28">[46]EDT!#REF!</definedName>
    <definedName name="nmBlankRow">[46]EDT!#REF!</definedName>
    <definedName name="nmColumnHeader">[46]EDT!$3:$3</definedName>
    <definedName name="nmData">[46]EDT!$B$4:$AA$36</definedName>
    <definedName name="nmIndexTable" localSheetId="27">[46]EDT!#REF!</definedName>
    <definedName name="nmIndexTable" localSheetId="28">[46]EDT!#REF!</definedName>
    <definedName name="nmIndexTable">[46]EDT!#REF!</definedName>
    <definedName name="nmReportFooter">'[47]Table 1'!$29:$29</definedName>
    <definedName name="nmReportHeader">#N/A</definedName>
    <definedName name="nmReportNotes">'[47]Table 1'!$30:$30</definedName>
    <definedName name="nmRowHeader">[46]EDT!$A$4:$A$36</definedName>
    <definedName name="nmScale" localSheetId="27">[46]EDT!#REF!</definedName>
    <definedName name="nmScale" localSheetId="28">[46]EDT!#REF!</definedName>
    <definedName name="nmScale">[46]EDT!#REF!</definedName>
    <definedName name="nn" localSheetId="27" hidden="1">{"Riqfin97",#N/A,FALSE,"Tran";"Riqfinpro",#N/A,FALSE,"Tran"}</definedName>
    <definedName name="nn" localSheetId="28" hidden="1">{"Riqfin97",#N/A,FALSE,"Tran";"Riqfinpro",#N/A,FALSE,"Tran"}</definedName>
    <definedName name="nn" localSheetId="29" hidden="1">{"Riqfin97",#N/A,FALSE,"Tran";"Riqfinpro",#N/A,FALSE,"Tran"}</definedName>
    <definedName name="nn" localSheetId="30" hidden="1">{"Riqfin97",#N/A,FALSE,"Tran";"Riqfinpro",#N/A,FALSE,"Tran"}</definedName>
    <definedName name="nn" hidden="1">{"Riqfin97",#N/A,FALSE,"Tran";"Riqfinpro",#N/A,FALSE,"Tran"}</definedName>
    <definedName name="nnn" localSheetId="27" hidden="1">{"Tab1",#N/A,FALSE,"P";"Tab2",#N/A,FALSE,"P"}</definedName>
    <definedName name="nnn" localSheetId="28" hidden="1">{"Tab1",#N/A,FALSE,"P";"Tab2",#N/A,FALSE,"P"}</definedName>
    <definedName name="nnn" localSheetId="29" hidden="1">{"Tab1",#N/A,FALSE,"P";"Tab2",#N/A,FALSE,"P"}</definedName>
    <definedName name="nnn" localSheetId="30" hidden="1">{"Tab1",#N/A,FALSE,"P";"Tab2",#N/A,FALSE,"P"}</definedName>
    <definedName name="nnn" hidden="1">{"Tab1",#N/A,FALSE,"P";"Tab2",#N/A,FALSE,"P"}</definedName>
    <definedName name="nnnnnnnnnn" localSheetId="27" hidden="1">{"Minpmon",#N/A,FALSE,"Monthinput"}</definedName>
    <definedName name="nnnnnnnnnn" localSheetId="28" hidden="1">{"Minpmon",#N/A,FALSE,"Monthinput"}</definedName>
    <definedName name="nnnnnnnnnn" localSheetId="29" hidden="1">{"Minpmon",#N/A,FALSE,"Monthinput"}</definedName>
    <definedName name="nnnnnnnnnn" localSheetId="30" hidden="1">{"Minpmon",#N/A,FALSE,"Monthinput"}</definedName>
    <definedName name="nnnnnnnnnn" hidden="1">{"Minpmon",#N/A,FALSE,"Monthinput"}</definedName>
    <definedName name="nnnnnnnnnnnn" localSheetId="27" hidden="1">{"Riqfin97",#N/A,FALSE,"Tran";"Riqfinpro",#N/A,FALSE,"Tran"}</definedName>
    <definedName name="nnnnnnnnnnnn" localSheetId="28" hidden="1">{"Riqfin97",#N/A,FALSE,"Tran";"Riqfinpro",#N/A,FALSE,"Tran"}</definedName>
    <definedName name="nnnnnnnnnnnn" localSheetId="29" hidden="1">{"Riqfin97",#N/A,FALSE,"Tran";"Riqfinpro",#N/A,FALSE,"Tran"}</definedName>
    <definedName name="nnnnnnnnnnnn" localSheetId="30" hidden="1">{"Riqfin97",#N/A,FALSE,"Tran";"Riqfinpro",#N/A,FALSE,"Tran"}</definedName>
    <definedName name="nnnnnnnnnnnn" hidden="1">{"Riqfin97",#N/A,FALSE,"Tran";"Riqfinpro",#N/A,FALSE,"Tran"}</definedName>
    <definedName name="Noah" localSheetId="27">#REF!</definedName>
    <definedName name="Noah" localSheetId="28">#REF!</definedName>
    <definedName name="Noah">#REF!</definedName>
    <definedName name="NOCLUB" localSheetId="27">#REF!</definedName>
    <definedName name="NOCLUB" localSheetId="28">#REF!</definedName>
    <definedName name="NOCLUB">#REF!</definedName>
    <definedName name="NOK" localSheetId="27">#REF!</definedName>
    <definedName name="NOK" localSheetId="28">#REF!</definedName>
    <definedName name="NOK">#REF!</definedName>
    <definedName name="NONLEAP" localSheetId="27">#REF!</definedName>
    <definedName name="NONLEAP" localSheetId="28">#REF!</definedName>
    <definedName name="NONLEAP">#REF!</definedName>
    <definedName name="NONOECD1">[21]nonopec!$D$29:$AD$70</definedName>
    <definedName name="NONOECD2">[21]nonopec!$D$71:$AD$135</definedName>
    <definedName name="NONOPEC">[21]nonopec!$D$136:$AD$155</definedName>
    <definedName name="NOPEC1">[24]MONTHLY!$BP$19:$CA$19</definedName>
    <definedName name="NOPEC2">[24]MONTHLY!$CB$19:$CM$19</definedName>
    <definedName name="NORM1">[24]MONTHLY!$A$5:$O$117</definedName>
    <definedName name="NORM2">[24]MONTHLY!$A$422:$Z$491</definedName>
    <definedName name="NORM3">[24]MONTHLY!$A$334:$Z$380</definedName>
    <definedName name="NSUMMARY">[21]nonopec!$D$157:$AD$204</definedName>
    <definedName name="OCTUBRE">#N/A</definedName>
    <definedName name="OECD">[21]nonopec!$D$1:$AD$28</definedName>
    <definedName name="oipio" localSheetId="27" hidden="1">#REF!</definedName>
    <definedName name="oipio" localSheetId="28" hidden="1">#REF!</definedName>
    <definedName name="oipio" hidden="1">#REF!</definedName>
    <definedName name="oiulfdgdgh" hidden="1">'[27]Fax a enviar'!#REF!</definedName>
    <definedName name="oo" localSheetId="27" hidden="1">{"Riqfin97",#N/A,FALSE,"Tran";"Riqfinpro",#N/A,FALSE,"Tran"}</definedName>
    <definedName name="oo" localSheetId="28" hidden="1">{"Riqfin97",#N/A,FALSE,"Tran";"Riqfinpro",#N/A,FALSE,"Tran"}</definedName>
    <definedName name="oo" localSheetId="29" hidden="1">{"Riqfin97",#N/A,FALSE,"Tran";"Riqfinpro",#N/A,FALSE,"Tran"}</definedName>
    <definedName name="oo" localSheetId="30" hidden="1">{"Riqfin97",#N/A,FALSE,"Tran";"Riqfinpro",#N/A,FALSE,"Tran"}</definedName>
    <definedName name="oo" hidden="1">{"Riqfin97",#N/A,FALSE,"Tran";"Riqfinpro",#N/A,FALSE,"Tran"}</definedName>
    <definedName name="ooo" localSheetId="27" hidden="1">{"Tab1",#N/A,FALSE,"P";"Tab2",#N/A,FALSE,"P"}</definedName>
    <definedName name="ooo" localSheetId="28" hidden="1">{"Tab1",#N/A,FALSE,"P";"Tab2",#N/A,FALSE,"P"}</definedName>
    <definedName name="ooo" localSheetId="29" hidden="1">{"Tab1",#N/A,FALSE,"P";"Tab2",#N/A,FALSE,"P"}</definedName>
    <definedName name="ooo" localSheetId="30" hidden="1">{"Tab1",#N/A,FALSE,"P";"Tab2",#N/A,FALSE,"P"}</definedName>
    <definedName name="ooo" hidden="1">{"Tab1",#N/A,FALSE,"P";"Tab2",#N/A,FALSE,"P"}</definedName>
    <definedName name="OOOKOKOKO" localSheetId="27">#REF!</definedName>
    <definedName name="OOOKOKOKO" localSheetId="28">#REF!</definedName>
    <definedName name="OOOKOKOKO">#REF!</definedName>
    <definedName name="oooo" localSheetId="27" hidden="1">{"Tab1",#N/A,FALSE,"P";"Tab2",#N/A,FALSE,"P"}</definedName>
    <definedName name="oooo" localSheetId="28" hidden="1">{"Tab1",#N/A,FALSE,"P";"Tab2",#N/A,FALSE,"P"}</definedName>
    <definedName name="oooo" localSheetId="29" hidden="1">{"Tab1",#N/A,FALSE,"P";"Tab2",#N/A,FALSE,"P"}</definedName>
    <definedName name="oooo" localSheetId="30" hidden="1">{"Tab1",#N/A,FALSE,"P";"Tab2",#N/A,FALSE,"P"}</definedName>
    <definedName name="oooo" hidden="1">{"Tab1",#N/A,FALSE,"P";"Tab2",#N/A,FALSE,"P"}</definedName>
    <definedName name="ooooooooo" localSheetId="27" hidden="1">#REF!</definedName>
    <definedName name="ooooooooo" localSheetId="28" hidden="1">#REF!</definedName>
    <definedName name="ooooooooo" hidden="1">#REF!</definedName>
    <definedName name="OPEC">[21]nonopec!$D$204:$AD$251</definedName>
    <definedName name="OPEC1">[24]MONTHLY!$BP$12:$CA$12</definedName>
    <definedName name="OPEC2">[24]MONTHLY!$CB$12:$CM$12</definedName>
    <definedName name="OPOPOPOPO" localSheetId="27">#REF!</definedName>
    <definedName name="OPOPOPOPO" localSheetId="28">#REF!</definedName>
    <definedName name="OPOPOPOPO">#REF!</definedName>
    <definedName name="opu" localSheetId="27" hidden="1">{"Riqfin97",#N/A,FALSE,"Tran";"Riqfinpro",#N/A,FALSE,"Tran"}</definedName>
    <definedName name="opu" localSheetId="28" hidden="1">{"Riqfin97",#N/A,FALSE,"Tran";"Riqfinpro",#N/A,FALSE,"Tran"}</definedName>
    <definedName name="opu" localSheetId="29" hidden="1">{"Riqfin97",#N/A,FALSE,"Tran";"Riqfinpro",#N/A,FALSE,"Tran"}</definedName>
    <definedName name="opu" localSheetId="30" hidden="1">{"Riqfin97",#N/A,FALSE,"Tran";"Riqfinpro",#N/A,FALSE,"Tran"}</definedName>
    <definedName name="opu" hidden="1">{"Riqfin97",#N/A,FALSE,"Tran";"Riqfinpro",#N/A,FALSE,"Tran"}</definedName>
    <definedName name="otra" localSheetId="27" hidden="1">#REF!</definedName>
    <definedName name="otra" localSheetId="28" hidden="1">#REF!</definedName>
    <definedName name="otra" hidden="1">#REF!</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localSheetId="27">#REF!</definedName>
    <definedName name="P" localSheetId="28">#REF!</definedName>
    <definedName name="P">#REF!</definedName>
    <definedName name="PCNTLGT">[21]nonopec!#REF!</definedName>
    <definedName name="PII" localSheetId="27" hidden="1">{"Main Economic Indicators",#N/A,FALSE,"C"}</definedName>
    <definedName name="PII" localSheetId="28" hidden="1">{"Main Economic Indicators",#N/A,FALSE,"C"}</definedName>
    <definedName name="PII" localSheetId="29" hidden="1">{"Main Economic Indicators",#N/A,FALSE,"C"}</definedName>
    <definedName name="PII" localSheetId="30" hidden="1">{"Main Economic Indicators",#N/A,FALSE,"C"}</definedName>
    <definedName name="PII" hidden="1">{"Main Economic Indicators",#N/A,FALSE,"C"}</definedName>
    <definedName name="pit" localSheetId="27" hidden="1">{"Riqfin97",#N/A,FALSE,"Tran";"Riqfinpro",#N/A,FALSE,"Tran"}</definedName>
    <definedName name="pit" localSheetId="28" hidden="1">{"Riqfin97",#N/A,FALSE,"Tran";"Riqfinpro",#N/A,FALSE,"Tran"}</definedName>
    <definedName name="pit" localSheetId="29" hidden="1">{"Riqfin97",#N/A,FALSE,"Tran";"Riqfinpro",#N/A,FALSE,"Tran"}</definedName>
    <definedName name="pit" localSheetId="30" hidden="1">{"Riqfin97",#N/A,FALSE,"Tran";"Riqfinpro",#N/A,FALSE,"Tran"}</definedName>
    <definedName name="pit" hidden="1">{"Riqfin97",#N/A,FALSE,"Tran";"Riqfinpro",#N/A,FALSE,"Tran"}</definedName>
    <definedName name="poooooooooo" hidden="1">'[27]Fax a enviar'!#REF!</definedName>
    <definedName name="POTENCIAL" localSheetId="27">#REF!</definedName>
    <definedName name="POTENCIAL" localSheetId="28">#REF!</definedName>
    <definedName name="POTENCIAL">#REF!</definedName>
    <definedName name="PP" localSheetId="27">#REF!</definedName>
    <definedName name="PP" localSheetId="28">#REF!</definedName>
    <definedName name="PP">#REF!</definedName>
    <definedName name="ppoooooooooo" localSheetId="27" hidden="1">#REF!</definedName>
    <definedName name="ppoooooooooo" localSheetId="28" hidden="1">#REF!</definedName>
    <definedName name="ppoooooooooo" hidden="1">#REF!</definedName>
    <definedName name="ppp" localSheetId="27" hidden="1">{"Riqfin97",#N/A,FALSE,"Tran";"Riqfinpro",#N/A,FALSE,"Tran"}</definedName>
    <definedName name="ppp" localSheetId="28" hidden="1">{"Riqfin97",#N/A,FALSE,"Tran";"Riqfinpro",#N/A,FALSE,"Tran"}</definedName>
    <definedName name="ppp" localSheetId="29" hidden="1">{"Riqfin97",#N/A,FALSE,"Tran";"Riqfinpro",#N/A,FALSE,"Tran"}</definedName>
    <definedName name="ppp" localSheetId="30" hidden="1">{"Riqfin97",#N/A,FALSE,"Tran";"Riqfinpro",#N/A,FALSE,"Tran"}</definedName>
    <definedName name="ppp" hidden="1">{"Riqfin97",#N/A,FALSE,"Tran";"Riqfinpro",#N/A,FALSE,"Tran"}</definedName>
    <definedName name="pppppp" localSheetId="27" hidden="1">{"Riqfin97",#N/A,FALSE,"Tran";"Riqfinpro",#N/A,FALSE,"Tran"}</definedName>
    <definedName name="pppppp" localSheetId="28" hidden="1">{"Riqfin97",#N/A,FALSE,"Tran";"Riqfinpro",#N/A,FALSE,"Tran"}</definedName>
    <definedName name="pppppp" localSheetId="29" hidden="1">{"Riqfin97",#N/A,FALSE,"Tran";"Riqfinpro",#N/A,FALSE,"Tran"}</definedName>
    <definedName name="pppppp" localSheetId="30" hidden="1">{"Riqfin97",#N/A,FALSE,"Tran";"Riqfinpro",#N/A,FALSE,"Tran"}</definedName>
    <definedName name="pppppp" hidden="1">{"Riqfin97",#N/A,FALSE,"Tran";"Riqfinpro",#N/A,FALSE,"Tran"}</definedName>
    <definedName name="pppppppppp" localSheetId="27" hidden="1">#REF!</definedName>
    <definedName name="pppppppppp" localSheetId="28" hidden="1">#REF!</definedName>
    <definedName name="pppppppppp" hidden="1">#REF!</definedName>
    <definedName name="ppppppppppppp" localSheetId="27" hidden="1">#REF!</definedName>
    <definedName name="ppppppppppppp" localSheetId="28" hidden="1">#REF!</definedName>
    <definedName name="ppppppppppppp" hidden="1">#REF!</definedName>
    <definedName name="PRES1" localSheetId="27">[21]nonopec!#REF!</definedName>
    <definedName name="PRES1" localSheetId="28">[21]nonopec!#REF!</definedName>
    <definedName name="PRES1">[21]nonopec!#REF!</definedName>
    <definedName name="PRES2" localSheetId="27">[21]nonopec!#REF!</definedName>
    <definedName name="PRES2" localSheetId="28">[21]nonopec!#REF!</definedName>
    <definedName name="PRES2">[21]nonopec!#REF!</definedName>
    <definedName name="PRES3" localSheetId="27">[21]nonopec!#REF!</definedName>
    <definedName name="PRES3" localSheetId="28">[21]nonopec!#REF!</definedName>
    <definedName name="PRES3">[21]nonopec!#REF!</definedName>
    <definedName name="_xlnm.Print_Area">[19]MONTHLY!$A$2:$U$25,[19]MONTHLY!$A$29:$U$66,[19]MONTHLY!$A$71:$U$124,[19]MONTHLY!$A$127:$U$180,[19]MONTHLY!$A$183:$U$238,[19]MONTHLY!$A$244:$U$287,[19]MONTHLY!$A$291:$U$330</definedName>
    <definedName name="Print_Area_MI" localSheetId="27">#REF!</definedName>
    <definedName name="Print_Area_MI" localSheetId="28">#REF!</definedName>
    <definedName name="Print_Area_MI">#REF!</definedName>
    <definedName name="_xlnm.Print_Titles" localSheetId="27">#REF!</definedName>
    <definedName name="_xlnm.Print_Titles" localSheetId="28">#REF!</definedName>
    <definedName name="_xlnm.Print_Titles">#REF!</definedName>
    <definedName name="Print1" localSheetId="27">#REF!</definedName>
    <definedName name="Print1" localSheetId="28">#REF!</definedName>
    <definedName name="Print1">#REF!</definedName>
    <definedName name="Product" localSheetId="27">#REF!</definedName>
    <definedName name="Product" localSheetId="28">#REF!</definedName>
    <definedName name="Product">#REF!</definedName>
    <definedName name="PTA" localSheetId="27">#REF!</definedName>
    <definedName name="PTA" localSheetId="28">#REF!</definedName>
    <definedName name="PTA">#REF!</definedName>
    <definedName name="PTAEURO" localSheetId="27">#REF!</definedName>
    <definedName name="PTAEURO" localSheetId="28">#REF!</definedName>
    <definedName name="PTAEURO">#REF!</definedName>
    <definedName name="qawde" localSheetId="27">#REF!</definedName>
    <definedName name="qawde" localSheetId="28">#REF!</definedName>
    <definedName name="qawde">#REF!</definedName>
    <definedName name="qaz" localSheetId="27" hidden="1">{"Tab1",#N/A,FALSE,"P";"Tab2",#N/A,FALSE,"P"}</definedName>
    <definedName name="qaz" localSheetId="28" hidden="1">{"Tab1",#N/A,FALSE,"P";"Tab2",#N/A,FALSE,"P"}</definedName>
    <definedName name="qaz" localSheetId="29" hidden="1">{"Tab1",#N/A,FALSE,"P";"Tab2",#N/A,FALSE,"P"}</definedName>
    <definedName name="qaz" localSheetId="30" hidden="1">{"Tab1",#N/A,FALSE,"P";"Tab2",#N/A,FALSE,"P"}</definedName>
    <definedName name="qaz" hidden="1">{"Tab1",#N/A,FALSE,"P";"Tab2",#N/A,FALSE,"P"}</definedName>
    <definedName name="qer" localSheetId="27" hidden="1">{"Tab1",#N/A,FALSE,"P";"Tab2",#N/A,FALSE,"P"}</definedName>
    <definedName name="qer" localSheetId="28" hidden="1">{"Tab1",#N/A,FALSE,"P";"Tab2",#N/A,FALSE,"P"}</definedName>
    <definedName name="qer" localSheetId="29" hidden="1">{"Tab1",#N/A,FALSE,"P";"Tab2",#N/A,FALSE,"P"}</definedName>
    <definedName name="qer" localSheetId="30" hidden="1">{"Tab1",#N/A,FALSE,"P";"Tab2",#N/A,FALSE,"P"}</definedName>
    <definedName name="qer" hidden="1">{"Tab1",#N/A,FALSE,"P";"Tab2",#N/A,FALSE,"P"}</definedName>
    <definedName name="qq" hidden="1">'[39]J(Priv.Cap)'!#REF!</definedName>
    <definedName name="qqqqq" localSheetId="27" hidden="1">{"Minpmon",#N/A,FALSE,"Monthinput"}</definedName>
    <definedName name="qqqqq" localSheetId="28" hidden="1">{"Minpmon",#N/A,FALSE,"Monthinput"}</definedName>
    <definedName name="qqqqq" localSheetId="29" hidden="1">{"Minpmon",#N/A,FALSE,"Monthinput"}</definedName>
    <definedName name="qqqqq" localSheetId="30" hidden="1">{"Minpmon",#N/A,FALSE,"Monthinput"}</definedName>
    <definedName name="qqqqq" hidden="1">{"Minpmon",#N/A,FALSE,"Monthinput"}</definedName>
    <definedName name="qqqqqqqqqqqqq" localSheetId="27" hidden="1">{"Tab1",#N/A,FALSE,"P";"Tab2",#N/A,FALSE,"P"}</definedName>
    <definedName name="qqqqqqqqqqqqq" localSheetId="28" hidden="1">{"Tab1",#N/A,FALSE,"P";"Tab2",#N/A,FALSE,"P"}</definedName>
    <definedName name="qqqqqqqqqqqqq" localSheetId="29" hidden="1">{"Tab1",#N/A,FALSE,"P";"Tab2",#N/A,FALSE,"P"}</definedName>
    <definedName name="qqqqqqqqqqqqq" localSheetId="30" hidden="1">{"Tab1",#N/A,FALSE,"P";"Tab2",#N/A,FALSE,"P"}</definedName>
    <definedName name="qqqqqqqqqqqqq" hidden="1">{"Tab1",#N/A,FALSE,"P";"Tab2",#N/A,FALSE,"P"}</definedName>
    <definedName name="qrtdata2">'[48]Authnot Prelim'!#REF!</definedName>
    <definedName name="QtrData">'[48]Authnot Prelim'!#REF!</definedName>
    <definedName name="quality">[21]nonopec!$D$400:$AD$423</definedName>
    <definedName name="qw" localSheetId="27" hidden="1">{"Riqfin97",#N/A,FALSE,"Tran";"Riqfinpro",#N/A,FALSE,"Tran"}</definedName>
    <definedName name="qw" localSheetId="28" hidden="1">{"Riqfin97",#N/A,FALSE,"Tran";"Riqfinpro",#N/A,FALSE,"Tran"}</definedName>
    <definedName name="qw" localSheetId="29" hidden="1">{"Riqfin97",#N/A,FALSE,"Tran";"Riqfinpro",#N/A,FALSE,"Tran"}</definedName>
    <definedName name="qw" localSheetId="30" hidden="1">{"Riqfin97",#N/A,FALSE,"Tran";"Riqfinpro",#N/A,FALSE,"Tran"}</definedName>
    <definedName name="qw" hidden="1">{"Riqfin97",#N/A,FALSE,"Tran";"Riqfinpro",#N/A,FALSE,"Tran"}</definedName>
    <definedName name="R_" localSheetId="27">#REF!</definedName>
    <definedName name="R_" localSheetId="28">#REF!</definedName>
    <definedName name="R_">#REF!</definedName>
    <definedName name="RA" localSheetId="27">#REF!</definedName>
    <definedName name="RA" localSheetId="28">#REF!</definedName>
    <definedName name="RA">#REF!</definedName>
    <definedName name="raaesrr" localSheetId="27">#REF!</definedName>
    <definedName name="raaesrr" localSheetId="28">#REF!</definedName>
    <definedName name="raaesrr">#REF!</definedName>
    <definedName name="raas" localSheetId="27">#REF!</definedName>
    <definedName name="raas" localSheetId="28">#REF!</definedName>
    <definedName name="raas">#REF!</definedName>
    <definedName name="RD" localSheetId="27">#REF!</definedName>
    <definedName name="RD" localSheetId="28">#REF!</definedName>
    <definedName name="RD">#REF!</definedName>
    <definedName name="RD1A" localSheetId="27">#REF!</definedName>
    <definedName name="RD1A" localSheetId="28">#REF!</definedName>
    <definedName name="RD1A">#REF!</definedName>
    <definedName name="RE" localSheetId="27">#REF!</definedName>
    <definedName name="RE" localSheetId="28">#REF!</definedName>
    <definedName name="RE">#REF!</definedName>
    <definedName name="REF" localSheetId="27">#REF!</definedName>
    <definedName name="REF" localSheetId="28">#REF!</definedName>
    <definedName name="REF">#REF!</definedName>
    <definedName name="REGREOUT" localSheetId="27" hidden="1">#REF!</definedName>
    <definedName name="REGREOUT" localSheetId="28" hidden="1">#REF!</definedName>
    <definedName name="REGREOUT" hidden="1">#REF!</definedName>
    <definedName name="REGREX" localSheetId="27" hidden="1">#REF!</definedName>
    <definedName name="REGREX" localSheetId="28" hidden="1">#REF!</definedName>
    <definedName name="REGREX" hidden="1">#REF!</definedName>
    <definedName name="REGREY" localSheetId="27" hidden="1">#REF!</definedName>
    <definedName name="REGREY" localSheetId="28" hidden="1">#REF!</definedName>
    <definedName name="REGREY" hidden="1">#REF!</definedName>
    <definedName name="rerer" localSheetId="27" hidden="1">#REF!</definedName>
    <definedName name="rerer" localSheetId="28" hidden="1">#REF!</definedName>
    <definedName name="rerer" hidden="1">#REF!</definedName>
    <definedName name="RESUMEN">'[49]Evolución Deuda Ene-jun 2004'!#REF!</definedName>
    <definedName name="RESUMEN2" localSheetId="27">#REF!</definedName>
    <definedName name="RESUMEN2" localSheetId="28">#REF!</definedName>
    <definedName name="RESUMEN2">#REF!</definedName>
    <definedName name="RESUMEN3" localSheetId="27">#REF!</definedName>
    <definedName name="RESUMEN3" localSheetId="28">#REF!</definedName>
    <definedName name="RESUMEN3">#REF!</definedName>
    <definedName name="RESUMEN4" localSheetId="27">#REF!</definedName>
    <definedName name="RESUMEN4" localSheetId="28">#REF!</definedName>
    <definedName name="RESUMEN4">#REF!</definedName>
    <definedName name="RESUMEN5" localSheetId="27">#REF!</definedName>
    <definedName name="RESUMEN5" localSheetId="28">#REF!</definedName>
    <definedName name="RESUMEN5">#REF!</definedName>
    <definedName name="retre" hidden="1">'[27]Fax a enviar'!#REF!</definedName>
    <definedName name="rft" localSheetId="27" hidden="1">{"Riqfin97",#N/A,FALSE,"Tran";"Riqfinpro",#N/A,FALSE,"Tran"}</definedName>
    <definedName name="rft" localSheetId="28" hidden="1">{"Riqfin97",#N/A,FALSE,"Tran";"Riqfinpro",#N/A,FALSE,"Tran"}</definedName>
    <definedName name="rft" localSheetId="29" hidden="1">{"Riqfin97",#N/A,FALSE,"Tran";"Riqfinpro",#N/A,FALSE,"Tran"}</definedName>
    <definedName name="rft" localSheetId="30" hidden="1">{"Riqfin97",#N/A,FALSE,"Tran";"Riqfinpro",#N/A,FALSE,"Tran"}</definedName>
    <definedName name="rft" hidden="1">{"Riqfin97",#N/A,FALSE,"Tran";"Riqfinpro",#N/A,FALSE,"Tran"}</definedName>
    <definedName name="rfv" localSheetId="27" hidden="1">{"Tab1",#N/A,FALSE,"P";"Tab2",#N/A,FALSE,"P"}</definedName>
    <definedName name="rfv" localSheetId="28" hidden="1">{"Tab1",#N/A,FALSE,"P";"Tab2",#N/A,FALSE,"P"}</definedName>
    <definedName name="rfv" localSheetId="29" hidden="1">{"Tab1",#N/A,FALSE,"P";"Tab2",#N/A,FALSE,"P"}</definedName>
    <definedName name="rfv" localSheetId="30" hidden="1">{"Tab1",#N/A,FALSE,"P";"Tab2",#N/A,FALSE,"P"}</definedName>
    <definedName name="rfv" hidden="1">{"Tab1",#N/A,FALSE,"P";"Tab2",#N/A,FALSE,"P"}</definedName>
    <definedName name="rgdfgd" localSheetId="27" hidden="1">#REF!</definedName>
    <definedName name="rgdfgd" localSheetId="28" hidden="1">#REF!</definedName>
    <definedName name="rgdfgd" hidden="1">#REF!</definedName>
    <definedName name="rgz\dsf">#N/A</definedName>
    <definedName name="ri" localSheetId="27" hidden="1">#REF!</definedName>
    <definedName name="ri" localSheetId="28" hidden="1">#REF!</definedName>
    <definedName name="ri" hidden="1">#REF!</definedName>
    <definedName name="ROS">#N/A</definedName>
    <definedName name="RR" localSheetId="27">#REF!</definedName>
    <definedName name="RR" localSheetId="28">#REF!</definedName>
    <definedName name="RR">#REF!</definedName>
    <definedName name="rrasrra" localSheetId="27">#REF!</definedName>
    <definedName name="rrasrra" localSheetId="28">#REF!</definedName>
    <definedName name="rrasrra">#REF!</definedName>
    <definedName name="rrr" localSheetId="27" hidden="1">{"Riqfin97",#N/A,FALSE,"Tran";"Riqfinpro",#N/A,FALSE,"Tran"}</definedName>
    <definedName name="rrr" localSheetId="28" hidden="1">{"Riqfin97",#N/A,FALSE,"Tran";"Riqfinpro",#N/A,FALSE,"Tran"}</definedName>
    <definedName name="rrr" localSheetId="29" hidden="1">{"Riqfin97",#N/A,FALSE,"Tran";"Riqfinpro",#N/A,FALSE,"Tran"}</definedName>
    <definedName name="rrr" localSheetId="30" hidden="1">{"Riqfin97",#N/A,FALSE,"Tran";"Riqfinpro",#N/A,FALSE,"Tran"}</definedName>
    <definedName name="rrr" hidden="1">{"Riqfin97",#N/A,FALSE,"Tran";"Riqfinpro",#N/A,FALSE,"Tran"}</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27" hidden="1">{"Tab1",#N/A,FALSE,"P";"Tab2",#N/A,FALSE,"P"}</definedName>
    <definedName name="rrrrrr" localSheetId="28" hidden="1">{"Tab1",#N/A,FALSE,"P";"Tab2",#N/A,FALSE,"P"}</definedName>
    <definedName name="rrrrrr" localSheetId="29" hidden="1">{"Tab1",#N/A,FALSE,"P";"Tab2",#N/A,FALSE,"P"}</definedName>
    <definedName name="rrrrrr" localSheetId="30" hidden="1">{"Tab1",#N/A,FALSE,"P";"Tab2",#N/A,FALSE,"P"}</definedName>
    <definedName name="rrrrrr" hidden="1">{"Tab1",#N/A,FALSE,"P";"Tab2",#N/A,FALSE,"P"}</definedName>
    <definedName name="rrrrrrr" localSheetId="27" hidden="1">{"Tab1",#N/A,FALSE,"P";"Tab2",#N/A,FALSE,"P"}</definedName>
    <definedName name="rrrrrrr" localSheetId="28" hidden="1">{"Tab1",#N/A,FALSE,"P";"Tab2",#N/A,FALSE,"P"}</definedName>
    <definedName name="rrrrrrr" localSheetId="29" hidden="1">{"Tab1",#N/A,FALSE,"P";"Tab2",#N/A,FALSE,"P"}</definedName>
    <definedName name="rrrrrrr" localSheetId="30" hidden="1">{"Tab1",#N/A,FALSE,"P";"Tab2",#N/A,FALSE,"P"}</definedName>
    <definedName name="rrrrrrr" hidden="1">{"Tab1",#N/A,FALSE,"P";"Tab2",#N/A,FALSE,"P"}</definedName>
    <definedName name="rrrrrrrrrrrrr" localSheetId="27" hidden="1">{"Tab1",#N/A,FALSE,"P";"Tab2",#N/A,FALSE,"P"}</definedName>
    <definedName name="rrrrrrrrrrrrr" localSheetId="28" hidden="1">{"Tab1",#N/A,FALSE,"P";"Tab2",#N/A,FALSE,"P"}</definedName>
    <definedName name="rrrrrrrrrrrrr" localSheetId="29" hidden="1">{"Tab1",#N/A,FALSE,"P";"Tab2",#N/A,FALSE,"P"}</definedName>
    <definedName name="rrrrrrrrrrrrr" localSheetId="30" hidden="1">{"Tab1",#N/A,FALSE,"P";"Tab2",#N/A,FALSE,"P"}</definedName>
    <definedName name="rrrrrrrrrrrrr" hidden="1">{"Tab1",#N/A,FALSE,"P";"Tab2",#N/A,FALSE,"P"}</definedName>
    <definedName name="RS" localSheetId="27">#REF!</definedName>
    <definedName name="RS" localSheetId="28">#REF!</definedName>
    <definedName name="RS">#REF!</definedName>
    <definedName name="RS1A" localSheetId="27">#REF!</definedName>
    <definedName name="RS1A" localSheetId="28">#REF!</definedName>
    <definedName name="RS1A">#REF!</definedName>
    <definedName name="rt" localSheetId="27" hidden="1">{"Minpmon",#N/A,FALSE,"Monthinput"}</definedName>
    <definedName name="rt" localSheetId="28" hidden="1">{"Minpmon",#N/A,FALSE,"Monthinput"}</definedName>
    <definedName name="rt" localSheetId="29" hidden="1">{"Minpmon",#N/A,FALSE,"Monthinput"}</definedName>
    <definedName name="rt" localSheetId="30" hidden="1">{"Minpmon",#N/A,FALSE,"Monthinput"}</definedName>
    <definedName name="rt" hidden="1">{"Minpmon",#N/A,FALSE,"Monthinput"}</definedName>
    <definedName name="rte" localSheetId="27" hidden="1">{"Riqfin97",#N/A,FALSE,"Tran";"Riqfinpro",#N/A,FALSE,"Tran"}</definedName>
    <definedName name="rte" localSheetId="28" hidden="1">{"Riqfin97",#N/A,FALSE,"Tran";"Riqfinpro",#N/A,FALSE,"Tran"}</definedName>
    <definedName name="rte" localSheetId="29" hidden="1">{"Riqfin97",#N/A,FALSE,"Tran";"Riqfinpro",#N/A,FALSE,"Tran"}</definedName>
    <definedName name="rte" localSheetId="30" hidden="1">{"Riqfin97",#N/A,FALSE,"Tran";"Riqfinpro",#N/A,FALSE,"Tran"}</definedName>
    <definedName name="rte" hidden="1">{"Riqfin97",#N/A,FALSE,"Tran";"Riqfinpro",#N/A,FALSE,"Tran"}</definedName>
    <definedName name="rtre" localSheetId="27" hidden="1">{"Main Economic Indicators",#N/A,FALSE,"C"}</definedName>
    <definedName name="rtre" localSheetId="28" hidden="1">{"Main Economic Indicators",#N/A,FALSE,"C"}</definedName>
    <definedName name="rtre" localSheetId="29" hidden="1">{"Main Economic Indicators",#N/A,FALSE,"C"}</definedName>
    <definedName name="rtre" localSheetId="30" hidden="1">{"Main Economic Indicators",#N/A,FALSE,"C"}</definedName>
    <definedName name="rtre" hidden="1">{"Main Economic Indicators",#N/A,FALSE,"C"}</definedName>
    <definedName name="rtre1" localSheetId="27" hidden="1">{"Main Economic Indicators",#N/A,FALSE,"C"}</definedName>
    <definedName name="rtre1" localSheetId="28" hidden="1">{"Main Economic Indicators",#N/A,FALSE,"C"}</definedName>
    <definedName name="rtre1" localSheetId="29" hidden="1">{"Main Economic Indicators",#N/A,FALSE,"C"}</definedName>
    <definedName name="rtre1" localSheetId="30" hidden="1">{"Main Economic Indicators",#N/A,FALSE,"C"}</definedName>
    <definedName name="rtre1" hidden="1">{"Main Economic Indicators",#N/A,FALSE,"C"}</definedName>
    <definedName name="rty" localSheetId="27" hidden="1">{"Riqfin97",#N/A,FALSE,"Tran";"Riqfinpro",#N/A,FALSE,"Tran"}</definedName>
    <definedName name="rty" localSheetId="28" hidden="1">{"Riqfin97",#N/A,FALSE,"Tran";"Riqfinpro",#N/A,FALSE,"Tran"}</definedName>
    <definedName name="rty" localSheetId="29" hidden="1">{"Riqfin97",#N/A,FALSE,"Tran";"Riqfinpro",#N/A,FALSE,"Tran"}</definedName>
    <definedName name="rty" localSheetId="30" hidden="1">{"Riqfin97",#N/A,FALSE,"Tran";"Riqfinpro",#N/A,FALSE,"Tran"}</definedName>
    <definedName name="rty" hidden="1">{"Riqfin97",#N/A,FALSE,"Tran";"Riqfinpro",#N/A,FALSE,"Tran"}</definedName>
    <definedName name="RUIZ" localSheetId="27">#REF!</definedName>
    <definedName name="RUIZ" localSheetId="28">#REF!</definedName>
    <definedName name="RUIZ">#REF!</definedName>
    <definedName name="Rwvu.PLA2." localSheetId="27" hidden="1">'[17]COP FED'!#REF!</definedName>
    <definedName name="Rwvu.PLA2." localSheetId="28" hidden="1">'[17]COP FED'!#REF!</definedName>
    <definedName name="Rwvu.PLA2." hidden="1">'[17]COP FED'!#REF!</definedName>
    <definedName name="rx" localSheetId="27" hidden="1">#REF!</definedName>
    <definedName name="rx" localSheetId="28" hidden="1">#REF!</definedName>
    <definedName name="rx" hidden="1">#REF!</definedName>
    <definedName name="s" localSheetId="27" hidden="1">{"Tab1",#N/A,FALSE,"P";"Tab2",#N/A,FALSE,"P"}</definedName>
    <definedName name="s" localSheetId="28" hidden="1">{"Tab1",#N/A,FALSE,"P";"Tab2",#N/A,FALSE,"P"}</definedName>
    <definedName name="s" localSheetId="29" hidden="1">{"Tab1",#N/A,FALSE,"P";"Tab2",#N/A,FALSE,"P"}</definedName>
    <definedName name="s" localSheetId="30" hidden="1">{"Tab1",#N/A,FALSE,"P";"Tab2",#N/A,FALSE,"P"}</definedName>
    <definedName name="s" hidden="1">{"Tab1",#N/A,FALSE,"P";"Tab2",#N/A,FALSE,"P"}</definedName>
    <definedName name="S_" localSheetId="27">#REF!</definedName>
    <definedName name="S_" localSheetId="28">#REF!</definedName>
    <definedName name="S_">#REF!</definedName>
    <definedName name="S_1A" localSheetId="27">#REF!</definedName>
    <definedName name="S_1A" localSheetId="28">#REF!</definedName>
    <definedName name="S_1A">#REF!</definedName>
    <definedName name="sad" localSheetId="27" hidden="1">{"Riqfin97",#N/A,FALSE,"Tran";"Riqfinpro",#N/A,FALSE,"Tran"}</definedName>
    <definedName name="sad" localSheetId="28" hidden="1">{"Riqfin97",#N/A,FALSE,"Tran";"Riqfinpro",#N/A,FALSE,"Tran"}</definedName>
    <definedName name="sad" localSheetId="29" hidden="1">{"Riqfin97",#N/A,FALSE,"Tran";"Riqfinpro",#N/A,FALSE,"Tran"}</definedName>
    <definedName name="sad" localSheetId="30" hidden="1">{"Riqfin97",#N/A,FALSE,"Tran";"Riqfinpro",#N/A,FALSE,"Tran"}</definedName>
    <definedName name="sad" hidden="1">{"Riqfin97",#N/A,FALSE,"Tran";"Riqfinpro",#N/A,FALSE,"Tran"}</definedName>
    <definedName name="SAR" localSheetId="27">#REF!</definedName>
    <definedName name="SAR" localSheetId="28">#REF!</definedName>
    <definedName name="SAR">#REF!</definedName>
    <definedName name="Scale" localSheetId="27">#REF!</definedName>
    <definedName name="Scale" localSheetId="28">#REF!</definedName>
    <definedName name="Scale">#REF!</definedName>
    <definedName name="ScaleLabel" localSheetId="27">#REF!</definedName>
    <definedName name="ScaleLabel" localSheetId="28">#REF!</definedName>
    <definedName name="ScaleLabel">#REF!</definedName>
    <definedName name="ScaleMultiplier" localSheetId="27">#REF!</definedName>
    <definedName name="ScaleMultiplier" localSheetId="28">#REF!</definedName>
    <definedName name="ScaleMultiplier">#REF!</definedName>
    <definedName name="ScaleType" localSheetId="27">#REF!</definedName>
    <definedName name="ScaleType" localSheetId="28">#REF!</definedName>
    <definedName name="ScaleType">#REF!</definedName>
    <definedName name="SCHILL" localSheetId="27">#REF!</definedName>
    <definedName name="SCHILL" localSheetId="28">#REF!</definedName>
    <definedName name="SCHILL">#REF!</definedName>
    <definedName name="SCHILL1" localSheetId="27">#REF!</definedName>
    <definedName name="SCHILL1" localSheetId="28">#REF!</definedName>
    <definedName name="SCHILL1">#REF!</definedName>
    <definedName name="SCOTT1" localSheetId="27">#REF!</definedName>
    <definedName name="SCOTT1" localSheetId="28">#REF!</definedName>
    <definedName name="SCOTT1">#REF!</definedName>
    <definedName name="sd" localSheetId="27">#REF!</definedName>
    <definedName name="sd" localSheetId="28">#REF!</definedName>
    <definedName name="sd">#REF!</definedName>
    <definedName name="sdfsdfsdfsd" localSheetId="27" hidden="1">{"Riqfin97",#N/A,FALSE,"Tran";"Riqfinpro",#N/A,FALSE,"Tran"}</definedName>
    <definedName name="sdfsdfsdfsd" localSheetId="28" hidden="1">{"Riqfin97",#N/A,FALSE,"Tran";"Riqfinpro",#N/A,FALSE,"Tran"}</definedName>
    <definedName name="sdfsdfsdfsd" localSheetId="29" hidden="1">{"Riqfin97",#N/A,FALSE,"Tran";"Riqfinpro",#N/A,FALSE,"Tran"}</definedName>
    <definedName name="sdfsdfsdfsd" localSheetId="30" hidden="1">{"Riqfin97",#N/A,FALSE,"Tran";"Riqfinpro",#N/A,FALSE,"Tran"}</definedName>
    <definedName name="sdfsdfsdfsd" hidden="1">{"Riqfin97",#N/A,FALSE,"Tran";"Riqfinpro",#N/A,FALSE,"Tran"}</definedName>
    <definedName name="sdsd" hidden="1">'[27]Fax a enviar'!#REF!</definedName>
    <definedName name="sdsds" localSheetId="27" hidden="1">#REF!</definedName>
    <definedName name="sdsds" localSheetId="28" hidden="1">#REF!</definedName>
    <definedName name="sdsds" hidden="1">#REF!</definedName>
    <definedName name="SEK" localSheetId="27">#REF!</definedName>
    <definedName name="SEK" localSheetId="28">#REF!</definedName>
    <definedName name="SEK">#REF!</definedName>
    <definedName name="ser" localSheetId="27" hidden="1">{"Riqfin97",#N/A,FALSE,"Tran";"Riqfinpro",#N/A,FALSE,"Tran"}</definedName>
    <definedName name="ser" localSheetId="28" hidden="1">{"Riqfin97",#N/A,FALSE,"Tran";"Riqfinpro",#N/A,FALSE,"Tran"}</definedName>
    <definedName name="ser" localSheetId="29" hidden="1">{"Riqfin97",#N/A,FALSE,"Tran";"Riqfinpro",#N/A,FALSE,"Tran"}</definedName>
    <definedName name="ser" localSheetId="30" hidden="1">{"Riqfin97",#N/A,FALSE,"Tran";"Riqfinpro",#N/A,FALSE,"Tran"}</definedName>
    <definedName name="ser" hidden="1">{"Riqfin97",#N/A,FALSE,"Tran";"Riqfinpro",#N/A,FALSE,"Tran"}</definedName>
    <definedName name="Sheet1_Chart_2_ChartType" hidden="1">64</definedName>
    <definedName name="SID" localSheetId="27">#REF!</definedName>
    <definedName name="SID" localSheetId="28">#REF!</definedName>
    <definedName name="SID">#REF!</definedName>
    <definedName name="SING" localSheetId="27">#REF!</definedName>
    <definedName name="SING" localSheetId="28">#REF!</definedName>
    <definedName name="SING">#REF!</definedName>
    <definedName name="SING1" localSheetId="27">#REF!</definedName>
    <definedName name="SING1" localSheetId="28">#REF!</definedName>
    <definedName name="SING1">#REF!</definedName>
    <definedName name="snp" localSheetId="27">'[44]Credit ratings on 1st issues'!#REF!</definedName>
    <definedName name="snp" localSheetId="28">'[44]Credit ratings on 1st issues'!#REF!</definedName>
    <definedName name="snp">'[44]Credit ratings on 1st issues'!#REF!</definedName>
    <definedName name="SortRange" localSheetId="27">#REF!</definedName>
    <definedName name="SortRange" localSheetId="28">#REF!</definedName>
    <definedName name="SortRange">#REF!</definedName>
    <definedName name="Spread_Between_Highest_and_Lowest_Rates">'[22]Inter-Bank'!$N$5</definedName>
    <definedName name="sss" localSheetId="27" hidden="1">{"Minpmon",#N/A,FALSE,"Monthinput"}</definedName>
    <definedName name="sss" localSheetId="28" hidden="1">{"Minpmon",#N/A,FALSE,"Monthinput"}</definedName>
    <definedName name="sss" localSheetId="29" hidden="1">{"Minpmon",#N/A,FALSE,"Monthinput"}</definedName>
    <definedName name="sss" localSheetId="30" hidden="1">{"Minpmon",#N/A,FALSE,"Monthinput"}</definedName>
    <definedName name="sss" hidden="1">{"Minpmon",#N/A,FALSE,"Monthinput"}</definedName>
    <definedName name="ssss" localSheetId="27" hidden="1">{"Riqfin97",#N/A,FALSE,"Tran";"Riqfinpro",#N/A,FALSE,"Tran"}</definedName>
    <definedName name="ssss" localSheetId="28" hidden="1">{"Riqfin97",#N/A,FALSE,"Tran";"Riqfinpro",#N/A,FALSE,"Tran"}</definedName>
    <definedName name="ssss" localSheetId="29" hidden="1">{"Riqfin97",#N/A,FALSE,"Tran";"Riqfinpro",#N/A,FALSE,"Tran"}</definedName>
    <definedName name="ssss" localSheetId="30" hidden="1">{"Riqfin97",#N/A,FALSE,"Tran";"Riqfinpro",#N/A,FALSE,"Tran"}</definedName>
    <definedName name="ssss" hidden="1">{"Riqfin97",#N/A,FALSE,"Tran";"Riqfinpro",#N/A,FALSE,"Tran"}</definedName>
    <definedName name="StartPosition" localSheetId="27">#REF!</definedName>
    <definedName name="StartPosition" localSheetId="28">#REF!</definedName>
    <definedName name="StartPosition">#REF!</definedName>
    <definedName name="SUPLI" localSheetId="27">#REF!</definedName>
    <definedName name="SUPLI" localSheetId="28">#REF!</definedName>
    <definedName name="SUPLI">#REF!</definedName>
    <definedName name="SUPLIDORES" localSheetId="27">#REF!</definedName>
    <definedName name="SUPLIDORES" localSheetId="28">#REF!</definedName>
    <definedName name="SUPLIDORES">#REF!</definedName>
    <definedName name="SUPPLY">[24]MONTHLY!$A$87:$Q$193</definedName>
    <definedName name="SUPPLY2">[24]MONTHLY!$A$422:$Z$477</definedName>
    <definedName name="swe" localSheetId="27" hidden="1">{"Tab1",#N/A,FALSE,"P";"Tab2",#N/A,FALSE,"P"}</definedName>
    <definedName name="swe" localSheetId="28" hidden="1">{"Tab1",#N/A,FALSE,"P";"Tab2",#N/A,FALSE,"P"}</definedName>
    <definedName name="swe" localSheetId="29" hidden="1">{"Tab1",#N/A,FALSE,"P";"Tab2",#N/A,FALSE,"P"}</definedName>
    <definedName name="swe" localSheetId="30" hidden="1">{"Tab1",#N/A,FALSE,"P";"Tab2",#N/A,FALSE,"P"}</definedName>
    <definedName name="swe" hidden="1">{"Tab1",#N/A,FALSE,"P";"Tab2",#N/A,FALSE,"P"}</definedName>
    <definedName name="Swvu.PLA1." hidden="1">'[17]COP FED'!#REF!</definedName>
    <definedName name="Swvu.PLA2." hidden="1">'[17]COP FED'!$A$1:$N$49</definedName>
    <definedName name="sxc" localSheetId="27" hidden="1">{"Riqfin97",#N/A,FALSE,"Tran";"Riqfinpro",#N/A,FALSE,"Tran"}</definedName>
    <definedName name="sxc" localSheetId="28" hidden="1">{"Riqfin97",#N/A,FALSE,"Tran";"Riqfinpro",#N/A,FALSE,"Tran"}</definedName>
    <definedName name="sxc" localSheetId="29" hidden="1">{"Riqfin97",#N/A,FALSE,"Tran";"Riqfinpro",#N/A,FALSE,"Tran"}</definedName>
    <definedName name="sxc" localSheetId="30" hidden="1">{"Riqfin97",#N/A,FALSE,"Tran";"Riqfinpro",#N/A,FALSE,"Tran"}</definedName>
    <definedName name="sxc" hidden="1">{"Riqfin97",#N/A,FALSE,"Tran";"Riqfinpro",#N/A,FALSE,"Tran"}</definedName>
    <definedName name="sxe" localSheetId="27" hidden="1">{"Riqfin97",#N/A,FALSE,"Tran";"Riqfinpro",#N/A,FALSE,"Tran"}</definedName>
    <definedName name="sxe" localSheetId="28" hidden="1">{"Riqfin97",#N/A,FALSE,"Tran";"Riqfinpro",#N/A,FALSE,"Tran"}</definedName>
    <definedName name="sxe" localSheetId="29" hidden="1">{"Riqfin97",#N/A,FALSE,"Tran";"Riqfinpro",#N/A,FALSE,"Tran"}</definedName>
    <definedName name="sxe" localSheetId="30" hidden="1">{"Riqfin97",#N/A,FALSE,"Tran";"Riqfinpro",#N/A,FALSE,"Tran"}</definedName>
    <definedName name="sxe" hidden="1">{"Riqfin97",#N/A,FALSE,"Tran";"Riqfinpro",#N/A,FALSE,"Tran"}</definedName>
    <definedName name="t" localSheetId="27" hidden="1">{"Minpmon",#N/A,FALSE,"Monthinput"}</definedName>
    <definedName name="t" localSheetId="28" hidden="1">{"Minpmon",#N/A,FALSE,"Monthinput"}</definedName>
    <definedName name="t" localSheetId="29" hidden="1">{"Minpmon",#N/A,FALSE,"Monthinput"}</definedName>
    <definedName name="t" localSheetId="30" hidden="1">{"Minpmon",#N/A,FALSE,"Monthinput"}</definedName>
    <definedName name="t" hidden="1">{"Minpmon",#N/A,FALSE,"Monthinput"}</definedName>
    <definedName name="Tabe" localSheetId="27">#REF!</definedName>
    <definedName name="Tabe" localSheetId="28">#REF!</definedName>
    <definedName name="Tabe">#REF!</definedName>
    <definedName name="Table_3.5b" localSheetId="27">#REF!</definedName>
    <definedName name="Table_3.5b" localSheetId="28">#REF!</definedName>
    <definedName name="Table_3.5b">#REF!</definedName>
    <definedName name="table1" localSheetId="27">#REF!</definedName>
    <definedName name="table1" localSheetId="28">#REF!</definedName>
    <definedName name="table1">#REF!</definedName>
    <definedName name="TASA" localSheetId="27">#REF!</definedName>
    <definedName name="TASA" localSheetId="28">#REF!</definedName>
    <definedName name="TASA">#REF!</definedName>
    <definedName name="TASAS" localSheetId="27">#REF!</definedName>
    <definedName name="TASAS" localSheetId="28">#REF!</definedName>
    <definedName name="TASAS">#REF!</definedName>
    <definedName name="tc">#VALUE!</definedName>
    <definedName name="TD" localSheetId="27">#REF!</definedName>
    <definedName name="TD" localSheetId="28">#REF!</definedName>
    <definedName name="TD">#REF!</definedName>
    <definedName name="TD1A" localSheetId="27">#REF!</definedName>
    <definedName name="TD1A" localSheetId="28">#REF!</definedName>
    <definedName name="TD1A">#REF!</definedName>
    <definedName name="teetwetw" localSheetId="27" hidden="1">#REF!</definedName>
    <definedName name="teetwetw" localSheetId="28" hidden="1">#REF!</definedName>
    <definedName name="teetwetw" hidden="1">#REF!</definedName>
    <definedName name="terte" localSheetId="27" hidden="1">#REF!</definedName>
    <definedName name="terte" localSheetId="28" hidden="1">#REF!</definedName>
    <definedName name="terte" hidden="1">#REF!</definedName>
    <definedName name="tete" localSheetId="27" hidden="1">#REF!</definedName>
    <definedName name="tete" localSheetId="28" hidden="1">#REF!</definedName>
    <definedName name="tete" hidden="1">#REF!</definedName>
    <definedName name="tetetwe" hidden="1">'[30]Fax a enviar'!#REF!</definedName>
    <definedName name="textToday" localSheetId="27">#REF!</definedName>
    <definedName name="textToday" localSheetId="28">#REF!</definedName>
    <definedName name="textToday">#REF!</definedName>
    <definedName name="tj" localSheetId="27" hidden="1">{"Riqfin97",#N/A,FALSE,"Tran";"Riqfinpro",#N/A,FALSE,"Tran"}</definedName>
    <definedName name="tj" localSheetId="28" hidden="1">{"Riqfin97",#N/A,FALSE,"Tran";"Riqfinpro",#N/A,FALSE,"Tran"}</definedName>
    <definedName name="tj" localSheetId="29" hidden="1">{"Riqfin97",#N/A,FALSE,"Tran";"Riqfinpro",#N/A,FALSE,"Tran"}</definedName>
    <definedName name="tj" localSheetId="30" hidden="1">{"Riqfin97",#N/A,FALSE,"Tran";"Riqfinpro",#N/A,FALSE,"Tran"}</definedName>
    <definedName name="tj" hidden="1">{"Riqfin97",#N/A,FALSE,"Tran";"Riqfinpro",#N/A,FALSE,"Tran"}</definedName>
    <definedName name="tjutju" hidden="1">'[27]Fax a enviar'!#REF!</definedName>
    <definedName name="TOC" localSheetId="27">#REF!</definedName>
    <definedName name="TOC" localSheetId="28">#REF!</definedName>
    <definedName name="TOC">#REF!</definedName>
    <definedName name="TOT00" localSheetId="27">#REF!</definedName>
    <definedName name="TOT00" localSheetId="28">#REF!</definedName>
    <definedName name="TOT00">#REF!</definedName>
    <definedName name="TOTAL" localSheetId="27">#REF!</definedName>
    <definedName name="TOTAL" localSheetId="28">#REF!</definedName>
    <definedName name="TOTAL">#REF!</definedName>
    <definedName name="trert" localSheetId="27" hidden="1">'[30]Fax a enviar'!#REF!</definedName>
    <definedName name="trert" localSheetId="28" hidden="1">'[30]Fax a enviar'!#REF!</definedName>
    <definedName name="trert" hidden="1">'[30]Fax a enviar'!#REF!</definedName>
    <definedName name="Trim">[43]Codigos!$A$5:$E$11</definedName>
    <definedName name="trrtr" localSheetId="27" hidden="1">#REF!</definedName>
    <definedName name="trrtr" localSheetId="28" hidden="1">#REF!</definedName>
    <definedName name="trrtr" hidden="1">#REF!</definedName>
    <definedName name="trtert" localSheetId="27" hidden="1">'[30]Fax a enviar'!#REF!</definedName>
    <definedName name="trtert" localSheetId="28" hidden="1">'[30]Fax a enviar'!#REF!</definedName>
    <definedName name="trtert" hidden="1">'[30]Fax a enviar'!#REF!</definedName>
    <definedName name="trtr" localSheetId="27" hidden="1">'[30]Fax a enviar'!#REF!</definedName>
    <definedName name="trtr" localSheetId="28" hidden="1">'[30]Fax a enviar'!#REF!</definedName>
    <definedName name="trtr" hidden="1">'[30]Fax a enviar'!#REF!</definedName>
    <definedName name="tt" localSheetId="27">#REF!</definedName>
    <definedName name="tt" localSheetId="28">#REF!</definedName>
    <definedName name="tt">#REF!</definedName>
    <definedName name="tta" localSheetId="27">#REF!</definedName>
    <definedName name="tta" localSheetId="28">#REF!</definedName>
    <definedName name="tta">#REF!</definedName>
    <definedName name="ttaa" localSheetId="27">#REF!</definedName>
    <definedName name="ttaa" localSheetId="28">#REF!</definedName>
    <definedName name="ttaa">#REF!</definedName>
    <definedName name="ttetet" localSheetId="27" hidden="1">'[30]Fax a enviar'!#REF!</definedName>
    <definedName name="ttetet" localSheetId="28" hidden="1">'[30]Fax a enviar'!#REF!</definedName>
    <definedName name="ttetet" hidden="1">'[30]Fax a enviar'!#REF!</definedName>
    <definedName name="ttt" localSheetId="27" hidden="1">'[27]Fax a enviar'!#REF!</definedName>
    <definedName name="ttt" localSheetId="28" hidden="1">'[27]Fax a enviar'!#REF!</definedName>
    <definedName name="ttt" hidden="1">'[27]Fax a enviar'!#REF!</definedName>
    <definedName name="tttt" localSheetId="27" hidden="1">{"Tab1",#N/A,FALSE,"P";"Tab2",#N/A,FALSE,"P"}</definedName>
    <definedName name="tttt" localSheetId="28" hidden="1">{"Tab1",#N/A,FALSE,"P";"Tab2",#N/A,FALSE,"P"}</definedName>
    <definedName name="tttt" localSheetId="29" hidden="1">{"Tab1",#N/A,FALSE,"P";"Tab2",#N/A,FALSE,"P"}</definedName>
    <definedName name="tttt" localSheetId="30" hidden="1">{"Tab1",#N/A,FALSE,"P";"Tab2",#N/A,FALSE,"P"}</definedName>
    <definedName name="tttt" hidden="1">{"Tab1",#N/A,FALSE,"P";"Tab2",#N/A,FALSE,"P"}</definedName>
    <definedName name="ttttt" hidden="1">[42]M!#REF!</definedName>
    <definedName name="twetwee" localSheetId="27" hidden="1">#REF!</definedName>
    <definedName name="twetwee" localSheetId="28" hidden="1">#REF!</definedName>
    <definedName name="twetwee" hidden="1">#REF!</definedName>
    <definedName name="ty" localSheetId="27" hidden="1">{"Riqfin97",#N/A,FALSE,"Tran";"Riqfinpro",#N/A,FALSE,"Tran"}</definedName>
    <definedName name="ty" localSheetId="28" hidden="1">{"Riqfin97",#N/A,FALSE,"Tran";"Riqfinpro",#N/A,FALSE,"Tran"}</definedName>
    <definedName name="ty" localSheetId="29" hidden="1">{"Riqfin97",#N/A,FALSE,"Tran";"Riqfinpro",#N/A,FALSE,"Tran"}</definedName>
    <definedName name="ty" localSheetId="30" hidden="1">{"Riqfin97",#N/A,FALSE,"Tran";"Riqfinpro",#N/A,FALSE,"Tran"}</definedName>
    <definedName name="ty" hidden="1">{"Riqfin97",#N/A,FALSE,"Tran";"Riqfinpro",#N/A,FALSE,"Tran"}</definedName>
    <definedName name="UAED" localSheetId="27">#REF!</definedName>
    <definedName name="UAED" localSheetId="28">#REF!</definedName>
    <definedName name="UAED">#REF!</definedName>
    <definedName name="UAED1" localSheetId="27">#REF!</definedName>
    <definedName name="UAED1" localSheetId="28">#REF!</definedName>
    <definedName name="UAED1">#REF!</definedName>
    <definedName name="UC" localSheetId="27">#REF!</definedName>
    <definedName name="UC" localSheetId="28">#REF!</definedName>
    <definedName name="UC">#REF!</definedName>
    <definedName name="UC1A" localSheetId="27">#REF!</definedName>
    <definedName name="UC1A" localSheetId="28">#REF!</definedName>
    <definedName name="UC1A">#REF!</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9" hidden="1">{FALSE,FALSE,-1.25,-15.5,484.5,276.75,FALSE,FALSE,TRUE,TRUE,0,12,#N/A,46,#N/A,2.93460490463215,15.35,1,FALSE,FALSE,3,TRUE,1,FALSE,100,"Swvu.PLA1.","ACwvu.PLA1.",#N/A,FALSE,FALSE,0,0,0,0,2,"","",TRUE,TRUE,FALSE,FALSE,1,60,#N/A,#N/A,FALSE,FALSE,FALSE,FALSE,FALSE,FALSE,FALSE,9,65532,65532,FALSE,FALSE,TRUE,TRUE,TRUE}</definedName>
    <definedName name="UHLKJH" localSheetId="30"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nitsLabel" localSheetId="27">#REF!</definedName>
    <definedName name="UnitsLabel" localSheetId="28">#REF!</definedName>
    <definedName name="UnitsLabel">#REF!</definedName>
    <definedName name="USCRUDE87" localSheetId="27">#REF!</definedName>
    <definedName name="USCRUDE87" localSheetId="28">#REF!</definedName>
    <definedName name="USCRUDE87">#REF!</definedName>
    <definedName name="USCRUDE88" localSheetId="27">#REF!</definedName>
    <definedName name="USCRUDE88" localSheetId="28">#REF!</definedName>
    <definedName name="USCRUDE88">#REF!</definedName>
    <definedName name="USDIST87" localSheetId="27">#REF!</definedName>
    <definedName name="USDIST87" localSheetId="28">#REF!</definedName>
    <definedName name="USDIST87">#REF!</definedName>
    <definedName name="USDIST88" localSheetId="27">#REF!</definedName>
    <definedName name="USDIST88" localSheetId="28">#REF!</definedName>
    <definedName name="USDIST88">#REF!</definedName>
    <definedName name="USMG87" localSheetId="27">#REF!</definedName>
    <definedName name="USMG87" localSheetId="28">#REF!</definedName>
    <definedName name="USMG87">#REF!</definedName>
    <definedName name="USMG88" localSheetId="27">#REF!</definedName>
    <definedName name="USMG88" localSheetId="28">#REF!</definedName>
    <definedName name="USMG88">#REF!</definedName>
    <definedName name="USPROD87" localSheetId="27">#REF!</definedName>
    <definedName name="USPROD87" localSheetId="28">#REF!</definedName>
    <definedName name="USPROD87">#REF!</definedName>
    <definedName name="USPROD88" localSheetId="27">#REF!</definedName>
    <definedName name="USPROD88" localSheetId="28">#REF!</definedName>
    <definedName name="USPROD88">#REF!</definedName>
    <definedName name="USRFO87" localSheetId="27">#REF!</definedName>
    <definedName name="USRFO87" localSheetId="28">#REF!</definedName>
    <definedName name="USRFO87">#REF!</definedName>
    <definedName name="USRFO88" localSheetId="27">#REF!</definedName>
    <definedName name="USRFO88" localSheetId="28">#REF!</definedName>
    <definedName name="USRFO88">#REF!</definedName>
    <definedName name="USSR" localSheetId="27">#REF!</definedName>
    <definedName name="USSR" localSheetId="28">#REF!</definedName>
    <definedName name="USSR">#REF!</definedName>
    <definedName name="USTOT87" localSheetId="27">#REF!</definedName>
    <definedName name="USTOT87" localSheetId="28">#REF!</definedName>
    <definedName name="USTOT87">#REF!</definedName>
    <definedName name="USTOT88" localSheetId="27">#REF!</definedName>
    <definedName name="USTOT88" localSheetId="28">#REF!</definedName>
    <definedName name="USTOT88">#REF!</definedName>
    <definedName name="uu" localSheetId="27" hidden="1">{"Riqfin97",#N/A,FALSE,"Tran";"Riqfinpro",#N/A,FALSE,"Tran"}</definedName>
    <definedName name="uu" localSheetId="28" hidden="1">{"Riqfin97",#N/A,FALSE,"Tran";"Riqfinpro",#N/A,FALSE,"Tran"}</definedName>
    <definedName name="uu" localSheetId="29" hidden="1">{"Riqfin97",#N/A,FALSE,"Tran";"Riqfinpro",#N/A,FALSE,"Tran"}</definedName>
    <definedName name="uu" localSheetId="30" hidden="1">{"Riqfin97",#N/A,FALSE,"Tran";"Riqfinpro",#N/A,FALSE,"Tran"}</definedName>
    <definedName name="uu" hidden="1">{"Riqfin97",#N/A,FALSE,"Tran";"Riqfinpro",#N/A,FALSE,"Tran"}</definedName>
    <definedName name="uuu" localSheetId="27" hidden="1">{"Riqfin97",#N/A,FALSE,"Tran";"Riqfinpro",#N/A,FALSE,"Tran"}</definedName>
    <definedName name="uuu" localSheetId="28" hidden="1">{"Riqfin97",#N/A,FALSE,"Tran";"Riqfinpro",#N/A,FALSE,"Tran"}</definedName>
    <definedName name="uuu" localSheetId="29" hidden="1">{"Riqfin97",#N/A,FALSE,"Tran";"Riqfinpro",#N/A,FALSE,"Tran"}</definedName>
    <definedName name="uuu" localSheetId="30" hidden="1">{"Riqfin97",#N/A,FALSE,"Tran";"Riqfinpro",#N/A,FALSE,"Tran"}</definedName>
    <definedName name="uuu" hidden="1">{"Riqfin97",#N/A,FALSE,"Tran";"Riqfinpro",#N/A,FALSE,"Tran"}</definedName>
    <definedName name="uuuuuu" localSheetId="27" hidden="1">{"Riqfin97",#N/A,FALSE,"Tran";"Riqfinpro",#N/A,FALSE,"Tran"}</definedName>
    <definedName name="uuuuuu" localSheetId="28" hidden="1">{"Riqfin97",#N/A,FALSE,"Tran";"Riqfinpro",#N/A,FALSE,"Tran"}</definedName>
    <definedName name="uuuuuu" localSheetId="29" hidden="1">{"Riqfin97",#N/A,FALSE,"Tran";"Riqfinpro",#N/A,FALSE,"Tran"}</definedName>
    <definedName name="uuuuuu" localSheetId="30" hidden="1">{"Riqfin97",#N/A,FALSE,"Tran";"Riqfinpro",#N/A,FALSE,"Tran"}</definedName>
    <definedName name="uuuuuu" hidden="1">{"Riqfin97",#N/A,FALSE,"Tran";"Riqfinpro",#N/A,FALSE,"Tran"}</definedName>
    <definedName name="VALID_FORMATS" localSheetId="27">#REF!</definedName>
    <definedName name="VALID_FORMATS" localSheetId="28">#REF!</definedName>
    <definedName name="VALID_FORMATS">#REF!</definedName>
    <definedName name="VENEZU" localSheetId="27">#REF!</definedName>
    <definedName name="VENEZU" localSheetId="28">#REF!</definedName>
    <definedName name="VENEZU">#REF!</definedName>
    <definedName name="vv" localSheetId="27" hidden="1">{"Tab1",#N/A,FALSE,"P";"Tab2",#N/A,FALSE,"P"}</definedName>
    <definedName name="vv" localSheetId="28" hidden="1">{"Tab1",#N/A,FALSE,"P";"Tab2",#N/A,FALSE,"P"}</definedName>
    <definedName name="vv" localSheetId="29" hidden="1">{"Tab1",#N/A,FALSE,"P";"Tab2",#N/A,FALSE,"P"}</definedName>
    <definedName name="vv" localSheetId="30" hidden="1">{"Tab1",#N/A,FALSE,"P";"Tab2",#N/A,FALSE,"P"}</definedName>
    <definedName name="vv" hidden="1">{"Tab1",#N/A,FALSE,"P";"Tab2",#N/A,FALSE,"P"}</definedName>
    <definedName name="vvv" localSheetId="27" hidden="1">{"Tab1",#N/A,FALSE,"P";"Tab2",#N/A,FALSE,"P"}</definedName>
    <definedName name="vvv" localSheetId="28" hidden="1">{"Tab1",#N/A,FALSE,"P";"Tab2",#N/A,FALSE,"P"}</definedName>
    <definedName name="vvv" localSheetId="29" hidden="1">{"Tab1",#N/A,FALSE,"P";"Tab2",#N/A,FALSE,"P"}</definedName>
    <definedName name="vvv" localSheetId="30" hidden="1">{"Tab1",#N/A,FALSE,"P";"Tab2",#N/A,FALSE,"P"}</definedName>
    <definedName name="vvv" hidden="1">{"Tab1",#N/A,FALSE,"P";"Tab2",#N/A,FALSE,"P"}</definedName>
    <definedName name="vvvv" localSheetId="27" hidden="1">{"Minpmon",#N/A,FALSE,"Monthinput"}</definedName>
    <definedName name="vvvv" localSheetId="28" hidden="1">{"Minpmon",#N/A,FALSE,"Monthinput"}</definedName>
    <definedName name="vvvv" localSheetId="29" hidden="1">{"Minpmon",#N/A,FALSE,"Monthinput"}</definedName>
    <definedName name="vvvv" localSheetId="30" hidden="1">{"Minpmon",#N/A,FALSE,"Monthinput"}</definedName>
    <definedName name="vvvv" hidden="1">{"Minpmon",#N/A,FALSE,"Monthinput"}</definedName>
    <definedName name="vvvvvvvvvvvv" localSheetId="27" hidden="1">{"Riqfin97",#N/A,FALSE,"Tran";"Riqfinpro",#N/A,FALSE,"Tran"}</definedName>
    <definedName name="vvvvvvvvvvvv" localSheetId="28" hidden="1">{"Riqfin97",#N/A,FALSE,"Tran";"Riqfinpro",#N/A,FALSE,"Tran"}</definedName>
    <definedName name="vvvvvvvvvvvv" localSheetId="29" hidden="1">{"Riqfin97",#N/A,FALSE,"Tran";"Riqfinpro",#N/A,FALSE,"Tran"}</definedName>
    <definedName name="vvvvvvvvvvvv" localSheetId="30" hidden="1">{"Riqfin97",#N/A,FALSE,"Tran";"Riqfinpro",#N/A,FALSE,"Tran"}</definedName>
    <definedName name="vvvvvvvvvvvv" hidden="1">{"Riqfin97",#N/A,FALSE,"Tran";"Riqfinpro",#N/A,FALSE,"Tran"}</definedName>
    <definedName name="vvvvvvvvvvvvv" localSheetId="27" hidden="1">{"Tab1",#N/A,FALSE,"P";"Tab2",#N/A,FALSE,"P"}</definedName>
    <definedName name="vvvvvvvvvvvvv" localSheetId="28" hidden="1">{"Tab1",#N/A,FALSE,"P";"Tab2",#N/A,FALSE,"P"}</definedName>
    <definedName name="vvvvvvvvvvvvv" localSheetId="29" hidden="1">{"Tab1",#N/A,FALSE,"P";"Tab2",#N/A,FALSE,"P"}</definedName>
    <definedName name="vvvvvvvvvvvvv" localSheetId="30" hidden="1">{"Tab1",#N/A,FALSE,"P";"Tab2",#N/A,FALSE,"P"}</definedName>
    <definedName name="vvvvvvvvvvvvv" hidden="1">{"Tab1",#N/A,FALSE,"P";"Tab2",#N/A,FALSE,"P"}</definedName>
    <definedName name="w" localSheetId="27" hidden="1">{"Minpmon",#N/A,FALSE,"Monthinput"}</definedName>
    <definedName name="w" localSheetId="28" hidden="1">{"Minpmon",#N/A,FALSE,"Monthinput"}</definedName>
    <definedName name="w" localSheetId="29" hidden="1">{"Minpmon",#N/A,FALSE,"Monthinput"}</definedName>
    <definedName name="w" localSheetId="30" hidden="1">{"Minpmon",#N/A,FALSE,"Monthinput"}</definedName>
    <definedName name="w" hidden="1">{"Minpmon",#N/A,FALSE,"Monthinput"}</definedName>
    <definedName name="Weekly_Depreciation">'[22]Inter-Bank'!$I$5</definedName>
    <definedName name="Weighted_Average_Inter_Bank_Exchange_Rate">'[22]Inter-Bank'!$C$5</definedName>
    <definedName name="wer" localSheetId="27" hidden="1">{"Riqfin97",#N/A,FALSE,"Tran";"Riqfinpro",#N/A,FALSE,"Tran"}</definedName>
    <definedName name="wer" localSheetId="28" hidden="1">{"Riqfin97",#N/A,FALSE,"Tran";"Riqfinpro",#N/A,FALSE,"Tran"}</definedName>
    <definedName name="wer" localSheetId="29" hidden="1">{"Riqfin97",#N/A,FALSE,"Tran";"Riqfinpro",#N/A,FALSE,"Tran"}</definedName>
    <definedName name="wer" localSheetId="30" hidden="1">{"Riqfin97",#N/A,FALSE,"Tran";"Riqfinpro",#N/A,FALSE,"Tran"}</definedName>
    <definedName name="wer" hidden="1">{"Riqfin97",#N/A,FALSE,"Tran";"Riqfinpro",#N/A,FALSE,"Tran"}</definedName>
    <definedName name="wrn" localSheetId="27" hidden="1">{"Main Economic Indicators",#N/A,FALSE,"C"}</definedName>
    <definedName name="wrn" localSheetId="28" hidden="1">{"Main Economic Indicators",#N/A,FALSE,"C"}</definedName>
    <definedName name="wrn" localSheetId="29" hidden="1">{"Main Economic Indicators",#N/A,FALSE,"C"}</definedName>
    <definedName name="wrn" localSheetId="30" hidden="1">{"Main Economic Indicators",#N/A,FALSE,"C"}</definedName>
    <definedName name="wrn" hidden="1">{"Main Economic Indicators",#N/A,FALSE,"C"}</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29" hidden="1">{#N/A,#N/A,FALSE,"CONTENTS";#N/A,#N/A,FALSE,"ASS";#N/A,#N/A,FALSE,"BOP";#N/A,#N/A,FALSE,"BOPGDP";#N/A,#N/A,FALSE,"EXP";#N/A,#N/A,FALSE,"EXPG";#N/A,#N/A,FALSE,"EXPP";#N/A,#N/A,FALSE,"IMP";#N/A,#N/A,FALSE,"TOT";#N/A,#N/A,FALSE,"SERV";#N/A,#N/A,FALSE,"TRAN";#N/A,#N/A,FALSE,"DISB";#N/A,#N/A,FALSE,"AMOR";#N/A,#N/A,FALSE,"INT";#N/A,#N/A,FALSE,"DEBT"}</definedName>
    <definedName name="wrn.All._.Standard." localSheetId="30"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27" hidden="1">{"annual-cbr",#N/A,FALSE,"CENTBANK";"annual(banks)",#N/A,FALSE,"COMBANKS"}</definedName>
    <definedName name="wrn.annual." localSheetId="28" hidden="1">{"annual-cbr",#N/A,FALSE,"CENTBANK";"annual(banks)",#N/A,FALSE,"COMBANKS"}</definedName>
    <definedName name="wrn.annual." localSheetId="29" hidden="1">{"annual-cbr",#N/A,FALSE,"CENTBANK";"annual(banks)",#N/A,FALSE,"COMBANKS"}</definedName>
    <definedName name="wrn.annual." localSheetId="30" hidden="1">{"annual-cbr",#N/A,FALSE,"CENTBANK";"annual(banks)",#N/A,FALSE,"COMBANKS"}</definedName>
    <definedName name="wrn.annual." hidden="1">{"annual-cbr",#N/A,FALSE,"CENTBANK";"annual(banks)",#N/A,FALSE,"COMBANKS"}</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27" hidden="1">{#N/A,#N/A,FALSE,"CelPIB"}</definedName>
    <definedName name="wrn.CelPIB." localSheetId="28" hidden="1">{#N/A,#N/A,FALSE,"CelPIB"}</definedName>
    <definedName name="wrn.CelPIB." localSheetId="29" hidden="1">{#N/A,#N/A,FALSE,"CelPIB"}</definedName>
    <definedName name="wrn.CelPIB." localSheetId="30" hidden="1">{#N/A,#N/A,FALSE,"CelPIB"}</definedName>
    <definedName name="wrn.CelPIB." hidden="1">{#N/A,#N/A,FALSE,"CelPIB"}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29" hidden="1">{#N/A,#N/A,FALSE,"CG Cons GDP";#N/A,#N/A,FALSE,"CG Cons GDP";#N/A,#N/A,FALSE,"CGvt Revenue GDP";#N/A,#N/A,FALSE,"RestGGPIB";#N/A,#N/A,FALSE,"RestGGPIB";#N/A,#N/A,FALSE,"SSPIB";#N/A,#N/A,FALSE,"EntpsPIB";#N/A,#N/A,FALSE,"EntpsPIB";#N/A,#N/A,FALSE,"CelPIB"}</definedName>
    <definedName name="wrn.CG._.Cons._.GDP." localSheetId="30"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27" hidden="1">{#N/A,#N/A,FALSE,"NFPS GDP"}</definedName>
    <definedName name="wrn.CGvt._.Revenue._.GDP." localSheetId="28" hidden="1">{#N/A,#N/A,FALSE,"NFPS GDP"}</definedName>
    <definedName name="wrn.CGvt._.Revenue._.GDP." localSheetId="29" hidden="1">{#N/A,#N/A,FALSE,"NFPS GDP"}</definedName>
    <definedName name="wrn.CGvt._.Revenue._.GDP." localSheetId="30" hidden="1">{#N/A,#N/A,FALSE,"NFPS GDP"}</definedName>
    <definedName name="wrn.CGvt._.Revenue._.GDP." hidden="1">{#N/A,#N/A,FALSE,"NFPS GDP"}</definedName>
    <definedName name="wrn.EntpsPIB." localSheetId="27" hidden="1">{#N/A,#N/A,FALSE,"EntpsPIB"}</definedName>
    <definedName name="wrn.EntpsPIB." localSheetId="28" hidden="1">{#N/A,#N/A,FALSE,"EntpsPIB"}</definedName>
    <definedName name="wrn.EntpsPIB." localSheetId="29" hidden="1">{#N/A,#N/A,FALSE,"EntpsPIB"}</definedName>
    <definedName name="wrn.EntpsPIB." localSheetId="30" hidden="1">{#N/A,#N/A,FALSE,"EntpsPIB"}</definedName>
    <definedName name="wrn.EntpsPIB." hidden="1">{#N/A,#N/A,FALSE,"EntpsPIB"}</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hidden="1">{"Main Economic Indicators",#N/A,FALSE,"C"}</definedName>
    <definedName name="wrn.MIT." localSheetId="27"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29" hidden="1">{#N/A,#N/A,FALSE,"CONTENTS";#N/A,#N/A,FALSE,"BOP";#N/A,#N/A,FALSE,"EXP";#N/A,#N/A,FALSE,"EXPG";#N/A,#N/A,FALSE,"EXPP";#N/A,#N/A,FALSE,"IMP";#N/A,#N/A,FALSE,"TOT";#N/A,#N/A,FALSE,"SERV";#N/A,#N/A,FALSE,"TRAN";#N/A,#N/A,FALSE,"DEBT"}</definedName>
    <definedName name="wrn.MIT." localSheetId="30"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thsheet." localSheetId="27" hidden="1">{"Minpmon",#N/A,FALSE,"Monthinput"}</definedName>
    <definedName name="wrn.Monthsheet." localSheetId="28" hidden="1">{"Minpmon",#N/A,FALSE,"Monthinput"}</definedName>
    <definedName name="wrn.Monthsheet." localSheetId="29" hidden="1">{"Minpmon",#N/A,FALSE,"Monthinput"}</definedName>
    <definedName name="wrn.Monthsheet." localSheetId="30" hidden="1">{"Minpmon",#N/A,FALSE,"Monthinput"}</definedName>
    <definedName name="wrn.Monthsheet." hidden="1">{"Minpmon",#N/A,FALSE,"Monthinput"}</definedName>
    <definedName name="wrn.NFPS._.GDP." localSheetId="27" hidden="1">{#N/A,#N/A,FALSE,"NFPS GDP"}</definedName>
    <definedName name="wrn.NFPS._.GDP." localSheetId="28" hidden="1">{#N/A,#N/A,FALSE,"NFPS GDP"}</definedName>
    <definedName name="wrn.NFPS._.GDP." localSheetId="29" hidden="1">{#N/A,#N/A,FALSE,"NFPS GDP"}</definedName>
    <definedName name="wrn.NFPS._.GDP." localSheetId="30" hidden="1">{#N/A,#N/A,FALSE,"NFPS GDP"}</definedName>
    <definedName name="wrn.NFPS._.GDP." hidden="1">{#N/A,#N/A,FALSE,"NFPS GDP"}</definedName>
    <definedName name="wrn.original." localSheetId="27" hidden="1">{"Original",#N/A,FALSE,"CENTBANK";"Original",#N/A,FALSE,"COMBANKS"}</definedName>
    <definedName name="wrn.original." localSheetId="28" hidden="1">{"Original",#N/A,FALSE,"CENTBANK";"Original",#N/A,FALSE,"COMBANKS"}</definedName>
    <definedName name="wrn.original." localSheetId="29" hidden="1">{"Original",#N/A,FALSE,"CENTBANK";"Original",#N/A,FALSE,"COMBANKS"}</definedName>
    <definedName name="wrn.original." localSheetId="30" hidden="1">{"Original",#N/A,FALSE,"CENTBANK";"Original",#N/A,FALSE,"COMBANKS"}</definedName>
    <definedName name="wrn.original." hidden="1">{"Original",#N/A,FALSE,"CENTBANK";"Original",#N/A,FALSE,"COMBANKS"}</definedName>
    <definedName name="wrn.Program." localSheetId="27" hidden="1">{"Tab1",#N/A,FALSE,"P";"Tab2",#N/A,FALSE,"P"}</definedName>
    <definedName name="wrn.Program." localSheetId="28" hidden="1">{"Tab1",#N/A,FALSE,"P";"Tab2",#N/A,FALSE,"P"}</definedName>
    <definedName name="wrn.Program." localSheetId="29" hidden="1">{"Tab1",#N/A,FALSE,"P";"Tab2",#N/A,FALSE,"P"}</definedName>
    <definedName name="wrn.Program." localSheetId="30" hidden="1">{"Tab1",#N/A,FALSE,"P";"Tab2",#N/A,FALSE,"P"}</definedName>
    <definedName name="wrn.Program." hidden="1">{"Tab1",#N/A,FALSE,"P";"Tab2",#N/A,FALSE,"P"}</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29" hidden="1">{"bop94-99",#N/A,FALSE,"BOP";"bgdp94-99",#N/A,FALSE,"BOPGDP";"exp94-99",#N/A,FALSE,"EXP";"imp94-99",#N/A,FALSE,"IMP";"tt9499",#N/A,FALSE,"TT";"ss94-99",#N/A,FALSE,"SERV";"tran94-99",#N/A,FALSE,"TRAN";"dis95-98",#N/A,FALSE,"DISB";"amor94-99",#N/A,FALSE,"AMOR";"int94-98",#N/A,FALSE,"INT";"debt94-99",#N/A,FALSE,"DEBT"}</definedName>
    <definedName name="wrn.repred." localSheetId="30"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27" hidden="1">{#N/A,#N/A,FALSE,"RestGGPIB"}</definedName>
    <definedName name="wrn.RestGGPIB." localSheetId="28" hidden="1">{#N/A,#N/A,FALSE,"RestGGPIB"}</definedName>
    <definedName name="wrn.RestGGPIB." localSheetId="29" hidden="1">{#N/A,#N/A,FALSE,"RestGGPIB"}</definedName>
    <definedName name="wrn.RestGGPIB." localSheetId="30" hidden="1">{#N/A,#N/A,FALSE,"RestGGPIB"}</definedName>
    <definedName name="wrn.RestGGPIB." hidden="1">{#N/A,#N/A,FALSE,"RestGGPIB"}</definedName>
    <definedName name="wrn.Riqfin." localSheetId="27"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hidden="1">{"Riqfin97",#N/A,FALSE,"Tran";"Riqfinpro",#N/A,FALSE,"Tran"}</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27" hidden="1">{#N/A,#N/A,FALSE,"SSPIB"}</definedName>
    <definedName name="wrn.SSPIB." localSheetId="28" hidden="1">{#N/A,#N/A,FALSE,"SSPIB"}</definedName>
    <definedName name="wrn.SSPIB." localSheetId="29" hidden="1">{#N/A,#N/A,FALSE,"SSPIB"}</definedName>
    <definedName name="wrn.SSPIB." localSheetId="30" hidden="1">{#N/A,#N/A,FALSE,"SSPIB"}</definedName>
    <definedName name="wrn.SSPIB." hidden="1">{#N/A,#N/A,FALSE,"SSPIB"}</definedName>
    <definedName name="wrn.Staff._.Report._.Tables." localSheetId="27" hidden="1">{#N/A,#N/A,FALSE,"SR1";#N/A,#N/A,FALSE,"SR2";#N/A,#N/A,FALSE,"SR3";#N/A,#N/A,FALSE,"SR4"}</definedName>
    <definedName name="wrn.Staff._.Report._.Tables." localSheetId="28" hidden="1">{#N/A,#N/A,FALSE,"SR1";#N/A,#N/A,FALSE,"SR2";#N/A,#N/A,FALSE,"SR3";#N/A,#N/A,FALSE,"SR4"}</definedName>
    <definedName name="wrn.Staff._.Report._.Tables." localSheetId="29" hidden="1">{#N/A,#N/A,FALSE,"SR1";#N/A,#N/A,FALSE,"SR2";#N/A,#N/A,FALSE,"SR3";#N/A,#N/A,FALSE,"SR4"}</definedName>
    <definedName name="wrn.Staff._.Report._.Tables." localSheetId="30" hidden="1">{#N/A,#N/A,FALSE,"SR1";#N/A,#N/A,FALSE,"SR2";#N/A,#N/A,FALSE,"SR3";#N/A,#N/A,FALSE,"SR4"}</definedName>
    <definedName name="wrn.Staff._.Report._.Tables." hidden="1">{#N/A,#N/A,FALSE,"SR1";#N/A,#N/A,FALSE,"SR2";#N/A,#N/A,FALSE,"SR3";#N/A,#N/A,FALSE,"SR4"}</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tewt" localSheetId="27" hidden="1">#REF!</definedName>
    <definedName name="wtewt" localSheetId="28" hidden="1">#REF!</definedName>
    <definedName name="wtewt" hidden="1">#REF!</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[42]M!#REF!</definedName>
    <definedName name="www" localSheetId="27" hidden="1">{"Riqfin97",#N/A,FALSE,"Tran";"Riqfinpro",#N/A,FALSE,"Tran"}</definedName>
    <definedName name="www" localSheetId="28" hidden="1">{"Riqfin97",#N/A,FALSE,"Tran";"Riqfinpro",#N/A,FALSE,"Tran"}</definedName>
    <definedName name="www" localSheetId="29" hidden="1">{"Riqfin97",#N/A,FALSE,"Tran";"Riqfinpro",#N/A,FALSE,"Tran"}</definedName>
    <definedName name="www" localSheetId="30" hidden="1">{"Riqfin97",#N/A,FALSE,"Tran";"Riqfinpro",#N/A,FALSE,"Tran"}</definedName>
    <definedName name="www" hidden="1">{"Riqfin97",#N/A,FALSE,"Tran";"Riqfinpro",#N/A,FALSE,"Tran"}</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[50]M!#REF!</definedName>
    <definedName name="wwwww" localSheetId="27" hidden="1">{"Minpmon",#N/A,FALSE,"Monthinput"}</definedName>
    <definedName name="wwwww" localSheetId="28" hidden="1">{"Minpmon",#N/A,FALSE,"Monthinput"}</definedName>
    <definedName name="wwwww" localSheetId="29" hidden="1">{"Minpmon",#N/A,FALSE,"Monthinput"}</definedName>
    <definedName name="wwwww" localSheetId="30" hidden="1">{"Minpmon",#N/A,FALSE,"Monthinput"}</definedName>
    <definedName name="wwwww" hidden="1">{"Minpmon",#N/A,FALSE,"Monthinput"}</definedName>
    <definedName name="wwwwwww" localSheetId="27" hidden="1">{"Riqfin97",#N/A,FALSE,"Tran";"Riqfinpro",#N/A,FALSE,"Tran"}</definedName>
    <definedName name="wwwwwww" localSheetId="28" hidden="1">{"Riqfin97",#N/A,FALSE,"Tran";"Riqfinpro",#N/A,FALSE,"Tran"}</definedName>
    <definedName name="wwwwwww" localSheetId="29" hidden="1">{"Riqfin97",#N/A,FALSE,"Tran";"Riqfinpro",#N/A,FALSE,"Tran"}</definedName>
    <definedName name="wwwwwww" localSheetId="30" hidden="1">{"Riqfin97",#N/A,FALSE,"Tran";"Riqfinpro",#N/A,FALSE,"Tran"}</definedName>
    <definedName name="wwwwwww" hidden="1">{"Riqfin97",#N/A,FALSE,"Tran";"Riqfinpro",#N/A,FALSE,"Tran"}</definedName>
    <definedName name="wwwwwwww" localSheetId="27" hidden="1">{"Tab1",#N/A,FALSE,"P";"Tab2",#N/A,FALSE,"P"}</definedName>
    <definedName name="wwwwwwww" localSheetId="28" hidden="1">{"Tab1",#N/A,FALSE,"P";"Tab2",#N/A,FALSE,"P"}</definedName>
    <definedName name="wwwwwwww" localSheetId="29" hidden="1">{"Tab1",#N/A,FALSE,"P";"Tab2",#N/A,FALSE,"P"}</definedName>
    <definedName name="wwwwwwww" localSheetId="30" hidden="1">{"Tab1",#N/A,FALSE,"P";"Tab2",#N/A,FALSE,"P"}</definedName>
    <definedName name="wwwwwwww" hidden="1">{"Tab1",#N/A,FALSE,"P";"Tab2",#N/A,FALSE,"P"}</definedName>
    <definedName name="X">#REF!</definedName>
    <definedName name="Xaxis" localSheetId="27">#REF!</definedName>
    <definedName name="Xaxis" localSheetId="28">#REF!</definedName>
    <definedName name="Xaxis">#REF!</definedName>
    <definedName name="xx" localSheetId="27" hidden="1">{"Riqfin97",#N/A,FALSE,"Tran";"Riqfinpro",#N/A,FALSE,"Tran"}</definedName>
    <definedName name="xx" localSheetId="28" hidden="1">{"Riqfin97",#N/A,FALSE,"Tran";"Riqfinpro",#N/A,FALSE,"Tran"}</definedName>
    <definedName name="xx" localSheetId="29" hidden="1">{"Riqfin97",#N/A,FALSE,"Tran";"Riqfinpro",#N/A,FALSE,"Tran"}</definedName>
    <definedName name="xx" localSheetId="30" hidden="1">{"Riqfin97",#N/A,FALSE,"Tran";"Riqfinpro",#N/A,FALSE,"Tran"}</definedName>
    <definedName name="xx" hidden="1">{"Riqfin97",#N/A,FALSE,"Tran";"Riqfinpro",#N/A,FALSE,"Tran"}</definedName>
    <definedName name="xxx">[36]GDP_WEO!$A$3:$AB$188</definedName>
    <definedName name="xxxx" localSheetId="27"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0" hidden="1">{"Riqfin97",#N/A,FALSE,"Tran";"Riqfinpro",#N/A,FALSE,"Tran"}</definedName>
    <definedName name="xxxx" hidden="1">{"Riqfin97",#N/A,FALSE,"Tran";"Riqfinpro",#N/A,FALSE,"Tran"}</definedName>
    <definedName name="xxxxxxxxxxxxxx" localSheetId="27" hidden="1">{"Riqfin97",#N/A,FALSE,"Tran";"Riqfinpro",#N/A,FALSE,"Tran"}</definedName>
    <definedName name="xxxxxxxxxxxxxx" localSheetId="28" hidden="1">{"Riqfin97",#N/A,FALSE,"Tran";"Riqfinpro",#N/A,FALSE,"Tran"}</definedName>
    <definedName name="xxxxxxxxxxxxxx" localSheetId="29" hidden="1">{"Riqfin97",#N/A,FALSE,"Tran";"Riqfinpro",#N/A,FALSE,"Tran"}</definedName>
    <definedName name="xxxxxxxxxxxxxx" localSheetId="30" hidden="1">{"Riqfin97",#N/A,FALSE,"Tran";"Riqfinpro",#N/A,FALSE,"Tran"}</definedName>
    <definedName name="xxxxxxxxxxxxxx" hidden="1">{"Riqfin97",#N/A,FALSE,"Tran";"Riqfinpro",#N/A,FALSE,"Tran"}</definedName>
    <definedName name="y" localSheetId="27" hidden="1">#REF!</definedName>
    <definedName name="y" localSheetId="28" hidden="1">#REF!</definedName>
    <definedName name="y" hidden="1">#REF!</definedName>
    <definedName name="ytyry" localSheetId="27" hidden="1">'[20]Fax a enviar'!#REF!</definedName>
    <definedName name="ytyry" localSheetId="28" hidden="1">'[20]Fax a enviar'!#REF!</definedName>
    <definedName name="ytyry" hidden="1">'[20]Fax a enviar'!#REF!</definedName>
    <definedName name="ytytryry" localSheetId="27" hidden="1">#REF!</definedName>
    <definedName name="ytytryry" localSheetId="28" hidden="1">#REF!</definedName>
    <definedName name="ytytryry" hidden="1">#REF!</definedName>
    <definedName name="ytyty" localSheetId="27" hidden="1">'[13]Fax a enviar'!#REF!</definedName>
    <definedName name="ytyty" localSheetId="28" hidden="1">'[13]Fax a enviar'!#REF!</definedName>
    <definedName name="ytyty" hidden="1">'[13]Fax a enviar'!#REF!</definedName>
    <definedName name="ytytyt" localSheetId="27" hidden="1">'[13]Fax a enviar'!#REF!</definedName>
    <definedName name="ytytyt" localSheetId="28" hidden="1">'[13]Fax a enviar'!#REF!</definedName>
    <definedName name="ytytyt" hidden="1">'[13]Fax a enviar'!#REF!</definedName>
    <definedName name="yu" localSheetId="27" hidden="1">{"Tab1",#N/A,FALSE,"P";"Tab2",#N/A,FALSE,"P"}</definedName>
    <definedName name="yu" localSheetId="28" hidden="1">{"Tab1",#N/A,FALSE,"P";"Tab2",#N/A,FALSE,"P"}</definedName>
    <definedName name="yu" localSheetId="29" hidden="1">{"Tab1",#N/A,FALSE,"P";"Tab2",#N/A,FALSE,"P"}</definedName>
    <definedName name="yu" localSheetId="30" hidden="1">{"Tab1",#N/A,FALSE,"P";"Tab2",#N/A,FALSE,"P"}</definedName>
    <definedName name="yu" hidden="1">{"Tab1",#N/A,FALSE,"P";"Tab2",#N/A,FALSE,"P"}</definedName>
    <definedName name="yucvvjkjo09" hidden="1">'[29]Fax a enviar'!#REF!</definedName>
    <definedName name="YY" localSheetId="27">#REF!</definedName>
    <definedName name="YY" localSheetId="28">#REF!</definedName>
    <definedName name="YY">#REF!</definedName>
    <definedName name="YY1A" localSheetId="27">#REF!</definedName>
    <definedName name="YY1A" localSheetId="28">#REF!</definedName>
    <definedName name="YY1A">#REF!</definedName>
    <definedName name="yytutyu" localSheetId="27" hidden="1">#REF!</definedName>
    <definedName name="yytutyu" localSheetId="28" hidden="1">#REF!</definedName>
    <definedName name="yytutyu" hidden="1">#REF!</definedName>
    <definedName name="yyy" localSheetId="27" hidden="1">{"Tab1",#N/A,FALSE,"P";"Tab2",#N/A,FALSE,"P"}</definedName>
    <definedName name="yyy" localSheetId="28" hidden="1">{"Tab1",#N/A,FALSE,"P";"Tab2",#N/A,FALSE,"P"}</definedName>
    <definedName name="yyy" localSheetId="29" hidden="1">{"Tab1",#N/A,FALSE,"P";"Tab2",#N/A,FALSE,"P"}</definedName>
    <definedName name="yyy" localSheetId="30" hidden="1">{"Tab1",#N/A,FALSE,"P";"Tab2",#N/A,FALSE,"P"}</definedName>
    <definedName name="yyy" hidden="1">{"Tab1",#N/A,FALSE,"P";"Tab2",#N/A,FALSE,"P"}</definedName>
    <definedName name="yyyyyy" hidden="1">'[30]Fax a enviar'!#REF!</definedName>
    <definedName name="yyyyyyyy" hidden="1">'[30]Fax a enviar'!#REF!</definedName>
    <definedName name="yyyyyyyyyyy" hidden="1">'[15]Fax a enviar'!#REF!</definedName>
    <definedName name="yyyyyyyyyyyyy" localSheetId="27" hidden="1">#REF!</definedName>
    <definedName name="yyyyyyyyyyyyy" localSheetId="28" hidden="1">#REF!</definedName>
    <definedName name="yyyyyyyyyyyyy" hidden="1">#REF!</definedName>
    <definedName name="yyyyyyyyyyyyyyy" hidden="1">'[30]Fax a enviar'!#REF!</definedName>
    <definedName name="yyyyyyyyyyyyyyyyyyyyyy" hidden="1">'[27]Fax a enviar'!#REF!</definedName>
    <definedName name="Z" localSheetId="27">#REF!</definedName>
    <definedName name="Z" localSheetId="28">#REF!</definedName>
    <definedName name="Z">#REF!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hidden="1">#REF!,#REF!,#REF!</definedName>
    <definedName name="Z_1A8C061C_2301_11D3_BFD1_000039E37209_.wvu.Rows" localSheetId="27" hidden="1">#REF!,#REF!,#REF!</definedName>
    <definedName name="Z_1A8C061C_2301_11D3_BFD1_000039E37209_.wvu.Rows" localSheetId="28" hidden="1">#REF!,#REF!,#REF!</definedName>
    <definedName name="Z_1A8C061C_2301_11D3_BFD1_000039E37209_.wvu.Rows" hidden="1">#REF!,#REF!,#REF!</definedName>
    <definedName name="Z_1A8C061E_2301_11D3_BFD1_000039E37209_.wvu.Cols" localSheetId="27" hidden="1">#REF!,#REF!,#REF!</definedName>
    <definedName name="Z_1A8C061E_2301_11D3_BFD1_000039E37209_.wvu.Cols" localSheetId="28" hidden="1">#REF!,#REF!,#REF!</definedName>
    <definedName name="Z_1A8C061E_2301_11D3_BFD1_000039E37209_.wvu.Cols" hidden="1">#REF!,#REF!,#REF!</definedName>
    <definedName name="Z_1A8C061E_2301_11D3_BFD1_000039E37209_.wvu.Rows" localSheetId="27" hidden="1">#REF!,#REF!,#REF!</definedName>
    <definedName name="Z_1A8C061E_2301_11D3_BFD1_000039E37209_.wvu.Rows" localSheetId="28" hidden="1">#REF!,#REF!,#REF!</definedName>
    <definedName name="Z_1A8C061E_2301_11D3_BFD1_000039E37209_.wvu.Rows" hidden="1">#REF!,#REF!,#REF!</definedName>
    <definedName name="Z_1A8C061F_2301_11D3_BFD1_000039E37209_.wvu.Cols" localSheetId="27" hidden="1">#REF!,#REF!,#REF!</definedName>
    <definedName name="Z_1A8C061F_2301_11D3_BFD1_000039E37209_.wvu.Cols" localSheetId="28" hidden="1">#REF!,#REF!,#REF!</definedName>
    <definedName name="Z_1A8C061F_2301_11D3_BFD1_000039E37209_.wvu.Cols" hidden="1">#REF!,#REF!,#REF!</definedName>
    <definedName name="Z_1A8C061F_2301_11D3_BFD1_000039E37209_.wvu.Rows" localSheetId="27" hidden="1">#REF!,#REF!,#REF!</definedName>
    <definedName name="Z_1A8C061F_2301_11D3_BFD1_000039E37209_.wvu.Rows" localSheetId="28" hidden="1">#REF!,#REF!,#REF!</definedName>
    <definedName name="Z_1A8C061F_2301_11D3_BFD1_000039E37209_.wvu.Rows" hidden="1">#REF!,#REF!,#REF!</definedName>
    <definedName name="Z_95224721_0485_11D4_BFD1_00508B5F4DA4_.wvu.Cols" localSheetId="27" hidden="1">#REF!</definedName>
    <definedName name="Z_95224721_0485_11D4_BFD1_00508B5F4DA4_.wvu.Cols" localSheetId="28" hidden="1">#REF!</definedName>
    <definedName name="Z_95224721_0485_11D4_BFD1_00508B5F4DA4_.wvu.Cols" hidden="1">#REF!</definedName>
    <definedName name="zc" localSheetId="27" hidden="1">{"Riqfin97",#N/A,FALSE,"Tran";"Riqfinpro",#N/A,FALSE,"Tran"}</definedName>
    <definedName name="zc" localSheetId="28" hidden="1">{"Riqfin97",#N/A,FALSE,"Tran";"Riqfinpro",#N/A,FALSE,"Tran"}</definedName>
    <definedName name="zc" localSheetId="29" hidden="1">{"Riqfin97",#N/A,FALSE,"Tran";"Riqfinpro",#N/A,FALSE,"Tran"}</definedName>
    <definedName name="zc" localSheetId="30" hidden="1">{"Riqfin97",#N/A,FALSE,"Tran";"Riqfinpro",#N/A,FALSE,"Tran"}</definedName>
    <definedName name="zc" hidden="1">{"Riqfin97",#N/A,FALSE,"Tran";"Riqfinpro",#N/A,FALSE,"Tran"}</definedName>
    <definedName name="zio" localSheetId="27" hidden="1">{"Tab1",#N/A,FALSE,"P";"Tab2",#N/A,FALSE,"P"}</definedName>
    <definedName name="zio" localSheetId="28" hidden="1">{"Tab1",#N/A,FALSE,"P";"Tab2",#N/A,FALSE,"P"}</definedName>
    <definedName name="zio" localSheetId="29" hidden="1">{"Tab1",#N/A,FALSE,"P";"Tab2",#N/A,FALSE,"P"}</definedName>
    <definedName name="zio" localSheetId="30" hidden="1">{"Tab1",#N/A,FALSE,"P";"Tab2",#N/A,FALSE,"P"}</definedName>
    <definedName name="zio" hidden="1">{"Tab1",#N/A,FALSE,"P";"Tab2",#N/A,FALSE,"P"}</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29" hidden="1">{"bop94-99",#N/A,FALSE,"BOP";"bgdp94-99",#N/A,FALSE,"BOPGDP";"exp94-99",#N/A,FALSE,"EXP";"imp94-99",#N/A,FALSE,"IMP";"tt9499",#N/A,FALSE,"TT";"ss94-99",#N/A,FALSE,"SERV";"tran94-99",#N/A,FALSE,"TRAN";"dis95-98",#N/A,FALSE,"DISB";"amor94-99",#N/A,FALSE,"AMOR";"int94-98",#N/A,FALSE,"INT";"debt94-99",#N/A,FALSE,"DEBT"}</definedName>
    <definedName name="zn" localSheetId="30"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27">#REF!</definedName>
    <definedName name="zrrae" localSheetId="28">#REF!</definedName>
    <definedName name="zrrae">#REF!</definedName>
    <definedName name="zv" localSheetId="27" hidden="1">{"Tab1",#N/A,FALSE,"P";"Tab2",#N/A,FALSE,"P"}</definedName>
    <definedName name="zv" localSheetId="28" hidden="1">{"Tab1",#N/A,FALSE,"P";"Tab2",#N/A,FALSE,"P"}</definedName>
    <definedName name="zv" localSheetId="29" hidden="1">{"Tab1",#N/A,FALSE,"P";"Tab2",#N/A,FALSE,"P"}</definedName>
    <definedName name="zv" localSheetId="30" hidden="1">{"Tab1",#N/A,FALSE,"P";"Tab2",#N/A,FALSE,"P"}</definedName>
    <definedName name="zv" hidden="1">{"Tab1",#N/A,FALSE,"P";"Tab2",#N/A,FALSE,"P"}</definedName>
    <definedName name="zx" localSheetId="27" hidden="1">{"Tab1",#N/A,FALSE,"P";"Tab2",#N/A,FALSE,"P"}</definedName>
    <definedName name="zx" localSheetId="28" hidden="1">{"Tab1",#N/A,FALSE,"P";"Tab2",#N/A,FALSE,"P"}</definedName>
    <definedName name="zx" localSheetId="29" hidden="1">{"Tab1",#N/A,FALSE,"P";"Tab2",#N/A,FALSE,"P"}</definedName>
    <definedName name="zx" localSheetId="30" hidden="1">{"Tab1",#N/A,FALSE,"P";"Tab2",#N/A,FALSE,"P"}</definedName>
    <definedName name="zx" hidden="1">{"Tab1",#N/A,FALSE,"P";"Tab2",#N/A,FALSE,"P"}</definedName>
    <definedName name="zz" localSheetId="27" hidden="1">{"Tab1",#N/A,FALSE,"P";"Tab2",#N/A,FALSE,"P"}</definedName>
    <definedName name="zz" localSheetId="28" hidden="1">{"Tab1",#N/A,FALSE,"P";"Tab2",#N/A,FALSE,"P"}</definedName>
    <definedName name="zz" localSheetId="29" hidden="1">{"Tab1",#N/A,FALSE,"P";"Tab2",#N/A,FALSE,"P"}</definedName>
    <definedName name="zz" localSheetId="30" hidden="1">{"Tab1",#N/A,FALSE,"P";"Tab2",#N/A,FALSE,"P"}</definedName>
    <definedName name="zz" hidden="1">{"Tab1",#N/A,FALSE,"P";"Tab2",#N/A,FALSE,"P"}</definedName>
    <definedName name="zzrr" localSheetId="27">#REF!</definedName>
    <definedName name="zzrr" localSheetId="28">#REF!</definedName>
    <definedName name="zzrr">#REF!</definedName>
    <definedName name="zzzz" localSheetId="27" hidden="1">{"Tab1",#N/A,FALSE,"P";"Tab2",#N/A,FALSE,"P"}</definedName>
    <definedName name="zzzz" localSheetId="28" hidden="1">{"Tab1",#N/A,FALSE,"P";"Tab2",#N/A,FALSE,"P"}</definedName>
    <definedName name="zzzz" localSheetId="29" hidden="1">{"Tab1",#N/A,FALSE,"P";"Tab2",#N/A,FALSE,"P"}</definedName>
    <definedName name="zzzz" localSheetId="30" hidden="1">{"Tab1",#N/A,FALSE,"P";"Tab2",#N/A,FALSE,"P"}</definedName>
    <definedName name="zzzz" hidden="1">{"Tab1",#N/A,FALSE,"P";"Tab2",#N/A,FALSE,"P"}</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29" hidden="1">{#N/A,#N/A,FALSE,"slvsrtb1";#N/A,#N/A,FALSE,"slvsrtb2";#N/A,#N/A,FALSE,"slvsrtb3";#N/A,#N/A,FALSE,"slvsrtb4";#N/A,#N/A,FALSE,"slvsrtb5";#N/A,#N/A,FALSE,"slvsrtb6";#N/A,#N/A,FALSE,"slvsrtb7";#N/A,#N/A,FALSE,"slvsrtb8";#N/A,#N/A,FALSE,"slvsrtb9";#N/A,#N/A,FALSE,"slvsrtb10";#N/A,#N/A,FALSE,"slvsrtb12"}</definedName>
    <definedName name="zzzzzzzzzz" localSheetId="30"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30" l="1"/>
  <c r="I34" i="29"/>
  <c r="H33" i="29"/>
  <c r="H32" i="29"/>
  <c r="H31" i="29"/>
  <c r="H30" i="29"/>
  <c r="H29" i="29"/>
  <c r="H28" i="29"/>
  <c r="H27" i="29"/>
  <c r="H26" i="29"/>
  <c r="H25" i="29"/>
  <c r="H24" i="29"/>
  <c r="H23" i="29"/>
  <c r="H22" i="29"/>
  <c r="H21" i="29"/>
  <c r="H20" i="29"/>
  <c r="H19" i="29"/>
  <c r="H18" i="29"/>
  <c r="H17" i="29"/>
  <c r="H16" i="29"/>
  <c r="H15" i="29"/>
  <c r="H14" i="29"/>
  <c r="H13" i="29"/>
  <c r="H12" i="29"/>
  <c r="H11" i="29"/>
  <c r="H10" i="29"/>
  <c r="H9" i="29"/>
  <c r="H8" i="29"/>
  <c r="H7" i="29"/>
  <c r="H6" i="29"/>
  <c r="I28" i="28"/>
  <c r="H27" i="28"/>
  <c r="H26" i="28"/>
  <c r="H25" i="28"/>
  <c r="H24" i="28"/>
  <c r="H23" i="28"/>
  <c r="H22" i="28"/>
  <c r="H21" i="28"/>
  <c r="H20" i="28"/>
  <c r="H19" i="28"/>
  <c r="H18" i="28"/>
  <c r="H17" i="28"/>
  <c r="H16" i="28"/>
  <c r="H15" i="28"/>
  <c r="H14" i="28"/>
  <c r="H13" i="28"/>
  <c r="H12" i="28"/>
  <c r="H11" i="28"/>
  <c r="H10" i="28"/>
  <c r="H9" i="28"/>
  <c r="H8" i="28"/>
  <c r="H7" i="28"/>
  <c r="H6" i="28"/>
  <c r="H52" i="24"/>
  <c r="G52" i="24"/>
  <c r="H51" i="24"/>
  <c r="G51" i="24"/>
  <c r="H50" i="24"/>
  <c r="G50" i="24"/>
  <c r="H49" i="24"/>
  <c r="G49" i="24"/>
  <c r="H48" i="24"/>
  <c r="G48" i="24"/>
  <c r="G47" i="24"/>
  <c r="H46" i="24"/>
  <c r="G46" i="24"/>
  <c r="G45" i="24"/>
  <c r="H44" i="24"/>
  <c r="G44" i="24"/>
  <c r="G43" i="24"/>
  <c r="H42" i="24"/>
  <c r="G42" i="24"/>
  <c r="H41" i="24"/>
  <c r="G41" i="24"/>
  <c r="H40" i="24"/>
  <c r="G40" i="24"/>
  <c r="H39" i="24"/>
  <c r="G39" i="24"/>
  <c r="H38" i="24"/>
  <c r="G38" i="24"/>
  <c r="H37" i="24"/>
  <c r="G37" i="24"/>
  <c r="H36" i="24"/>
  <c r="G36" i="24"/>
  <c r="G35" i="24"/>
  <c r="H34" i="24"/>
  <c r="G34" i="24"/>
  <c r="G33" i="24"/>
  <c r="H32" i="24"/>
  <c r="G32" i="24"/>
  <c r="H31" i="24"/>
  <c r="G31" i="24"/>
  <c r="H30" i="24"/>
  <c r="G30" i="24"/>
  <c r="H29" i="24"/>
  <c r="G29" i="24"/>
  <c r="H28" i="24"/>
  <c r="G28" i="24"/>
  <c r="H27" i="24"/>
  <c r="G27" i="24"/>
  <c r="H26" i="24"/>
  <c r="G26" i="24"/>
  <c r="H25" i="24"/>
  <c r="G25" i="24"/>
  <c r="H24" i="24"/>
  <c r="G24" i="24"/>
  <c r="H23" i="24"/>
  <c r="G23" i="24"/>
  <c r="H22" i="24"/>
  <c r="G22" i="24"/>
  <c r="H21" i="24"/>
  <c r="G21" i="24"/>
  <c r="H20" i="24"/>
  <c r="G20" i="24"/>
  <c r="H19" i="24"/>
  <c r="G19" i="24"/>
  <c r="H18" i="24"/>
  <c r="G18" i="24"/>
  <c r="H17" i="24"/>
  <c r="G17" i="24"/>
  <c r="H16" i="24"/>
  <c r="G16" i="24"/>
  <c r="H15" i="24"/>
  <c r="G15" i="24"/>
  <c r="H14" i="24"/>
  <c r="G14" i="24"/>
  <c r="H13" i="24"/>
  <c r="G13" i="24"/>
  <c r="H12" i="24"/>
  <c r="G12" i="24"/>
  <c r="H11" i="24"/>
  <c r="G11" i="24"/>
  <c r="H10" i="24"/>
  <c r="G10" i="24"/>
  <c r="E12" i="20"/>
  <c r="C9" i="18"/>
  <c r="D9" i="18"/>
  <c r="E9" i="18"/>
  <c r="F9" i="18"/>
  <c r="G9" i="18"/>
  <c r="C69" i="18"/>
  <c r="D69" i="18"/>
  <c r="E69" i="18"/>
  <c r="F69" i="18"/>
  <c r="G69" i="18"/>
  <c r="F79" i="18"/>
  <c r="I10" i="17"/>
  <c r="I11" i="17"/>
  <c r="I13" i="17"/>
  <c r="I14" i="17"/>
  <c r="I16" i="17"/>
  <c r="I17" i="17"/>
  <c r="I18" i="17"/>
  <c r="I19" i="17"/>
  <c r="I20" i="17"/>
  <c r="I21" i="17"/>
  <c r="I22" i="17"/>
  <c r="I24" i="17"/>
  <c r="I25" i="17"/>
  <c r="I26" i="17"/>
  <c r="I27" i="17"/>
  <c r="I29" i="17"/>
  <c r="I31" i="17"/>
  <c r="I32" i="17"/>
  <c r="C9" i="14"/>
  <c r="D9" i="14"/>
  <c r="E9" i="14"/>
  <c r="H9" i="14" s="1"/>
  <c r="H10" i="14"/>
  <c r="I10" i="14"/>
  <c r="H11" i="14"/>
  <c r="I11" i="14"/>
  <c r="H12" i="14"/>
  <c r="I12" i="14"/>
  <c r="H13" i="14"/>
  <c r="I13" i="14"/>
  <c r="H14" i="14"/>
  <c r="I14" i="14"/>
  <c r="H15" i="14"/>
  <c r="I15" i="14"/>
  <c r="H16" i="14"/>
  <c r="I16" i="14"/>
  <c r="C17" i="14"/>
  <c r="D17" i="14"/>
  <c r="E17" i="14"/>
  <c r="I17" i="14" s="1"/>
  <c r="H18" i="14"/>
  <c r="I18" i="14"/>
  <c r="H19" i="14"/>
  <c r="I19" i="14"/>
  <c r="H20" i="14"/>
  <c r="I20" i="14"/>
  <c r="C22" i="14"/>
  <c r="D22" i="14"/>
  <c r="E22" i="14"/>
  <c r="H23" i="14"/>
  <c r="I23" i="14"/>
  <c r="H24" i="14"/>
  <c r="I24" i="14"/>
  <c r="H25" i="14"/>
  <c r="I25" i="14"/>
  <c r="H26" i="14"/>
  <c r="I26" i="14"/>
  <c r="H27" i="14"/>
  <c r="I27" i="14"/>
  <c r="H28" i="14"/>
  <c r="I28" i="14"/>
  <c r="B29" i="14"/>
  <c r="C29" i="14"/>
  <c r="D29" i="14"/>
  <c r="E29" i="14"/>
  <c r="H30" i="14"/>
  <c r="I30" i="14"/>
  <c r="H31" i="14"/>
  <c r="I31" i="14"/>
  <c r="H32" i="14"/>
  <c r="I32" i="14"/>
  <c r="H33" i="14"/>
  <c r="I33" i="14"/>
  <c r="H34" i="14"/>
  <c r="I34" i="14"/>
  <c r="H35" i="14"/>
  <c r="B38" i="14"/>
  <c r="C41" i="14"/>
  <c r="D41" i="14"/>
  <c r="D40" i="14" s="1"/>
  <c r="E41" i="14"/>
  <c r="H42" i="14"/>
  <c r="H43" i="14"/>
  <c r="I43" i="14"/>
  <c r="C44" i="14"/>
  <c r="E44" i="14"/>
  <c r="H44" i="14" s="1"/>
  <c r="H45" i="14"/>
  <c r="I45" i="14"/>
  <c r="H46" i="14"/>
  <c r="I46" i="14"/>
  <c r="E15" i="12"/>
  <c r="J9" i="1"/>
  <c r="J10" i="1"/>
  <c r="J11" i="1"/>
  <c r="J13" i="1"/>
  <c r="J14" i="1"/>
  <c r="J15" i="1"/>
  <c r="J16" i="1"/>
  <c r="J17" i="1"/>
  <c r="J18" i="1"/>
  <c r="J19" i="1"/>
  <c r="J20" i="1"/>
  <c r="J21" i="1"/>
  <c r="J22" i="1"/>
  <c r="J8" i="1"/>
  <c r="I22" i="10"/>
  <c r="E44" i="11"/>
  <c r="E36" i="11"/>
  <c r="F51" i="11"/>
  <c r="E51" i="11"/>
  <c r="F48" i="11"/>
  <c r="E48" i="11"/>
  <c r="F44" i="11"/>
  <c r="F36" i="11"/>
  <c r="G49" i="11"/>
  <c r="G47" i="11"/>
  <c r="G46" i="11"/>
  <c r="G45" i="11"/>
  <c r="G40" i="11"/>
  <c r="G37" i="11"/>
  <c r="G41" i="11"/>
  <c r="G38" i="11"/>
  <c r="G43" i="11"/>
  <c r="G42" i="11"/>
  <c r="G39" i="11"/>
  <c r="G27" i="11"/>
  <c r="G26" i="11"/>
  <c r="G35" i="11"/>
  <c r="G14" i="11"/>
  <c r="G13" i="11"/>
  <c r="G8" i="11"/>
  <c r="G17" i="11"/>
  <c r="G15" i="11"/>
  <c r="G16" i="11"/>
  <c r="G10" i="11"/>
  <c r="G34" i="11"/>
  <c r="G25" i="11"/>
  <c r="G33" i="11"/>
  <c r="G32" i="11"/>
  <c r="G31" i="11"/>
  <c r="G30" i="11"/>
  <c r="G29" i="11"/>
  <c r="G28" i="11"/>
  <c r="G20" i="11"/>
  <c r="G24" i="11"/>
  <c r="G23" i="11"/>
  <c r="G22" i="11"/>
  <c r="G18" i="11"/>
  <c r="G19" i="11"/>
  <c r="G12" i="11"/>
  <c r="G9" i="11"/>
  <c r="G21" i="11"/>
  <c r="G11" i="11"/>
  <c r="G50" i="11"/>
  <c r="H12" i="10"/>
  <c r="H16" i="10"/>
  <c r="H14" i="10"/>
  <c r="H18" i="10"/>
  <c r="H20" i="10"/>
  <c r="H10" i="10"/>
  <c r="H7" i="10"/>
  <c r="H15" i="10"/>
  <c r="H17" i="10"/>
  <c r="H21" i="10"/>
  <c r="H5" i="10"/>
  <c r="H6" i="10"/>
  <c r="H9" i="10"/>
  <c r="H11" i="10"/>
  <c r="H8" i="10"/>
  <c r="H13" i="10"/>
  <c r="I16" i="9"/>
  <c r="H7" i="9"/>
  <c r="H8" i="9"/>
  <c r="H9" i="9"/>
  <c r="H10" i="9"/>
  <c r="H11" i="9"/>
  <c r="H12" i="9"/>
  <c r="H13" i="9"/>
  <c r="H14" i="9"/>
  <c r="H15" i="9"/>
  <c r="H6" i="9"/>
  <c r="E6" i="8"/>
  <c r="E8" i="8" s="1"/>
  <c r="E7" i="8"/>
  <c r="E5" i="8"/>
  <c r="D8" i="8"/>
  <c r="C8" i="8"/>
  <c r="G79" i="18" l="1"/>
  <c r="E79" i="18"/>
  <c r="D79" i="18"/>
  <c r="I35" i="17"/>
  <c r="I29" i="14"/>
  <c r="D21" i="14"/>
  <c r="C37" i="14"/>
  <c r="E21" i="14"/>
  <c r="C21" i="14"/>
  <c r="E40" i="14"/>
  <c r="H40" i="14" s="1"/>
  <c r="D36" i="14"/>
  <c r="C8" i="14"/>
  <c r="C38" i="14" s="1"/>
  <c r="C40" i="14"/>
  <c r="H36" i="14"/>
  <c r="I44" i="14"/>
  <c r="H17" i="14"/>
  <c r="C36" i="14"/>
  <c r="H29" i="14"/>
  <c r="I41" i="14"/>
  <c r="D37" i="14"/>
  <c r="I9" i="14"/>
  <c r="H41" i="14"/>
  <c r="I22" i="14"/>
  <c r="H22" i="14"/>
  <c r="C79" i="18"/>
  <c r="E37" i="14"/>
  <c r="E36" i="14"/>
  <c r="I9" i="17"/>
  <c r="E8" i="14"/>
  <c r="D8" i="14"/>
  <c r="I23" i="17"/>
  <c r="E52" i="11"/>
  <c r="G51" i="11"/>
  <c r="F52" i="11"/>
  <c r="H52" i="11" s="1"/>
  <c r="H19" i="11"/>
  <c r="G44" i="11"/>
  <c r="H14" i="11"/>
  <c r="G48" i="11"/>
  <c r="H48" i="11"/>
  <c r="H37" i="11"/>
  <c r="H27" i="11"/>
  <c r="H47" i="11"/>
  <c r="G36" i="11"/>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9" i="4"/>
  <c r="K40" i="4"/>
  <c r="K8" i="4"/>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9" i="4"/>
  <c r="J39" i="4" s="1"/>
  <c r="I40" i="4"/>
  <c r="J40" i="4" s="1"/>
  <c r="I8" i="4"/>
  <c r="J8" i="4" s="1"/>
  <c r="F30" i="4"/>
  <c r="F8" i="4"/>
  <c r="F24" i="4"/>
  <c r="F20" i="4"/>
  <c r="F17" i="4"/>
  <c r="H30" i="11" l="1"/>
  <c r="H36" i="11"/>
  <c r="H9" i="11"/>
  <c r="G52" i="11"/>
  <c r="H17" i="11"/>
  <c r="H40" i="11"/>
  <c r="H44" i="11"/>
  <c r="H16" i="11"/>
  <c r="H25" i="11"/>
  <c r="H41" i="11"/>
  <c r="H10" i="11"/>
  <c r="H39" i="11"/>
  <c r="H23" i="11"/>
  <c r="H34" i="11"/>
  <c r="H35" i="11"/>
  <c r="H20" i="11"/>
  <c r="I40" i="14"/>
  <c r="C39" i="14"/>
  <c r="I21" i="14"/>
  <c r="H21" i="14"/>
  <c r="I8" i="14"/>
  <c r="E39" i="14"/>
  <c r="H8" i="14"/>
  <c r="H38" i="14" s="1"/>
  <c r="E38" i="14"/>
  <c r="I36" i="14"/>
  <c r="D38" i="14"/>
  <c r="D39" i="14"/>
  <c r="H37" i="14"/>
  <c r="I37" i="14"/>
  <c r="H24" i="11"/>
  <c r="H33" i="11"/>
  <c r="H8" i="11"/>
  <c r="H32" i="11"/>
  <c r="H28" i="11"/>
  <c r="H38" i="11"/>
  <c r="H42" i="11"/>
  <c r="H51" i="11"/>
  <c r="H13" i="11"/>
  <c r="H12" i="11"/>
  <c r="H21" i="11"/>
  <c r="H43" i="11"/>
  <c r="H46" i="11"/>
  <c r="H49" i="11"/>
  <c r="H18" i="11"/>
  <c r="H50" i="11"/>
  <c r="H15" i="11"/>
  <c r="H29" i="11"/>
  <c r="H26" i="11"/>
  <c r="H45" i="11"/>
  <c r="H11" i="11"/>
  <c r="H22" i="11"/>
  <c r="H31" i="11"/>
  <c r="F37" i="4"/>
  <c r="F38" i="4"/>
  <c r="G38" i="4"/>
  <c r="G41" i="4" s="1"/>
  <c r="E38" i="4"/>
  <c r="D38" i="4"/>
  <c r="D41" i="4" s="1"/>
  <c r="E25" i="4"/>
  <c r="E8" i="4" s="1"/>
  <c r="E33" i="4"/>
  <c r="E30" i="4" s="1"/>
  <c r="K9" i="3"/>
  <c r="K10" i="3"/>
  <c r="K11" i="3"/>
  <c r="K12" i="3"/>
  <c r="K13" i="3"/>
  <c r="K14" i="3"/>
  <c r="K15" i="3"/>
  <c r="K16" i="3"/>
  <c r="K17" i="3"/>
  <c r="K18" i="3"/>
  <c r="K19" i="3"/>
  <c r="K20" i="3"/>
  <c r="K21" i="3"/>
  <c r="K22" i="3"/>
  <c r="K23" i="3"/>
  <c r="K24" i="3"/>
  <c r="K25" i="3"/>
  <c r="K26" i="3"/>
  <c r="K27" i="3"/>
  <c r="K28" i="3"/>
  <c r="K29" i="3"/>
  <c r="K30" i="3"/>
  <c r="K31" i="3"/>
  <c r="K32" i="3"/>
  <c r="K33" i="3"/>
  <c r="K34" i="3"/>
  <c r="K8" i="3"/>
  <c r="J13" i="3"/>
  <c r="J21" i="3"/>
  <c r="I9" i="3"/>
  <c r="J9" i="3" s="1"/>
  <c r="I10" i="3"/>
  <c r="J10" i="3" s="1"/>
  <c r="I11" i="3"/>
  <c r="J11" i="3" s="1"/>
  <c r="I12" i="3"/>
  <c r="J12" i="3" s="1"/>
  <c r="I13" i="3"/>
  <c r="I14" i="3"/>
  <c r="J14" i="3" s="1"/>
  <c r="I15" i="3"/>
  <c r="J15" i="3" s="1"/>
  <c r="I16" i="3"/>
  <c r="J16" i="3" s="1"/>
  <c r="I17" i="3"/>
  <c r="J17" i="3" s="1"/>
  <c r="I18" i="3"/>
  <c r="J18" i="3" s="1"/>
  <c r="I19" i="3"/>
  <c r="J19" i="3" s="1"/>
  <c r="I20" i="3"/>
  <c r="J20" i="3" s="1"/>
  <c r="I21" i="3"/>
  <c r="I22" i="3"/>
  <c r="J22" i="3" s="1"/>
  <c r="I23" i="3"/>
  <c r="J23" i="3" s="1"/>
  <c r="I24" i="3"/>
  <c r="J24" i="3" s="1"/>
  <c r="I25" i="3"/>
  <c r="J25" i="3" s="1"/>
  <c r="I26" i="3"/>
  <c r="J26" i="3" s="1"/>
  <c r="I27" i="3"/>
  <c r="J27" i="3" s="1"/>
  <c r="I28" i="3"/>
  <c r="J28" i="3" s="1"/>
  <c r="I29" i="3"/>
  <c r="J29" i="3" s="1"/>
  <c r="I30" i="3"/>
  <c r="J30" i="3" s="1"/>
  <c r="I31" i="3"/>
  <c r="J31" i="3" s="1"/>
  <c r="I32" i="3"/>
  <c r="J32" i="3" s="1"/>
  <c r="I33" i="3"/>
  <c r="J33" i="3" s="1"/>
  <c r="I34" i="3"/>
  <c r="J34" i="3" s="1"/>
  <c r="I8" i="3"/>
  <c r="J8" i="3" s="1"/>
  <c r="M9" i="2"/>
  <c r="M10" i="2"/>
  <c r="M12" i="2"/>
  <c r="M13" i="2"/>
  <c r="M14" i="2"/>
  <c r="M15" i="2"/>
  <c r="M16" i="2"/>
  <c r="M17" i="2"/>
  <c r="M18" i="2"/>
  <c r="M19" i="2"/>
  <c r="M20" i="2"/>
  <c r="M21" i="2"/>
  <c r="M22" i="2"/>
  <c r="M23" i="2"/>
  <c r="M24" i="2"/>
  <c r="M25" i="2"/>
  <c r="M26" i="2"/>
  <c r="M27" i="2"/>
  <c r="M28" i="2"/>
  <c r="M29" i="2"/>
  <c r="M30" i="2"/>
  <c r="M31" i="2"/>
  <c r="M32" i="2"/>
  <c r="M33" i="2"/>
  <c r="M35" i="2"/>
  <c r="M37" i="2"/>
  <c r="M38" i="2"/>
  <c r="M39" i="2"/>
  <c r="M40" i="2"/>
  <c r="M41" i="2"/>
  <c r="M43" i="2"/>
  <c r="M44" i="2"/>
  <c r="L9" i="2"/>
  <c r="L10" i="2"/>
  <c r="L28" i="2"/>
  <c r="L37" i="2"/>
  <c r="K9" i="2"/>
  <c r="K10" i="2"/>
  <c r="K12" i="2"/>
  <c r="L12" i="2" s="1"/>
  <c r="K13" i="2"/>
  <c r="L13" i="2" s="1"/>
  <c r="K14" i="2"/>
  <c r="L14" i="2" s="1"/>
  <c r="K15" i="2"/>
  <c r="L15" i="2" s="1"/>
  <c r="K16" i="2"/>
  <c r="L16" i="2" s="1"/>
  <c r="K17" i="2"/>
  <c r="L17" i="2" s="1"/>
  <c r="K18" i="2"/>
  <c r="L18" i="2" s="1"/>
  <c r="K19" i="2"/>
  <c r="L19" i="2" s="1"/>
  <c r="K20" i="2"/>
  <c r="L20" i="2" s="1"/>
  <c r="K21" i="2"/>
  <c r="L21" i="2" s="1"/>
  <c r="K22" i="2"/>
  <c r="L22" i="2" s="1"/>
  <c r="K23" i="2"/>
  <c r="L23" i="2" s="1"/>
  <c r="K24" i="2"/>
  <c r="L24" i="2" s="1"/>
  <c r="K25" i="2"/>
  <c r="L25" i="2" s="1"/>
  <c r="K26" i="2"/>
  <c r="L26" i="2" s="1"/>
  <c r="K27" i="2"/>
  <c r="L27" i="2" s="1"/>
  <c r="K28" i="2"/>
  <c r="K29" i="2"/>
  <c r="L29" i="2" s="1"/>
  <c r="K30" i="2"/>
  <c r="L30" i="2" s="1"/>
  <c r="K31" i="2"/>
  <c r="L31" i="2" s="1"/>
  <c r="K32" i="2"/>
  <c r="L32" i="2" s="1"/>
  <c r="K33" i="2"/>
  <c r="L33" i="2" s="1"/>
  <c r="K35" i="2"/>
  <c r="L35" i="2" s="1"/>
  <c r="K37" i="2"/>
  <c r="K38" i="2"/>
  <c r="L38" i="2" s="1"/>
  <c r="K39" i="2"/>
  <c r="L39" i="2" s="1"/>
  <c r="K40" i="2"/>
  <c r="L40" i="2" s="1"/>
  <c r="K41" i="2"/>
  <c r="L41" i="2" s="1"/>
  <c r="K43" i="2"/>
  <c r="L43" i="2" s="1"/>
  <c r="K44" i="2"/>
  <c r="L44" i="2" s="1"/>
  <c r="F8" i="2"/>
  <c r="G8" i="2"/>
  <c r="H8" i="2"/>
  <c r="M8" i="2" s="1"/>
  <c r="I8" i="2"/>
  <c r="F11" i="2"/>
  <c r="G11" i="2"/>
  <c r="H11" i="2"/>
  <c r="I11" i="2"/>
  <c r="F34" i="2"/>
  <c r="G34" i="2"/>
  <c r="H34" i="2"/>
  <c r="I34" i="2"/>
  <c r="F36" i="2"/>
  <c r="G36" i="2"/>
  <c r="H36" i="2"/>
  <c r="M36" i="2" s="1"/>
  <c r="I36" i="2"/>
  <c r="F42" i="2"/>
  <c r="G42" i="2"/>
  <c r="H42" i="2"/>
  <c r="I42" i="2"/>
  <c r="D8" i="2"/>
  <c r="K8" i="2" s="1"/>
  <c r="L8" i="2" s="1"/>
  <c r="D11" i="2"/>
  <c r="D34" i="2"/>
  <c r="D36" i="2"/>
  <c r="D42" i="2"/>
  <c r="E42" i="2"/>
  <c r="E36" i="2"/>
  <c r="E34" i="2"/>
  <c r="E11" i="2"/>
  <c r="E8" i="2"/>
  <c r="M9" i="1"/>
  <c r="M10" i="1"/>
  <c r="M11" i="1"/>
  <c r="M12" i="1"/>
  <c r="M13" i="1"/>
  <c r="M14" i="1"/>
  <c r="M15" i="1"/>
  <c r="M16" i="1"/>
  <c r="M17" i="1"/>
  <c r="M18" i="1"/>
  <c r="M19" i="1"/>
  <c r="M20" i="1"/>
  <c r="M21" i="1"/>
  <c r="M22" i="1"/>
  <c r="M8" i="1"/>
  <c r="E22" i="1"/>
  <c r="I38" i="14" l="1"/>
  <c r="H39" i="14"/>
  <c r="I39" i="14"/>
  <c r="K42" i="2"/>
  <c r="L42" i="2" s="1"/>
  <c r="K34" i="2"/>
  <c r="L34" i="2" s="1"/>
  <c r="E45" i="2"/>
  <c r="K36" i="2"/>
  <c r="L36" i="2" s="1"/>
  <c r="K11" i="2"/>
  <c r="L11" i="2" s="1"/>
  <c r="M11" i="2"/>
  <c r="M42" i="2"/>
  <c r="M34" i="2"/>
  <c r="I41" i="4"/>
  <c r="J41" i="4" s="1"/>
  <c r="K41" i="4"/>
  <c r="K38" i="4"/>
  <c r="F41" i="4"/>
  <c r="E37" i="4"/>
  <c r="E41" i="4" s="1"/>
  <c r="I38" i="4"/>
  <c r="J38" i="4" s="1"/>
  <c r="F45" i="2"/>
  <c r="I45" i="2"/>
  <c r="H45" i="2"/>
  <c r="G45" i="2"/>
  <c r="D45" i="2"/>
  <c r="K45" i="2" l="1"/>
  <c r="L45" i="2" s="1"/>
  <c r="M45" i="2"/>
  <c r="K9" i="1"/>
  <c r="L9" i="1" s="1"/>
  <c r="K10" i="1"/>
  <c r="L10" i="1" s="1"/>
  <c r="K11" i="1"/>
  <c r="L11" i="1" s="1"/>
  <c r="K12" i="1"/>
  <c r="L12" i="1" s="1"/>
  <c r="K13" i="1"/>
  <c r="L13" i="1" s="1"/>
  <c r="K14" i="1"/>
  <c r="L14" i="1" s="1"/>
  <c r="K15" i="1"/>
  <c r="L15" i="1" s="1"/>
  <c r="K16" i="1"/>
  <c r="L16" i="1" s="1"/>
  <c r="K17" i="1"/>
  <c r="L17" i="1" s="1"/>
  <c r="K18" i="1"/>
  <c r="L18" i="1" s="1"/>
  <c r="K19" i="1"/>
  <c r="L19" i="1" s="1"/>
  <c r="K20" i="1"/>
  <c r="L20" i="1" s="1"/>
  <c r="K21" i="1"/>
  <c r="K22" i="1"/>
  <c r="L22" i="1" s="1"/>
  <c r="K8" i="1"/>
  <c r="L8" i="1" s="1"/>
</calcChain>
</file>

<file path=xl/sharedStrings.xml><?xml version="1.0" encoding="utf-8"?>
<sst xmlns="http://schemas.openxmlformats.org/spreadsheetml/2006/main" count="1715" uniqueCount="1127">
  <si>
    <t>DETALLE</t>
  </si>
  <si>
    <t>PRESUPUESTO INICIAL 2021</t>
  </si>
  <si>
    <t>Variación 2021/2020</t>
  </si>
  <si>
    <t>%PIB</t>
  </si>
  <si>
    <t>Absoluta</t>
  </si>
  <si>
    <t>Relativa</t>
  </si>
  <si>
    <t>2.1 - Gastos corrientes</t>
  </si>
  <si>
    <t>2.1.2 - Gastos de consumo</t>
  </si>
  <si>
    <t>2.1.3 - Prestaciones de la seguridad social</t>
  </si>
  <si>
    <t>2.1.4 - Intereses de la deuda</t>
  </si>
  <si>
    <t>2.1.5 - Subvenciones otorgadas a empresas</t>
  </si>
  <si>
    <t>2.1.6 - Transferencias corrientes</t>
  </si>
  <si>
    <t>2.1.9 - Otros gastos corrientes</t>
  </si>
  <si>
    <t>2.2 - Gastos de capital</t>
  </si>
  <si>
    <t>2.2.1 - Construcciones en proceso</t>
  </si>
  <si>
    <t>2.2.2 - Activos fijos (formación bruta de capital fijo)</t>
  </si>
  <si>
    <t>2.2.4 - Objetos de valor</t>
  </si>
  <si>
    <t>2.2.5 - Activos no producidos</t>
  </si>
  <si>
    <t>2.2.6 - Transferencias de capital</t>
  </si>
  <si>
    <t>2.2.8 - Gastos de capital, reserva presupuestaria</t>
  </si>
  <si>
    <t>TOTAL</t>
  </si>
  <si>
    <t>% DE EJECUCIÓN</t>
  </si>
  <si>
    <t>10 = (5/PIB)</t>
  </si>
  <si>
    <t>PIB Nominal (Millones RD$)</t>
  </si>
  <si>
    <t>Notas:</t>
  </si>
  <si>
    <t>Cifras preliminares</t>
  </si>
  <si>
    <t>Fecha de registro al 15 de abril 2021 / Fecha de imputación al 31 de marzo 2021</t>
  </si>
  <si>
    <t>Se utilizó el PIB del Panorama Macroeconómico actualizado al 23 de marzo 2021, elaborado por el Ministerio de Economía Planificación y Desarrollo</t>
  </si>
  <si>
    <t>Fuente: SIGEF</t>
  </si>
  <si>
    <t>Valores en millones RD$</t>
  </si>
  <si>
    <t>-</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</si>
  <si>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</si>
  <si>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</si>
  <si>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</si>
  <si>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</si>
  <si>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</si>
  <si>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</si>
  <si>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</si>
  <si>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</si>
  <si>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</si>
  <si>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</si>
  <si>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</si>
  <si>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</si>
  <si>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</si>
  <si>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</si>
  <si>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</si>
  <si>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</si>
  <si>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</si>
  <si>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</si>
  <si>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</si>
  <si>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</si>
  <si>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</si>
  <si>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</si>
  <si>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</si>
  <si>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</si>
  <si>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</si>
  <si>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</si>
  <si>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PODER JUDICIAL</t>
  </si>
  <si>
    <t>0301 - PODER JUDICIAL</t>
  </si>
  <si>
    <t>ORGANISMOS ESPECIALES</t>
  </si>
  <si>
    <t>0401 - JUNTA CENTRAL ELECTORAL</t>
  </si>
  <si>
    <t>0402 - CÁMARA DE CUENTAS</t>
  </si>
  <si>
    <t>0403 - TRIBUNAL CONSTITUCIONAL</t>
  </si>
  <si>
    <t>0404 - DEFENSOR DEL PUEBLO</t>
  </si>
  <si>
    <t>0405 - TRIBUNAL SUPERIOR  ELECTORAL ( TSE)</t>
  </si>
  <si>
    <t>OTROS</t>
  </si>
  <si>
    <t>0998 - ADMINISTRACION DE DEUDA PUBLICA Y ACTIVOS FINANCIEROS</t>
  </si>
  <si>
    <t>0999 - ADMINISTRACION DE OBLIGACIONES DEL TESORO NACIONAL</t>
  </si>
  <si>
    <t>EJECUCIÓN
% PIB</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</si>
  <si>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</si>
  <si>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</si>
  <si>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</si>
  <si>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</si>
  <si>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</si>
  <si>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</si>
  <si>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</si>
  <si>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</si>
  <si>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</si>
  <si>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</si>
  <si>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</si>
  <si>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</si>
  <si>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</si>
  <si>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</si>
  <si>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</si>
  <si>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</si>
  <si>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</si>
  <si>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</si>
  <si>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4 - SERVICIOS SOCIALES</t>
  </si>
  <si>
    <t>4.1 - Vivienda y servicios comunitarios</t>
  </si>
  <si>
    <t>4.2 - Salud</t>
  </si>
  <si>
    <t>4.3 - Actividades deportivas, recreativas, culturales y religiosas</t>
  </si>
  <si>
    <t>4.4 - Educación</t>
  </si>
  <si>
    <t>4.5 - Protección social</t>
  </si>
  <si>
    <t>5 - INTERESES DE LA DEUDA PÚBLICA</t>
  </si>
  <si>
    <t>5.1 - Intereses y comisiones de deuda pública</t>
  </si>
  <si>
    <t>7 = 6/1</t>
  </si>
  <si>
    <t>8 = (4/PIB)</t>
  </si>
  <si>
    <t>1.1 -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</si>
  <si>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</si>
  <si>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</si>
  <si>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</si>
  <si>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</si>
  <si>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</si>
  <si>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</si>
  <si>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</si>
  <si>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</si>
  <si>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</si>
  <si>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</si>
  <si>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</si>
  <si>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</si>
  <si>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</si>
  <si>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</si>
  <si>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</si>
  <si>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1.1.4.2 - Rentas de la propiedad distinta de intereses</t>
  </si>
  <si>
    <t>1.1.6.1 - Transferencias del sector privado</t>
  </si>
  <si>
    <t>1.1.6.2 - Transferencias del sector público</t>
  </si>
  <si>
    <t>1.1.7 - Multas y sanciones pecuniarias</t>
  </si>
  <si>
    <t>1.1.9 - Otros ingresos corrientes</t>
  </si>
  <si>
    <t>1.2 - Ingresos de capital</t>
  </si>
  <si>
    <t>1.2.1 - Venta (disposición) de activos no financieros (a valores brutos)</t>
  </si>
  <si>
    <t>1.2.1.1 - Venta de activos fijos</t>
  </si>
  <si>
    <t>1.2.4 - Transferencias de capital recibidas</t>
  </si>
  <si>
    <t>1.2.4.2 - Transferencias del sector publico</t>
  </si>
  <si>
    <t>1.2.5 - Recuperación de inversiones financieras realizadas con fines de política</t>
  </si>
  <si>
    <t>1.2.5.4 - Recuperación de préstamos realizados con fines de política</t>
  </si>
  <si>
    <t>Total general (1.1 + 1.2)</t>
  </si>
  <si>
    <t>Donaciones</t>
  </si>
  <si>
    <t>Donaciones Corrientes</t>
  </si>
  <si>
    <t>Donaciones de Capital</t>
  </si>
  <si>
    <t>1.1.6 - Transferencias corrientes recibidas</t>
  </si>
  <si>
    <t>Estimado vs. Percibido</t>
  </si>
  <si>
    <t>Total de Ingresos con Donaciones</t>
  </si>
  <si>
    <t>Fecha de registro al 15 de abril 2021 / Fecha de recaudación al 31 de marzo 2021</t>
  </si>
  <si>
    <t>Ingresos de Gobierno Central por Clasificación Económica (Enero - Marzo 2021)</t>
  </si>
  <si>
    <t>11 = (5/PIB)</t>
  </si>
  <si>
    <t>% DE CUMPLIMIENTO EJECUCIÓN</t>
  </si>
  <si>
    <t>Marzo</t>
  </si>
  <si>
    <t>VARIACIÓN</t>
  </si>
  <si>
    <t>Total</t>
  </si>
  <si>
    <t>Bachilleres menores de 25 años cursando en el programa de Formación Docente de Excelencia a nivel de grado.</t>
  </si>
  <si>
    <t>Cantidad de estudiantes beneficiados con el programa de Formación Docente de Excelencia a nivel de grado</t>
  </si>
  <si>
    <t>Comunidades aledañas a los recintos participan de los programas de extensión</t>
  </si>
  <si>
    <t>Cantidad de comunitarios beneficiados de los programas de extensión</t>
  </si>
  <si>
    <t>Construcción y ampliación de planteles escolares (Fase 2-sorteo 3 )</t>
  </si>
  <si>
    <t>Número de aulas</t>
  </si>
  <si>
    <t>Construcción y equipamiento de estancias infantiles</t>
  </si>
  <si>
    <t>Número de estancias</t>
  </si>
  <si>
    <t>Estudiantes y docentes reciben servicios de educación física y recreativa escolar</t>
  </si>
  <si>
    <t>Familias reciben servicios de acompañamiento conforme al manual establecido</t>
  </si>
  <si>
    <t>Cantidad de familias de niños y niñas en CAFI que reciben al menos el 70% de las visitas programadas en el período de un año</t>
  </si>
  <si>
    <t>Niños y niñas de 0 a 4 años y 11 meses con seguimiento de salud y nutrición según manual</t>
  </si>
  <si>
    <t>Niños y niñas de 0 a 4 años y 11 meses reciben atención de acuerdo a su condición</t>
  </si>
  <si>
    <t>Número de niños y niñas con señales de alertas en el desarrollo que son atendidos</t>
  </si>
  <si>
    <t>Niños y niñas de 0 a 4 años y 11 meses reciben servicio educativo del nivel inicial</t>
  </si>
  <si>
    <t>Cantidad de niños y niñas de 0 a 4 años y 11 meses que reciben servicios educativos</t>
  </si>
  <si>
    <t>Valores en RD$ millones</t>
  </si>
  <si>
    <t>Presupuesto Ejecutado</t>
  </si>
  <si>
    <t>Fondo de Asistencia Solidaria al Empleado (FASE)</t>
  </si>
  <si>
    <t>Quédate en Casa</t>
  </si>
  <si>
    <t>Total Ejecución</t>
  </si>
  <si>
    <t>Enero</t>
  </si>
  <si>
    <t>Febrero</t>
  </si>
  <si>
    <t>Total General</t>
  </si>
  <si>
    <t>En Millones RD$</t>
  </si>
  <si>
    <t>Nota: Fecha de Registro al 19 de abril</t>
  </si>
  <si>
    <t>Bachilleres de 16 a 25 años acceden a programas de becas de formación docentes de Excelencia  nivel de grado</t>
  </si>
  <si>
    <t>Cantidad de estudiantes becados con el  programa de formación docente de excelencia a nivel de grado</t>
  </si>
  <si>
    <t>Cantidad de estudiantes impactados por la practica de actividad física y deporte escolar</t>
  </si>
  <si>
    <t>Número de niños y niñas  en los CAIPI que reciben alimentación de acuerdo al requerimiento calórico y nutricional de su edad</t>
  </si>
  <si>
    <t>% EJECUCIÓN FISICA</t>
  </si>
  <si>
    <t>META LOGRADA</t>
  </si>
  <si>
    <t>META PROGRAMADA</t>
  </si>
  <si>
    <t>UNIDAD DE MEDIDA</t>
  </si>
  <si>
    <t>PRODUCTOS</t>
  </si>
  <si>
    <t>PROGRAMA</t>
  </si>
  <si>
    <t>Instalaciones escolares segura, inclusivas y sostenibles</t>
  </si>
  <si>
    <t>Formación y desarrollo de la carrera docente</t>
  </si>
  <si>
    <t>Desarrollo infantil para niños y niñas de 0 a 4 años y 11 meses</t>
  </si>
  <si>
    <t>Servicios técnicos pedagógicos</t>
  </si>
  <si>
    <t>DEVENGADO (RD$ millones)</t>
  </si>
  <si>
    <t>Aseguramiento de la disponibilidad de métodos de planificación familiar en establecimientos según normativas</t>
  </si>
  <si>
    <t>No. de establecimientos con métodos de planificación familiar disponible según normativas</t>
  </si>
  <si>
    <t>Beneficiarios que reciben ayudas médicas directas</t>
  </si>
  <si>
    <t>No. de beneficiarios con ayuda médica directa</t>
  </si>
  <si>
    <t>Beneficiarios que reciben medicamentos de alto costo</t>
  </si>
  <si>
    <t>No. de beneficiarios que reciben ayudas médicas directa</t>
  </si>
  <si>
    <t>Gestantes, puérperas y niños menores de 1 año reciben acompañamiento</t>
  </si>
  <si>
    <t>Número de gestantes, puerperas y niños menores de 1 año reciben acompañamiento</t>
  </si>
  <si>
    <t>Hogares y comunidades con estrategia integral de prevención y control de las arbovirosis implementada</t>
  </si>
  <si>
    <t>No. de hogares y comunidades con intervenciones de información educación y comunicación para prevención arbovirosis</t>
  </si>
  <si>
    <t>Mujeres y niñas de 9 años cubiertas con vacunas de dT-A y HPV respectivamente</t>
  </si>
  <si>
    <t>No. de mujeres y niñas con vacuna de DT-A y HPV aplicada</t>
  </si>
  <si>
    <t>Niños/as de 0 a 5 años vacunados (dosis aplicadas)  según  biológicos de esquema de vacunación oficial del MSP</t>
  </si>
  <si>
    <t>Número de niños/as con esquema de vacunación aplicada</t>
  </si>
  <si>
    <t>Pacientes TB con factores de Baja Adherencia reciben soporte nutricional en Santo Domingo y el Distrito Nacional</t>
  </si>
  <si>
    <t>Número  de pacientes con factores de baja adherencia reciben kit soporte nutricional</t>
  </si>
  <si>
    <t>Personas con coinfección TB y VIH diagnosticada con acceso a medicamentos oportunamente</t>
  </si>
  <si>
    <t>No. de pacientes coinfectados TB VIH diagnósticados que reciben tratamiento antituberculosis</t>
  </si>
  <si>
    <t>Personas contacto de casos TB investigada, evaluada y referida para tratamiento preventivo (general, migrantes y personas privadas de libertad)</t>
  </si>
  <si>
    <t>No. de personas contacto de casos TB con tratamiento preventivo</t>
  </si>
  <si>
    <t>Personas de escasos recursos que reciben ayudas económicas y en especie</t>
  </si>
  <si>
    <t>No. de ayudas economicas y en especie otorgadas</t>
  </si>
  <si>
    <t>Personas diagnosticadas con TB y TB drogo-resistente con acceso a medicamentos oportunamente</t>
  </si>
  <si>
    <t>No. de personas diagnosticadas con TB y TB DR que reciben tratamiento</t>
  </si>
  <si>
    <t>Personas diagnosticadas y tratadas de acuerdo normativas de malaria</t>
  </si>
  <si>
    <t>No. de personas alcanzadas con intervenciones contra la malaria</t>
  </si>
  <si>
    <t>Personas sintomáticos respiratorios detectados</t>
  </si>
  <si>
    <t>No. de casos de TB detectados en la red de servicios</t>
  </si>
  <si>
    <t>Personas viajando hacia zonas endémicas de fiebre amarilla (FA) y que se vacunan</t>
  </si>
  <si>
    <t>No. de personas viajeras con vacuna para fiebre amarilla aplicada</t>
  </si>
  <si>
    <t>Personas VIH+ que acceden a servicios de atención integral</t>
  </si>
  <si>
    <t>No. de casos VIH tratados de acuerdo a protocolos</t>
  </si>
  <si>
    <t>Población de riesgo con vacunas de influenza  y antirrábica humana</t>
  </si>
  <si>
    <t>No. de personas en riesgo con vacunas de influenza y antirrábica humana</t>
  </si>
  <si>
    <t>Población en edad fértil informada y empoderada recibe paquete completo de promoción de salud sexual y reproductiva</t>
  </si>
  <si>
    <t>No. de personas informadas y empoderadas (promoción de mujeres en edad fértil que acceden a servicios de salud sexual y reproductiva)</t>
  </si>
  <si>
    <t>Población recibe información, educación para cambios de conducta</t>
  </si>
  <si>
    <t>Número de campañas</t>
  </si>
  <si>
    <t>Población vulnerable dispensada con medicamentos oportuno y bajo costo a través de las farmacias del pueblo</t>
  </si>
  <si>
    <t>Total de medicamentos dispensado a través de las farmacias del pueblo</t>
  </si>
  <si>
    <t>Red pública de prestación de servicios de salud abastecido de medicamentos, insumos sanitarios y reactivos de laboratorio</t>
  </si>
  <si>
    <t>Número de establecimientos abastecido de medicamentos</t>
  </si>
  <si>
    <t>Sistema de salud recibe los beneficios del monitoreo y evaluación de los procesos de prevención del VIH y SIDA</t>
  </si>
  <si>
    <t>Número de informes de monitoreo y evaluación emitidos</t>
  </si>
  <si>
    <t>Salud materno neonatal</t>
  </si>
  <si>
    <t>Atención a enfermedades de alto costo</t>
  </si>
  <si>
    <t>Salud colectiva</t>
  </si>
  <si>
    <t>Control de enfermedades prevenibles por vacunas</t>
  </si>
  <si>
    <t>Prevención y atención de la tuberculosis</t>
  </si>
  <si>
    <t>Asistencia social</t>
  </si>
  <si>
    <t>Prevención, diagnóstico y tratamiento VIH/SIDA</t>
  </si>
  <si>
    <t>Provisión de medicamentos, insumos sanitarios y reactivos de laboratorio</t>
  </si>
  <si>
    <t>TOTAL DEVENGADO</t>
  </si>
  <si>
    <t>Nota: Fecha de Registro al 22 de abril</t>
  </si>
  <si>
    <t>Adultos mayores reciben atención integral</t>
  </si>
  <si>
    <t>Cantidad de adultos mayores beneficiados</t>
  </si>
  <si>
    <t>Adultos mayores reciben atención y protección integral en centros modelos, según el método SECARE</t>
  </si>
  <si>
    <t>Cantidad de adultos mayores que reciben servicios</t>
  </si>
  <si>
    <t>Adultos mayores reciben atención y protección integral permanente, según el método SECARE</t>
  </si>
  <si>
    <t>Asesoría y Capacitación en el Fortalecimiento del Control Interno</t>
  </si>
  <si>
    <t>Cantidad de instituciones asesoradas y capacitadas</t>
  </si>
  <si>
    <t>Autoridades reciben informes de análisis de información estratégica de medios de comunicación y estudios de campo</t>
  </si>
  <si>
    <t>Informe redactado según lineamientos y en el tiempo establecido</t>
  </si>
  <si>
    <t>Ciudadanos reciben atención a Emergencias</t>
  </si>
  <si>
    <t>Cantidad de emergencias atendidas</t>
  </si>
  <si>
    <t>Ciudadanos reciben información de los servicios de las instituciones del estado</t>
  </si>
  <si>
    <t>Cantidad de personas atendidas</t>
  </si>
  <si>
    <t>Comunidades de la zona fronteriza reciben asistencia social integral</t>
  </si>
  <si>
    <t>No. de comunidades de la zona fronteriza beneficiadas</t>
  </si>
  <si>
    <t>Comunidades de zonas rurales y urbanas reciben asesoramiento tecnico para el Desarrollo Socio-Economico</t>
  </si>
  <si>
    <t>Número de comunidades beneficiadas</t>
  </si>
  <si>
    <t>Comunidades de zonas urbanas y rurales reciben Asistencias Social Focalizadas</t>
  </si>
  <si>
    <t>No. familias beneficiadas</t>
  </si>
  <si>
    <t>Familia Vulnerable reciben Apoyo Social Integral</t>
  </si>
  <si>
    <t>No. de familias beneficiadas</t>
  </si>
  <si>
    <t>Cantidad de familias  que se le verifican sus corresponsabilidades de salud y educación</t>
  </si>
  <si>
    <t>Instituciones Públicas con Contrato Registrado Conforme a lo establecido en la Ley 10-07 del Sistema Nacional de Control  Interno</t>
  </si>
  <si>
    <t>Cantidad de contratos registrados</t>
  </si>
  <si>
    <t>Instituciones públicas reciben asesorías técnicas para la implementación y seguimiento del Gobierno Electrónico</t>
  </si>
  <si>
    <t>Cantidad de instituciones con GE implementada</t>
  </si>
  <si>
    <t>Instituciones Públicas reciben Servicios de Auditoría Interna</t>
  </si>
  <si>
    <t>Número de instituciones con auditoría interna realizada</t>
  </si>
  <si>
    <t>Personas Vulnerables reciben Raciones Alimenticias</t>
  </si>
  <si>
    <t>No. de personas beneficiadas</t>
  </si>
  <si>
    <t>Población participa en intervenciones de prevención y disminución del consumo de drogas</t>
  </si>
  <si>
    <t>Cantidad de personas intervenidas/sensibilizadas</t>
  </si>
  <si>
    <t>Proveer al Estado Dominicano las herramientas tecnicas, cientificas y juridicas para lograr una correcta Administración de sus recursos oceanicos</t>
  </si>
  <si>
    <t>Informes técnicos elaborados</t>
  </si>
  <si>
    <t>Gestión de pago Subsidios Sociales</t>
  </si>
  <si>
    <t>Cantidad de nóminas tramitadas</t>
  </si>
  <si>
    <t>Sociedad dominicana accede a eventos y festejos en conmemoración de jornadas patrióticas</t>
  </si>
  <si>
    <t>Cantidad de eventos y festejos patrios realizados</t>
  </si>
  <si>
    <t>Personas Vulnerables reciben apoyo economico a traves de los Subsidos Sociales</t>
  </si>
  <si>
    <t>No. de personas que reciben subsidios sociales</t>
  </si>
  <si>
    <t>Ordenes de Pagos Autorizadas Conforme Comprobación del Cumplimiento del Control Previo de las Normativas Vigentes</t>
  </si>
  <si>
    <t>Cantidad de órdenes de pagos autorizadas</t>
  </si>
  <si>
    <t>Comunidades en  Condición de pobreza reciben beneficios Sociales para mejorar la condición de pobreza</t>
  </si>
  <si>
    <t>Población pobre y vulnerable recibe apoyo integral para el desarrollo de capacidades sociales, culturales y productivas</t>
  </si>
  <si>
    <t>Cantidad de personas beneficiadas</t>
  </si>
  <si>
    <t>Servidores públicos participan en actividades para el desarrollo y fomento en temas de ética y transparencia gubernamental.</t>
  </si>
  <si>
    <t>Número de actividades realizadas</t>
  </si>
  <si>
    <t>Gestión de titulación de terrenos del Estado</t>
  </si>
  <si>
    <t>Cantidad de títulos gestionados</t>
  </si>
  <si>
    <t>Instituciones públicas y privadas reciben apoyo técnico para iniciativas de mitigación y adaptación al cambio climático</t>
  </si>
  <si>
    <t>Número de Iniciativas asistidas</t>
  </si>
  <si>
    <t>Sociedad y medios reciben servicios de comunicación gubernamental eficiente y oportuna</t>
  </si>
  <si>
    <t>Cantidad de acciones gubernamentales difundidas</t>
  </si>
  <si>
    <t>Control fiscal</t>
  </si>
  <si>
    <t>Desarrollo social comunitario</t>
  </si>
  <si>
    <t>Servicio integral de emergencias</t>
  </si>
  <si>
    <t>Asistencia social integral</t>
  </si>
  <si>
    <t>Gestión integrada del control y reducción de la demanda de drogas y administración de bienes incautados</t>
  </si>
  <si>
    <t>Protección social</t>
  </si>
  <si>
    <t>Gestión del Programa de Transferencias Condicionadas y Subsidios Focalizados</t>
  </si>
  <si>
    <t>Servicio de comunicación y análisis de información estratégica</t>
  </si>
  <si>
    <t>Programación e implementación del gobierno electrónico y atención ciudadana.</t>
  </si>
  <si>
    <t>Desarrollo integral y protección al adulto mayor</t>
  </si>
  <si>
    <t>Promoción del desarrollo y fortalecimiento del sector marítimo y marino nacional</t>
  </si>
  <si>
    <t>Coordinación y fomento de las actividades culturales</t>
  </si>
  <si>
    <t>Desarrollo y promoción de la inclusión social, cultural y productiva</t>
  </si>
  <si>
    <t>Promoción y fomento de la ética en el sector público</t>
  </si>
  <si>
    <t>Fomento del sector inmobiliario del Estado</t>
  </si>
  <si>
    <t>Formulación de políticas para la mitigación y adaptación al cambio climático</t>
  </si>
  <si>
    <t>Dirección de Comunicación y Publicidad</t>
  </si>
  <si>
    <t>Ciudadanos expuestos a violencia, crímenes y delitos participan en las actividades de prevención.</t>
  </si>
  <si>
    <t>Cantidad de ciudadanos beneficiados por las actividades de prevención</t>
  </si>
  <si>
    <t>Ciudadanos Querellantes Reciben Atencion Policial</t>
  </si>
  <si>
    <t>Cantidad de denuncias resueltas</t>
  </si>
  <si>
    <t>Delegaciones con servicio de patrullaje preventivo/proactivo en el municipio de Los Alcarrizos</t>
  </si>
  <si>
    <t>Cantidad de cuadrantes patrullados</t>
  </si>
  <si>
    <t>Extranjeros Regularizados en Territorio Nacional</t>
  </si>
  <si>
    <t>Cantidad de extranjeros regulados</t>
  </si>
  <si>
    <t>Extranjeros residentes con estatus migratorio regulado a través de las naturalizaciones</t>
  </si>
  <si>
    <t>Cantidad de personas naturalizadas</t>
  </si>
  <si>
    <t>Miembros activos, pensionados, jubilados, familiares directos y ciudadanos civiles reciben Servicios de Salud</t>
  </si>
  <si>
    <t>Personas atendidas.</t>
  </si>
  <si>
    <t>Miembros activos,en proceso de retiro,  jubilados, y pensionados que reciben Asistencia Social</t>
  </si>
  <si>
    <t>Servicios entregados a Miembros, P.N., en trámite de Pensión, Pensionados, Jubilados P.N. y sus Dependientes.</t>
  </si>
  <si>
    <t>Miembros Policiales Reciben Capacitación y Entrenamiento</t>
  </si>
  <si>
    <t>Cantidad de miembros formados y entrenados</t>
  </si>
  <si>
    <t>Miembros retirados con Servicios de Salud y Asistencia Social</t>
  </si>
  <si>
    <t>Número de miembros retirados asistidos.-</t>
  </si>
  <si>
    <t>Nacionales y extranjeros autorizados a salir de y entrar hacia el territorio nacional</t>
  </si>
  <si>
    <t>Negocios controlados en cumplimiento de horario de expendio de bebidas alcohólicas</t>
  </si>
  <si>
    <t>Cantidad de negocios de expendio de bebidas alcohólicas controlados (inspeccionados)</t>
  </si>
  <si>
    <t>Accidentes de tránsito registrados</t>
  </si>
  <si>
    <t>Zonas  con Tránsito Vehicular Viabilizados y Controlados</t>
  </si>
  <si>
    <t>Número de zonas controladas</t>
  </si>
  <si>
    <t>Zonas con Servicios de Patrullaje Preventivo/Proactivo</t>
  </si>
  <si>
    <t>Cantidad de zonas con servicios de patrullaje focalizado.</t>
  </si>
  <si>
    <t>Zonas Turisticas con servicios de Patrullaje Preventivo/Proactivo</t>
  </si>
  <si>
    <t>Cantidad de zonas con servicios de seguridad turística</t>
  </si>
  <si>
    <t>Asistencia y prevención para seguridad ciudadana</t>
  </si>
  <si>
    <t>Servicios de seguridad ciudadana y orden público</t>
  </si>
  <si>
    <t>Servicios de salud, seguridad y bienestar social de la P.N</t>
  </si>
  <si>
    <t>Formación y cultura de la P.N</t>
  </si>
  <si>
    <t>Servicios de ordenamiento y asistencia del transporte terreste</t>
  </si>
  <si>
    <t>Servicios de Investigaciones de Accidentes de Tránsito</t>
  </si>
  <si>
    <t xml:space="preserve"> Servicios de ordenamiento y asistencia del transporte terreste</t>
  </si>
  <si>
    <t>Reducción de crímenes y delitos que afectan a la seguridad ciudadana</t>
  </si>
  <si>
    <t>Servicios de control y regulación migratoria</t>
  </si>
  <si>
    <t>Civiles y militares reciben capacitación en derechos humanos y derecho internacional humanitario</t>
  </si>
  <si>
    <t>Estudiantes activos</t>
  </si>
  <si>
    <t>Civiles y militares reciben capacitación en seguridad y defensa nacional y geopolítica</t>
  </si>
  <si>
    <t>Civiles y militares reciben servicios de salud</t>
  </si>
  <si>
    <t>Personas atendidas</t>
  </si>
  <si>
    <t>Dragado y Limpieza de Antepuertos, Puertos, Rios y Presas</t>
  </si>
  <si>
    <t>Operativos realizados</t>
  </si>
  <si>
    <t>Estudiantes de educación media reciben los  programas de formación ciudadana fundamentados en la metodología de instrucción militar</t>
  </si>
  <si>
    <t>Número de estudiantes activos que reciben adiestramiento</t>
  </si>
  <si>
    <t>Instituciones y Personas que se Dedican a la Pesca, Reguladas y Asesorada</t>
  </si>
  <si>
    <t>Inspecciones realizadas.</t>
  </si>
  <si>
    <t>Militares y sus dependientes directos acceden a planes de beneficios sociales</t>
  </si>
  <si>
    <t>Cantidad de militares y dependientes beneficiados</t>
  </si>
  <si>
    <t>Cantidad de personas que se benefician del servicio de seguridad</t>
  </si>
  <si>
    <t>Pesonas físicas y jurídicas reguladas para la prestación de servicios de seguridad y vigilancia privada</t>
  </si>
  <si>
    <t>Certificaciones de regulación emitidas</t>
  </si>
  <si>
    <t>Servicio de Protección para la Defensa Aérea</t>
  </si>
  <si>
    <t>Servicio de Protección para la Defensa Naval</t>
  </si>
  <si>
    <t>Operativos realizado</t>
  </si>
  <si>
    <t>Servicio de protección para la Defensa Terrestre</t>
  </si>
  <si>
    <t>Servicio de vigilancia y seguridad de las areas protegidas identificadas</t>
  </si>
  <si>
    <t>Servicios de seguridad aeroportuaria</t>
  </si>
  <si>
    <t>Cantidad de inspecciones realizadas en los diferentes aeropuertos del pais.</t>
  </si>
  <si>
    <t>Servicios de seguridad portuaria</t>
  </si>
  <si>
    <t>Cant. de barcos inspeccionados a nivel nacional</t>
  </si>
  <si>
    <t>Usuarios acceden a servicios de información cartográfica</t>
  </si>
  <si>
    <t>Cartografías emitidas y actualizadas</t>
  </si>
  <si>
    <t>Zona fronteriza asegurada y controlada</t>
  </si>
  <si>
    <t>Cantidad de operativos realizados</t>
  </si>
  <si>
    <t>Defensa nacional</t>
  </si>
  <si>
    <t>Educación y capacitación militar</t>
  </si>
  <si>
    <t>Defensa aérea</t>
  </si>
  <si>
    <t>Defensa Naval</t>
  </si>
  <si>
    <t>Servicios de salud y asistencia social</t>
  </si>
  <si>
    <t>Defensa Terrestre</t>
  </si>
  <si>
    <t>Personas reciben servicios de seguridad y protección en el metro y teleférico de Santo Domingo</t>
  </si>
  <si>
    <t xml:space="preserve">No. </t>
  </si>
  <si>
    <t xml:space="preserve">PROGRAMA DE GOBIERNO </t>
  </si>
  <si>
    <t>Programa Seguridad Ciudadana</t>
  </si>
  <si>
    <t>Programa PREPARATE</t>
  </si>
  <si>
    <t>Construcción, reparación y mantenimiento de aulas</t>
  </si>
  <si>
    <t>Jornada Escolar Extendida</t>
  </si>
  <si>
    <t>Atención a la Primera Infancia y Familias Cariño</t>
  </si>
  <si>
    <t>Transformación digital en educación</t>
  </si>
  <si>
    <t xml:space="preserve">Programa Ampliado de Inmunización </t>
  </si>
  <si>
    <t>Salud Materno Infantil</t>
  </si>
  <si>
    <t xml:space="preserve">Prevención y Control de la Tuberculosis </t>
  </si>
  <si>
    <t xml:space="preserve">Prevención y Control de Enfermedades Producidas por Vectores </t>
  </si>
  <si>
    <t xml:space="preserve">Atención Integral de Personas Viviendo con VIH </t>
  </si>
  <si>
    <t>Prevención y Control de la Zoonosis (Rabia)</t>
  </si>
  <si>
    <t xml:space="preserve">Prevención y Control de la Desnutrición </t>
  </si>
  <si>
    <t>Promoción y Educación para la Salud</t>
  </si>
  <si>
    <t>Prevención y Control de Enfermedades Crónicas</t>
  </si>
  <si>
    <t>Vigilancia Epidemiología</t>
  </si>
  <si>
    <t>Salud Mental</t>
  </si>
  <si>
    <t xml:space="preserve">Riesgos Ambientales </t>
  </si>
  <si>
    <t xml:space="preserve">Salud Bucal </t>
  </si>
  <si>
    <t xml:space="preserve">Seguro Familiar de Salud en el Régimen Subsidiado </t>
  </si>
  <si>
    <t>PROSOLI (Operativo Solidaridad)</t>
  </si>
  <si>
    <t xml:space="preserve">Incentivo a la Asistencia Escolar (ILAE) </t>
  </si>
  <si>
    <t xml:space="preserve">Envejecientes </t>
  </si>
  <si>
    <t xml:space="preserve">Programa Comer es Primero </t>
  </si>
  <si>
    <t xml:space="preserve">Bono Gas Hogar </t>
  </si>
  <si>
    <t>Bono Luz</t>
  </si>
  <si>
    <t>Progresando</t>
  </si>
  <si>
    <t>Protección y Atención integral a mujeres víctimas de violencia</t>
  </si>
  <si>
    <t>Programa de reducción embarazo 
entre jóvenes y adolescentes</t>
  </si>
  <si>
    <t xml:space="preserve">Programa de Apoyo a las Micros, Pequeñas y Medianas Empresas (PYMES) </t>
  </si>
  <si>
    <t>Programas de desarrollo
rural agropecuario sostenible</t>
  </si>
  <si>
    <t>Programas de titulación de
tierras en el área urbana y rural</t>
  </si>
  <si>
    <t xml:space="preserve">Programa de Pignoración </t>
  </si>
  <si>
    <t xml:space="preserve">Programa Caminos Productivos </t>
  </si>
  <si>
    <t>Programa de apoyo al sector agropecuario de fomento a la producción para el mercado local y
exportación</t>
  </si>
  <si>
    <t>Programa de Fomento Pecuario</t>
  </si>
  <si>
    <t>Manejo sostenible de la cobertura forestal</t>
  </si>
  <si>
    <t>Gestión sostenible de los recursos costeros y marinos</t>
  </si>
  <si>
    <t>Conservación y manejo descentralizado e integral de cuencas hidrográficas</t>
  </si>
  <si>
    <t>Sistema de Atención integral a Emergencia (9-1-1)</t>
  </si>
  <si>
    <t>Nota:</t>
  </si>
  <si>
    <t>FUNCIÓN</t>
  </si>
  <si>
    <t>Administración General</t>
  </si>
  <si>
    <t>Educación</t>
  </si>
  <si>
    <t>Salud</t>
  </si>
  <si>
    <t>Protección Social</t>
  </si>
  <si>
    <t>Asuntos Económicos, Comerciales y Laborales</t>
  </si>
  <si>
    <t>Agropecuaria, caza, pesca y silvicultura</t>
  </si>
  <si>
    <t>Protección de la biodiversidad y ordenación de desechos</t>
  </si>
  <si>
    <t>Protección del Aire, Agua y Suelo</t>
  </si>
  <si>
    <t>Defensa Nacional</t>
  </si>
  <si>
    <t>TOTAL PROGRAMAS SERVICIOS SOCIALES</t>
  </si>
  <si>
    <t>DEVENGADO</t>
  </si>
  <si>
    <t>% DE PARTICIPACIÓN</t>
  </si>
  <si>
    <t>TOTAL PROGRAMAS SERVICIOS ECONÓMICOS</t>
  </si>
  <si>
    <t>TOTAL PROGRAMAS ADMINISTRACIÓN GENERAL</t>
  </si>
  <si>
    <t>3 = 2 / 1</t>
  </si>
  <si>
    <t>4 = 2 / EJECUCIÓN TOTAL</t>
  </si>
  <si>
    <t>Servicios de salud</t>
  </si>
  <si>
    <t>EJECUCIÓN</t>
  </si>
  <si>
    <t>PRESUPUESTO INICIAL</t>
  </si>
  <si>
    <t>COMPROMETIDO</t>
  </si>
  <si>
    <t>PAGADO</t>
  </si>
  <si>
    <t>7 = (5/3)</t>
  </si>
  <si>
    <t>9 = (5)-(1)</t>
  </si>
  <si>
    <t xml:space="preserve">Percibido </t>
  </si>
  <si>
    <t>Presupuesto Inicial</t>
  </si>
  <si>
    <t>Estimación</t>
  </si>
  <si>
    <t>Percibido</t>
  </si>
  <si>
    <t>5 = 4/3</t>
  </si>
  <si>
    <t>6 = (4-1)</t>
  </si>
  <si>
    <t>8=(4/PIB)</t>
  </si>
  <si>
    <t>VARIACIÓN 2021/2020</t>
  </si>
  <si>
    <t>ABS.</t>
  </si>
  <si>
    <t>REL.</t>
  </si>
  <si>
    <t xml:space="preserve">EJECUCIÓN </t>
  </si>
  <si>
    <t>8 = (5)-(1)</t>
  </si>
  <si>
    <t>9 = 8/1</t>
  </si>
  <si>
    <t>6 = 4-1</t>
  </si>
  <si>
    <t>8 = 5/2</t>
  </si>
  <si>
    <t>10 = 9/1</t>
  </si>
  <si>
    <t>Vacunas</t>
  </si>
  <si>
    <t>Pruebas Rápidas de Antígenos</t>
  </si>
  <si>
    <t>Medicamentos</t>
  </si>
  <si>
    <t>Insumos, Equipos y reactivos</t>
  </si>
  <si>
    <t>Material Preventivo (Mascarillas, batas quirurgicas, etc.)</t>
  </si>
  <si>
    <t>FASE</t>
  </si>
  <si>
    <t>Otros</t>
  </si>
  <si>
    <t>Incentivo por labor humanitaria</t>
  </si>
  <si>
    <t>Concepto</t>
  </si>
  <si>
    <t>Devengado</t>
  </si>
  <si>
    <t>Cifras Preliminares</t>
  </si>
  <si>
    <t>Fecha de registro al 15 de abril 2021</t>
  </si>
  <si>
    <t>Balance primario</t>
  </si>
  <si>
    <t>Resultado financiero</t>
  </si>
  <si>
    <t>3.2 - Aplicaciones financieras</t>
  </si>
  <si>
    <t>3.1 - Fuentes financieras</t>
  </si>
  <si>
    <t>% PIB</t>
  </si>
  <si>
    <t>Fuente: Sistema de la Información de la Gestión Financiera (SIGEF)</t>
  </si>
  <si>
    <t xml:space="preserve">**Para las estapas de compromiso y pagado en el Financiamiento Neto corresponde con lo percibido dado que estas etapas solo aplican al gasto y las aplicaciones financieras </t>
  </si>
  <si>
    <t xml:space="preserve">*Para las etapas de compromiso y pagado el ingreso es el Percibido del período dado que estas etapas solo aplican al gasto  y las aplicaciones finacieras </t>
  </si>
  <si>
    <t>3.2.2 - Disminución de pasivos</t>
  </si>
  <si>
    <t>3.2.1 - Incremento de activos financieros</t>
  </si>
  <si>
    <t>3.1.2 - Incremento de pasivos</t>
  </si>
  <si>
    <t>3.1.1 - Disminución de activos financieros</t>
  </si>
  <si>
    <t>Financiamiento Neto**</t>
  </si>
  <si>
    <t>Resultado Financiero Primario = ingresos - (gastos-intereses)</t>
  </si>
  <si>
    <t>Resultado Financiero  (1-2)</t>
  </si>
  <si>
    <t>Resultado Cuenta De Capital (1.2-2.2)</t>
  </si>
  <si>
    <t>Resultado Económico De La Cuenta Corriente (1.1-2.1)</t>
  </si>
  <si>
    <t>2.2.8 Gastos de capital, reserva presupuestaria</t>
  </si>
  <si>
    <t>2.2.6 Transferencias de capital otorgadas</t>
  </si>
  <si>
    <t>2.2.5 Activos no producidos</t>
  </si>
  <si>
    <t>2.2.4 Objetos de valor</t>
  </si>
  <si>
    <t>2.2.2 Activos fijos (formación bruta de capital fijo)</t>
  </si>
  <si>
    <t>2.2.1 Construcciones en proceso</t>
  </si>
  <si>
    <t>2.2 Gastos De Capital</t>
  </si>
  <si>
    <t xml:space="preserve">2.1.9 Otros Gastos </t>
  </si>
  <si>
    <t xml:space="preserve">2.1.6 Transferencias Corrientes   </t>
  </si>
  <si>
    <t>2.1.4 Gastos De Propiedad</t>
  </si>
  <si>
    <t>2.1.3 Prestaciones Sociales</t>
  </si>
  <si>
    <t>2.1.2 Gastos De Consumo</t>
  </si>
  <si>
    <t>2.1 Gastos Corrientes</t>
  </si>
  <si>
    <t>Gastos totales</t>
  </si>
  <si>
    <t>1.2.5 Recuperación de inversiones financieras realizadas con fines de política</t>
  </si>
  <si>
    <t>1.2.4 Transferencias De Capital</t>
  </si>
  <si>
    <t>1.2.1 Venta De Activos No Financieros</t>
  </si>
  <si>
    <t>1.2 Ingresos De Capital</t>
  </si>
  <si>
    <t>1.1.9 Otros Ingresos</t>
  </si>
  <si>
    <t>1.1.7 Multas Y Sanciones Pecuniarias</t>
  </si>
  <si>
    <t>1.1.6 Transferencias</t>
  </si>
  <si>
    <t>1.1.4 Rentas De La Propiedad</t>
  </si>
  <si>
    <t>1.1.3 Ventas De Bienes Y Servicios</t>
  </si>
  <si>
    <t>1.1.2 Contribución A La Seguridad Social</t>
  </si>
  <si>
    <t>1.1.1 Impuestos</t>
  </si>
  <si>
    <t>1.1 Ingresos Corrientes</t>
  </si>
  <si>
    <t>Ingresos totales*</t>
  </si>
  <si>
    <t>9=4/PIB</t>
  </si>
  <si>
    <t>6=5/1</t>
  </si>
  <si>
    <t>PROGRAMADO</t>
  </si>
  <si>
    <t>VAR. 2021/2020</t>
  </si>
  <si>
    <t>Enero-marzo 2020 y 2021</t>
  </si>
  <si>
    <t>4/ Deuda de instituciones públicas contratadas con la banca comercial.</t>
  </si>
  <si>
    <t>3/ Comprende deuda pública contratada con bancos locales.</t>
  </si>
  <si>
    <r>
      <t xml:space="preserve">2/ Las cifras del Gobierno Central mostradas en este reporte son las contempladas en el capítulo 0998 </t>
    </r>
    <r>
      <rPr>
        <i/>
        <sz val="10"/>
        <color indexed="8"/>
        <rFont val="Arial"/>
        <family val="2"/>
      </rPr>
      <t>Administración de Deuda Pública y Activos Financieros</t>
    </r>
    <r>
      <rPr>
        <sz val="10"/>
        <color indexed="8"/>
        <rFont val="Arial"/>
        <family val="2"/>
      </rPr>
      <t>.</t>
    </r>
  </si>
  <si>
    <t xml:space="preserve">1/ Saldo Deuda: (g) = (a) + (b) + (c) - (d) - (e) + (f) </t>
  </si>
  <si>
    <r>
      <t xml:space="preserve">Banca Comercial </t>
    </r>
    <r>
      <rPr>
        <vertAlign val="superscript"/>
        <sz val="10"/>
        <rFont val="BenchNine Regular"/>
      </rPr>
      <t>4/</t>
    </r>
  </si>
  <si>
    <t xml:space="preserve">Deuda Interna </t>
  </si>
  <si>
    <t>Suplidores</t>
  </si>
  <si>
    <t xml:space="preserve">Deuda Externa </t>
  </si>
  <si>
    <t>Obligaciones Resto SPNF</t>
  </si>
  <si>
    <t>de los cuales Recap. BCRD</t>
  </si>
  <si>
    <r>
      <t>Bonos</t>
    </r>
    <r>
      <rPr>
        <vertAlign val="superscript"/>
        <sz val="10"/>
        <rFont val="BenchNine Regular"/>
      </rPr>
      <t xml:space="preserve"> </t>
    </r>
  </si>
  <si>
    <t xml:space="preserve"> de los cuales Deuda Interguber.</t>
  </si>
  <si>
    <r>
      <t xml:space="preserve">Banca Comercial y Otras Instituciones Financieras </t>
    </r>
    <r>
      <rPr>
        <vertAlign val="superscript"/>
        <sz val="10"/>
        <rFont val="BenchNine Regular"/>
      </rPr>
      <t>3/</t>
    </r>
  </si>
  <si>
    <t>Deuda Interna</t>
  </si>
  <si>
    <t xml:space="preserve">Bonos </t>
  </si>
  <si>
    <t>Banca Comercial</t>
  </si>
  <si>
    <t xml:space="preserve">Otros Bilaterales </t>
  </si>
  <si>
    <t>Despues Fecha Corte</t>
  </si>
  <si>
    <t>Bilaterales</t>
  </si>
  <si>
    <t>Otros….</t>
  </si>
  <si>
    <t>FMI</t>
  </si>
  <si>
    <t>CAF</t>
  </si>
  <si>
    <t>BEI</t>
  </si>
  <si>
    <t>BIRF</t>
  </si>
  <si>
    <t>BID</t>
  </si>
  <si>
    <t>BCIE</t>
  </si>
  <si>
    <t>Organismos Multilaterales</t>
  </si>
  <si>
    <t>Deuda Externa</t>
  </si>
  <si>
    <t>Obligaciones Gobierno Central</t>
  </si>
  <si>
    <t>Deuda Interna Total del SPNF</t>
  </si>
  <si>
    <t>Deuda Externa Total del SPNF</t>
  </si>
  <si>
    <t>Deuda Pública Total del SPNF</t>
  </si>
  <si>
    <r>
      <t xml:space="preserve">(g) </t>
    </r>
    <r>
      <rPr>
        <b/>
        <vertAlign val="superscript"/>
        <sz val="11"/>
        <color theme="0"/>
        <rFont val="BenchNine Regular"/>
      </rPr>
      <t>1/</t>
    </r>
  </si>
  <si>
    <t>(f)</t>
  </si>
  <si>
    <t>(e)</t>
  </si>
  <si>
    <t>(d)</t>
  </si>
  <si>
    <t>(c)</t>
  </si>
  <si>
    <t>(b)</t>
  </si>
  <si>
    <t>(a)</t>
  </si>
  <si>
    <t xml:space="preserve">Tipo Cambio </t>
  </si>
  <si>
    <t xml:space="preserve">Principal </t>
  </si>
  <si>
    <t>Comisiones</t>
  </si>
  <si>
    <t>Intereses</t>
  </si>
  <si>
    <t xml:space="preserve">Saldo </t>
  </si>
  <si>
    <t xml:space="preserve">Variación </t>
  </si>
  <si>
    <t>Condonación</t>
  </si>
  <si>
    <t>Servicio de Deuda Pública Marzo 2021</t>
  </si>
  <si>
    <t>Primas/ Descuentos/ Intereses Corridos</t>
  </si>
  <si>
    <t>Capitalización</t>
  </si>
  <si>
    <t>Desembolsos / Endeudamiento</t>
  </si>
  <si>
    <t>Deudor/Tipo de Financiamiento</t>
  </si>
  <si>
    <t>(en millones de U.S. dólares)</t>
  </si>
  <si>
    <t>Deuda Pública SPNF</t>
  </si>
  <si>
    <t>Pesos</t>
  </si>
  <si>
    <t>Bonos Recap</t>
  </si>
  <si>
    <t>Dólares</t>
  </si>
  <si>
    <t>De los cuales : Acuerdo Petrocaribe</t>
  </si>
  <si>
    <t>Madurez Promedio (años)</t>
  </si>
  <si>
    <t>Tasa de Interés Promedio Ponderada (%)</t>
  </si>
  <si>
    <t>Porcentaje del Total de la Deuda</t>
  </si>
  <si>
    <t>Fuente de Financiamiento/Tipo Acreedor</t>
  </si>
  <si>
    <t>Nota: PIB Nominal estimado para el año 2021 en el Marco Macroeconómico de Marzo 2021 (4,936,862.2)</t>
  </si>
  <si>
    <t>*Cifras Peliminares</t>
  </si>
  <si>
    <t>2.2.7 - Inversiones financieras realizadas con fines de política</t>
  </si>
  <si>
    <t>2.2.6 - Transferencias de capital otorgadas</t>
  </si>
  <si>
    <t>2.1.6 - Transferencias corrientes otorgadas</t>
  </si>
  <si>
    <t>2.1.3 - Prestaciones de la seguridad social (sistema propio de la empresa)</t>
  </si>
  <si>
    <t>1.1.1.1.3 - Instituciones de la seguridad social</t>
  </si>
  <si>
    <t>2.1.4 - Gastos de la propiedad</t>
  </si>
  <si>
    <t xml:space="preserve">1.1.1.1.2 - Organismos Autónomos y Descentralizados no Financieros </t>
  </si>
  <si>
    <t>2021/2020</t>
  </si>
  <si>
    <t>5211 - TESORERÍA DE LA SEGURIDAD SOCIAL</t>
  </si>
  <si>
    <t>5210 - INSTITUTO DOMINICANO DE PREVENCIÓN Y PROTECCIÓN DE RIESGOS LABORALES</t>
  </si>
  <si>
    <t>5209 - DIRECCIÓN GENERAL DE INFORMACIÓN Y DEFENSA DE LOS AFILIADOS</t>
  </si>
  <si>
    <t>5208 - SEGURO NACIONAL DE SALUD</t>
  </si>
  <si>
    <t>5207 - CONSEJO NACIONAL DE SEGURIDAD SOCIAL</t>
  </si>
  <si>
    <t>5206 - SUPERINTENDENCIA DE SALUD Y RIESGO LABORAL</t>
  </si>
  <si>
    <t>5205 - SUPERINTENDENCIA DE PENSIONES</t>
  </si>
  <si>
    <t>5202 - INSTITUTO DE AUXILIOS Y VIVIENDAS</t>
  </si>
  <si>
    <t>5201 - INSTITUTO DOMINICANO DE SEGUROS SOCIALES</t>
  </si>
  <si>
    <t>5184 - DIRECCIÓN GENERAL DE ALIANZAS PÚBLICO-PRIVADAS</t>
  </si>
  <si>
    <t>5183 - UNIDAD DE ANÁLISIS FINANCIERO (UAF)</t>
  </si>
  <si>
    <t>5182 - INSTITUTO NACIONAL DE TRÁNSITO Y TRANSPORTE TERRESTRE</t>
  </si>
  <si>
    <t>5181 - INSTITUTO GEOGRÁFICO NACIONAL JOSÉ JOAQUÍN HUNGRÍA MORELL</t>
  </si>
  <si>
    <t>5180 - DIRECCIÓN CENTRAL DEL SERVICIO NACIONAL DE SALUD</t>
  </si>
  <si>
    <t>5179 - SERVICIO GEOLÓGICO NACIONAL</t>
  </si>
  <si>
    <t>5178 - FONDO NACIONAL PARA EL MEDIO AMBIENTE Y RECURSOS NATURALES</t>
  </si>
  <si>
    <t>5177 - CONSEJO NAC. DE INVESTIGACIONES AGROPECUARIAS Y FORESTALES (CONIAF)</t>
  </si>
  <si>
    <t>5176 - CONSEJO NACIONAL DE DISCAPACIDAD (CONADIS)</t>
  </si>
  <si>
    <t>5175 - CONSEJO NACIONAL DE COMPETITIVIDAD</t>
  </si>
  <si>
    <t>5174 - MERCADOS DOMINICANOS DE ABASTO AGROPECUARIO</t>
  </si>
  <si>
    <t>5172 - ORGANISMO DOMINICANO DE ACREDITACIÓN  (ODAC)</t>
  </si>
  <si>
    <t>5171 - INSTITUTO DOMINICANO PARA LA CALIDAD (INDOCAL)</t>
  </si>
  <si>
    <t>5169 - DIRECCIÓN GENERAL DE CINE (DGCINE)</t>
  </si>
  <si>
    <t>5168 - ARCHIVO GENERAL DE LA NACIÓN</t>
  </si>
  <si>
    <t>5167 - OFICINA NACIONAL DE DEFENSA PÚBLICA</t>
  </si>
  <si>
    <t>5166 - COMISION NACIONAL DE DEFENSA DE LA COMPETENCIA</t>
  </si>
  <si>
    <t>5165 - COMISIÓN REGULADORA DE PRÁCTICAS DESLEALES</t>
  </si>
  <si>
    <t>5164 - CONSEJO NAC. PARA LAS COMUNIDADES DOMINICANAS EN EL EXTERIOR (CONDEX)</t>
  </si>
  <si>
    <t>5163 - CONSEJO DOMINICANO DE PESCA Y ACUICULTURA</t>
  </si>
  <si>
    <t>5162 - INSTITUTO DOMINICANO DE AVIACIÓN CIVIL</t>
  </si>
  <si>
    <t>5161 - INSTITUTO DE PROTECCION DE LOS DERECHOS AL CONSUMIDOR</t>
  </si>
  <si>
    <t>5159 - DIRECCION GENERAL DE IMPUESTOS INTERNOS</t>
  </si>
  <si>
    <t>5158 - DIRECCION GENERAL DE ADUANAS</t>
  </si>
  <si>
    <t>5157 - CORPORACION DOMICANA DE EMPRESAS ESTATALES (CORDE</t>
  </si>
  <si>
    <t>5155 - INSTITUTO DE FORMACIÓN TÉCNICO PROFESIONAL (INFOTEP)</t>
  </si>
  <si>
    <t>5154 - INSTITUTO DE INNOVACION EN BIOTECNOLOGIA E INDUSTRIAL (IIBI)</t>
  </si>
  <si>
    <t>5152 - CONSEJO NACIONAL DE ESTANCIAS INFANTILES</t>
  </si>
  <si>
    <t>5151 - CONSEJO NACIONAL PARA LA NIÑEZ Y LA ADOLESCENCIA</t>
  </si>
  <si>
    <t>5150 - CONSEJO NACIONAL DE ZONAS FRANCAS</t>
  </si>
  <si>
    <t>5147 - INSTITUTO NACIONAL DE LA UVA</t>
  </si>
  <si>
    <t>5144 - FONDO ESPECIAL PARA EL DESARROLLO AGROPECUARIO</t>
  </si>
  <si>
    <t>5143 - INSTITUTO DE DESARROLLO Y CRÉDITO COOPERATIVO</t>
  </si>
  <si>
    <t>5142 - FONDO PATRIMONIAL DE LAS EMPRESAS REFORMADAS</t>
  </si>
  <si>
    <t>5140 - INSTITUTO DEL TABACO DE LA REPÚBLICA DOMINICANA</t>
  </si>
  <si>
    <t>5139 - SUPERINTENDENCIA DE ELECTRICIDAD</t>
  </si>
  <si>
    <t>5138 - COMISIÓN NACIONAL DE ENERGÍA</t>
  </si>
  <si>
    <t>5137 - INSTITUTO DUARTIANO</t>
  </si>
  <si>
    <t>5136 - INSTITUTO DOMINICANO DEL CAFÉ</t>
  </si>
  <si>
    <t>5135 - OFICINA NACIONAL DE PROPIEDAD INDUSTRIAL</t>
  </si>
  <si>
    <t>5134 - ACUARIO NACIONAL</t>
  </si>
  <si>
    <t>5133 - MUSEO DE HISTORIA NATURAL</t>
  </si>
  <si>
    <t>5132 - INSTITUTO DOMINICANO DE INVESTIGACIONES AGROPECUARIAS Y FORESTALES</t>
  </si>
  <si>
    <t>5131 - INSTITUTO DOMINICANO DE LAS TELECOMUNICACIONES</t>
  </si>
  <si>
    <t>5130 - PARQUE ZOOLÓGICO NACIONAL</t>
  </si>
  <si>
    <t>5128 - UNIVERSIDAD AUTÓNOMA DE SANTO DOMINGO</t>
  </si>
  <si>
    <t>5127 - SUPERINTENDENCIA DE SEGUROS</t>
  </si>
  <si>
    <t>5121 - LIGA MUNICIPAL DOMINICANA</t>
  </si>
  <si>
    <t>5120 - JARDÍN BOTÁNICO</t>
  </si>
  <si>
    <t>5119 - INSTITUTO PARA EL DESARROLLO DEL SUROESTE</t>
  </si>
  <si>
    <t>5118 - INSTITUTO NACIONAL DE RECURSOS HIDRAÚLICOS (INDRHI)</t>
  </si>
  <si>
    <t>5114 - INSTITUTO PARA EL DESARROLLO DEL NOROESTE</t>
  </si>
  <si>
    <t>5112 - INSTITUTO AZUCARERO DOMINICANO</t>
  </si>
  <si>
    <t>5111 - INSTITUTO AGRARIO DOMINICANO</t>
  </si>
  <si>
    <t>5109 - DEFENSA CIVIL</t>
  </si>
  <si>
    <t>5108 - CRUZ ROJA DOMINICANA</t>
  </si>
  <si>
    <t>5104 - DEPARTAMENTO AEROPORTUARIO</t>
  </si>
  <si>
    <t>5103 - CONSEJO NACIONAL DE POBLACIÓN Y FAMILIA</t>
  </si>
  <si>
    <t>5102 - CENTRO DE EXPORTACIONES E INVERSIONES DE LA REP. DOM.</t>
  </si>
  <si>
    <t>Valores en RD$ Millones</t>
  </si>
  <si>
    <t>Enero - Marzo 2021/2020</t>
  </si>
  <si>
    <t>Organismos Autónomos y Descentralizados No Financieros e Instituciones Públicas de la Seguridad Social</t>
  </si>
  <si>
    <t>EJECUCION</t>
  </si>
  <si>
    <t>ENERO-MARZO</t>
  </si>
  <si>
    <t>01 - CÁMARA  DE SENADORES</t>
  </si>
  <si>
    <t>0001 - SENADO DE LA REPÚBLICA DOMINICANA</t>
  </si>
  <si>
    <t>11 - Representación, fiscalización y gestión legislativa</t>
  </si>
  <si>
    <t>98 - Administración de contribuciones especiales</t>
  </si>
  <si>
    <t>01 - CÁMARA DE DIPUTADOS</t>
  </si>
  <si>
    <t>0001 - CÁMARA DE DIPUTADOS</t>
  </si>
  <si>
    <t>01 - MINISTERIO ADMINISTRATIVO DE LA PRESIDENCIA</t>
  </si>
  <si>
    <t>0001 - SECRETARIADO ADMINISTRATIVO DE LA PRESIDENCIA</t>
  </si>
  <si>
    <t>01 - Actividades centrales</t>
  </si>
  <si>
    <t>11 - Fondo a cargo del Poder Ejecutivo</t>
  </si>
  <si>
    <t>99 - Administración de activos, pasivos y transferencias</t>
  </si>
  <si>
    <t>0005 - GOBERNACIÓN  DEL EDIFICIO GUBERNAMENTAL JUAN PABLO DUARTE</t>
  </si>
  <si>
    <t>0009 - COMISIÓN PRESIDENCIAL DE APOYO AL DESARROLLO PROVINCIAL</t>
  </si>
  <si>
    <t>22 - Apoyo al desarrollo provincial</t>
  </si>
  <si>
    <t>0010 - CONSEJO NACIONAL PARA EL CAMBIO CLIMÁTICO Y MECANISMO DE DESARROLLO LIMPIO</t>
  </si>
  <si>
    <t>24 - Formulación de políticas para la mitigación y adaptación al cambio climático</t>
  </si>
  <si>
    <t>0011 - DIRECCION GENERAL DE COMUNICACION</t>
  </si>
  <si>
    <t>25 - Dirección de Comunicación y Publicidad</t>
  </si>
  <si>
    <t>0012 - CONSEJO NACIONAL DE DROGAS</t>
  </si>
  <si>
    <t>15 - Gestión integrada del control y reducción de la demanda de drogas y administración de bienes incautados</t>
  </si>
  <si>
    <t>0014 - OFICINA DE CUSTODIA Y ADM. DE LOS BIENES INCAUTADOS Y DECOMISADOS</t>
  </si>
  <si>
    <t>0018 - COMISIÓN PERMANENTE DE EFEMÉRIDES PATRIA</t>
  </si>
  <si>
    <t>18 - Coordinación y fomento de las actividades culturales</t>
  </si>
  <si>
    <t>0024 - AUTORIDAD NACIONAL DE ASUNTOS MARÍTIMOS (ANAMAR)</t>
  </si>
  <si>
    <t>23 - Promoción del desarrollo y fortalecimiento del sector marítimo y marino nacional</t>
  </si>
  <si>
    <t>0029 - VICE PRESIDENCIA DE LA REPÚBLICA</t>
  </si>
  <si>
    <t>02 - GABINETE DE LA POLÍTICA SOCIAL</t>
  </si>
  <si>
    <t>0001 - GABINETE SOCIAL DE LA PRESIDENCIA</t>
  </si>
  <si>
    <t>12 - Protección social</t>
  </si>
  <si>
    <t>0002 - COMUNIDAD DIGNA CONTRA LA POBREZA</t>
  </si>
  <si>
    <t>13 - Desarrollo social comunitario</t>
  </si>
  <si>
    <t>0003 - PLAN PRESIDENCIAL CONTRA LA POBREZA</t>
  </si>
  <si>
    <t>14 - Asistencia social integral</t>
  </si>
  <si>
    <t>0004 - COMISION PRESIDENCIAL DE APOYO AL DESARROLLO BARRIAL</t>
  </si>
  <si>
    <t>0007 - PROGRESANDO CON SOLIDARIDAD</t>
  </si>
  <si>
    <t>0008 - ADMINISTRADORA DE SUBSIDIOS SOCIALES</t>
  </si>
  <si>
    <t>0009 - SISTEMA UNICO DE BENEFICIARIOS</t>
  </si>
  <si>
    <t>0010 - CONSEJO NACIONAL DE LA PERSONA ENVEJECIENTE</t>
  </si>
  <si>
    <t>15 - Desarrollo integral y protección al adulto mayor</t>
  </si>
  <si>
    <t>0011 - FONDO DE PROMOCION A LAS INICIATIVAS COMUNITARIAS</t>
  </si>
  <si>
    <t>0014 - COMEDORES ECONOMICOS DEL ESTADO</t>
  </si>
  <si>
    <t>0015 - DIRECCIÓN GENERAL DE DESARROLLO DE LA COMUNIDAD</t>
  </si>
  <si>
    <t>0016 - DIRECCION GENERAL DE DESARROLLO FRONTERIZO</t>
  </si>
  <si>
    <t>04 - CONTRALORIA GENERAL DE LA REPUBLICA</t>
  </si>
  <si>
    <t>0001 - CONTRALORIA GENERAL DE LA REPUBLICA</t>
  </si>
  <si>
    <t>11 - Control fiscal</t>
  </si>
  <si>
    <t>05 - OFICINA DE INGENIEROS SUPERVISORES DE OBRAS DEL ESTADO</t>
  </si>
  <si>
    <t>0001 - OFICINA DE INGENIEROS SUPERVISORA DE OBRAS DEL ESTADO</t>
  </si>
  <si>
    <t>12 - Construcción y reconstrucción de carreteras</t>
  </si>
  <si>
    <t>15 - Construcción y reconstrucción de obras de salud</t>
  </si>
  <si>
    <t>06 - MINISTERIO DE LA PRESIDENCIA</t>
  </si>
  <si>
    <t>0001 - MINISTERIO DE LA PRESIDENCIA</t>
  </si>
  <si>
    <t>13 - Atención, prevención de desastres</t>
  </si>
  <si>
    <t>14 - Fomento del sector inmobiliario del Estado</t>
  </si>
  <si>
    <t>0003 - DIRECCION DE LA INFORMACION ANALISIS Y PROGRAMACION ESTRATEGICA</t>
  </si>
  <si>
    <t>11 - Servicio de comunicación y análisis de información estratégica</t>
  </si>
  <si>
    <t>0004 - SERVICIO INTEGRAL DE EMERGENCIAS</t>
  </si>
  <si>
    <t>12 - Servicio integral de emergencias</t>
  </si>
  <si>
    <t>0005 - DESARROLLO TERRITORIAL Y DE COMUNIDADES</t>
  </si>
  <si>
    <t>18 - Desarrollo territorial y de comunidades</t>
  </si>
  <si>
    <t>0006 - CENTRO DE OPERACIONES DE EMERGENCIAS (COE)</t>
  </si>
  <si>
    <t>0007 - OFICINA PRESIDENCIAL DE TECNOLOGIA DE LA INFORMACION Y COMUNICACION</t>
  </si>
  <si>
    <t>15 - Programación e implementación del gobierno electrónico y atención ciudadana.</t>
  </si>
  <si>
    <t>0008 - DIRECCION GENERAL DE ETICA E INTEGRIDAD GUBERNAMENTAL</t>
  </si>
  <si>
    <t>16 - Promoción y fomento de la ética en el sector público</t>
  </si>
  <si>
    <t>0009 - DIRECCIÓN GENERAL DE PROYECTOS ESTRATÉGICOS Y ESPECIALES DE LA PRESIDENCIA DE LA REPÚBLICA (PROPEEP)</t>
  </si>
  <si>
    <t>17 - Desarrollo y promoción de la inclusión social, cultural y productiva</t>
  </si>
  <si>
    <t>01 - MINISTERIO DE INTERIOR Y POLICIA</t>
  </si>
  <si>
    <t>0001 - MINISTERIO DE INTERIOR Y POLICIA</t>
  </si>
  <si>
    <t>11 - Asistencia y prevención para seguridad ciudadana</t>
  </si>
  <si>
    <t>12 - Servicios de control y regulación migratoria</t>
  </si>
  <si>
    <t>14 - Investigación, formación y capacitación</t>
  </si>
  <si>
    <t>0002 - DIRECCIÓN GENERAL DE MIGRACIÓN</t>
  </si>
  <si>
    <t>0003 - INSTITUTO NACIONAL DE MIGRACION</t>
  </si>
  <si>
    <t>0004 - CUERPO DE BOMBEROS DE SANTO DOMINGO, DISTRITO NACIONAL</t>
  </si>
  <si>
    <t>13 - Atención de emergencia a ciudadanos</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</si>
  <si>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</si>
  <si>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</si>
  <si>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</si>
  <si>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</si>
  <si>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</si>
  <si>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</si>
  <si>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</si>
  <si>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</si>
  <si>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11 - Servicios de seguridad ciudadana y orden público</t>
  </si>
  <si>
    <t>50 - Reducción de crímenes y delitos que afectan a la seguridad ciudadana</t>
  </si>
  <si>
    <t>0002 - INSTITUTO POLICIAL DE EDUCACION</t>
  </si>
  <si>
    <t>13 - Formación y cultura de la P.N</t>
  </si>
  <si>
    <t>0004 - DIRECCION CENTRAL  DE  POLICIA DE TURISMO</t>
  </si>
  <si>
    <t>0005 - DIRECCION GENERAL DE SEGURIDAD DE TRANSITO Y TRANSPORTE TERRESTRE (DIGESETT)</t>
  </si>
  <si>
    <t>12 - Servicios de ordenamiento y asistencia del transporte terreste</t>
  </si>
  <si>
    <t>0007 - DIRECCION GENERAL DE LA RESERVA DE LA POLICIA NACIONAL</t>
  </si>
  <si>
    <t>14 - Servicios de salud, seguridad y bienestar social de la P.N</t>
  </si>
  <si>
    <t>0008 - HOSPITAL GENERAL DOCENTE DE LA POLICIA NACIONAL</t>
  </si>
  <si>
    <t>0009 - COMITÉ DE RETIRO DE LA POLICIA NACIONAL</t>
  </si>
  <si>
    <t>01 - MINISTERIO DE DEFENSA</t>
  </si>
  <si>
    <t>0001 - MINISTERIO DE DEFENSA</t>
  </si>
  <si>
    <t>0002 - DIRECCION GENERAL DE ESCUELAS VOCACIONALES</t>
  </si>
  <si>
    <t>13 - Educación y capacitación militar</t>
  </si>
  <si>
    <t>0003 - FOMENTO Y PRODUCCION CUNARIA</t>
  </si>
  <si>
    <t>12 - Servicios de salud y asistencia social</t>
  </si>
  <si>
    <t>0004 - INSTITUTO DE SEGURIDAD SOCIAL DE LAS FUERZAS ARMADAS</t>
  </si>
  <si>
    <t>0005 - HOSPITAL CENTRAL FUERZAS  ARMADAS</t>
  </si>
  <si>
    <t>0006 - INSTITUTO CARTOGRÁFICO MILITAR DE LAS FUERZAS ARMADAS</t>
  </si>
  <si>
    <t>11 - Defensa nacional</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</si>
  <si>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</si>
  <si>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</si>
  <si>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</si>
  <si>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</si>
  <si>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</si>
  <si>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</si>
  <si>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</si>
  <si>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</si>
  <si>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</si>
  <si>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</si>
  <si>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</si>
  <si>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</si>
  <si>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</si>
  <si>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</si>
  <si>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</si>
  <si>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</si>
  <si>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</si>
  <si>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</si>
  <si>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11 - Defensa Terrestre</t>
  </si>
  <si>
    <t>0002 - ACADEMIA MILITAR BATALLA DE LA CARRERA</t>
  </si>
  <si>
    <t>12 - Educación  y capacitación militar</t>
  </si>
  <si>
    <t>0003 - ESCUELA DE GRADUADOS DE ESTUDIOS MILITARES DEL EJERCITO DE REP. DOM.</t>
  </si>
  <si>
    <t>03 - ARMADA DE LA REPUBLICA DOMINICANA</t>
  </si>
  <si>
    <t>0001 - ARMADA DE LA REPUBLICA DOMINICANA</t>
  </si>
  <si>
    <t>11 - Defensa Naval</t>
  </si>
  <si>
    <t>12 - Educación y capacitación naval</t>
  </si>
  <si>
    <t>13 - Servicios de salud</t>
  </si>
  <si>
    <t>0002 - DIRECCION GENERAL DE DRAGAS, PRESAS Y BALIZAMIENTO, M.G</t>
  </si>
  <si>
    <t>0003 - SERVICIOS DE PESCA</t>
  </si>
  <si>
    <t>04 - FUERZA AEREA DE LA  REPUBLICA DOMINICANA</t>
  </si>
  <si>
    <t>0001 - FUERZA AEREA DE LA  REPUBLICA DOMINICANA</t>
  </si>
  <si>
    <t>11 - Defensa aérea</t>
  </si>
  <si>
    <t>0002 - HOSPITAL MILITAR FAD DR RAMON DE LARA</t>
  </si>
  <si>
    <t>13 - Servicio de salud</t>
  </si>
  <si>
    <t>0003 - FORMACION Y CAPACITACION TECNICO PROFESIONAL (IMESA)</t>
  </si>
  <si>
    <t>12 - Educación y capacitación militar</t>
  </si>
  <si>
    <t>01 - MINISTERIO DE RELACIONES EXTERIORES</t>
  </si>
  <si>
    <t>0001 - MINISTERIO DE RELACIONES EXTERIORES</t>
  </si>
  <si>
    <t>11 - Aplicación de política exterior y fomento de las relaciones comerciales</t>
  </si>
  <si>
    <t>0002 - DIRECCION GENERAL DE PASAPORTES</t>
  </si>
  <si>
    <t>12 - Expedición, renovación y control de pasaportes</t>
  </si>
  <si>
    <t>0003 - INSTITUTO DE EDUCACION SUPERIOR</t>
  </si>
  <si>
    <t>13 - Desarrollo y fortalecimiento de las capacidades en el ámbito diplomático consular y comercial</t>
  </si>
  <si>
    <t>0004 - CONSEJO NACIONAL DE FRONTERAS</t>
  </si>
  <si>
    <t>14 - Promoción del desarrollo social y económico de los pueblos fronterizos</t>
  </si>
  <si>
    <t>0005 - COMISION NACIONAL DE NEGOCIACIONES  COMERCIALES (CNNC)</t>
  </si>
  <si>
    <t>01 - MINISTERIO DE HACIENDA</t>
  </si>
  <si>
    <t>0001 - MINISTERIO DE HACIENDA</t>
  </si>
  <si>
    <t>0002 - DIRECCION NACIONAL DE CATASTRO</t>
  </si>
  <si>
    <t>12 - Catastro de bienes inmuebles a nivel nacional</t>
  </si>
  <si>
    <t>0003 - ADMINISTRACION GENERAL DE BIENES NACIONALES</t>
  </si>
  <si>
    <t>13 - Administración general de Bienes Nacionales</t>
  </si>
  <si>
    <t>0004 - DIRECCION GENERAL DE CONTRATACIONES PUBLICAS</t>
  </si>
  <si>
    <t>14 - Regulación, supervisión y fomento de las Compras Públicas</t>
  </si>
  <si>
    <t>0005 - DIRECCION GENERAL DE POLITICA Y LEGISLACION TRIBUTARIA</t>
  </si>
  <si>
    <t>15 - Formulación de políticas tributaria y gestión de las exoneraciones</t>
  </si>
  <si>
    <t>0006 - CENTRO DE CAPACITACIÓN EN POLITICA Y GESTION FISCAL</t>
  </si>
  <si>
    <t>16 - Desarrollo y fortalecimiento de las capacidades en finanzas públicas</t>
  </si>
  <si>
    <t>0007 - PROGRAMA DE ADMINISTRACION FINANCIERA INTEGRADA</t>
  </si>
  <si>
    <t>19 - Modernización de la Administración Financiera</t>
  </si>
  <si>
    <t>0008 - TESORERIA NACIONAL</t>
  </si>
  <si>
    <t>11 - Administración de las operaciones del Tesoro</t>
  </si>
  <si>
    <t>0009 - DIRECCIÓN GENERAL DE CONTABILIDAD GUBERNAMENTAL</t>
  </si>
  <si>
    <t>17 - Servicios de contabilidad gubernamental</t>
  </si>
  <si>
    <t>0010 - DIRECCION GENERAL  DE PRESUPUESTO</t>
  </si>
  <si>
    <t>20 - Gestión del sistema presupuestario dominicano</t>
  </si>
  <si>
    <t>0011 - DIRECCION GENERAL DE CREDITO PUBLICO</t>
  </si>
  <si>
    <t>18 - Adminstración de Crédito Público</t>
  </si>
  <si>
    <t>0012 - DIRECCION GENERAL DE JUBILACIONES Y PENSIONES A CARGO DEL ESTADO</t>
  </si>
  <si>
    <t>21 - Administración de Pensiones y Jubilaciones</t>
  </si>
  <si>
    <t>01 - MINISTERIO DE EDUCACION</t>
  </si>
  <si>
    <t>0001 - MINISTERIO DE EDUCACION</t>
  </si>
  <si>
    <t>11 - Servicios técnicos pedagógicos</t>
  </si>
  <si>
    <t>13 - Servicios de educación primaria para niños y niñas de 6-11 años</t>
  </si>
  <si>
    <t>14 - Servicios de educación secundaria para niños (as) y adolescentes de 12-17 años</t>
  </si>
  <si>
    <t>15 - Servicios de educación para adolescentes, jóvenes y adultos 14 años o más</t>
  </si>
  <si>
    <t>17 - Instalaciones escolares seguras, inclusivas y sostenibles</t>
  </si>
  <si>
    <t>18 - Formación y desarrollo de la carrera docente</t>
  </si>
  <si>
    <t>19 - Servicios de educación especial para niños(as), adolescentes y jóvenes de 0-20 años</t>
  </si>
  <si>
    <t>23 - Servicio educativo del grado preprimario nivel inicial</t>
  </si>
  <si>
    <t>0002 - OFICINA DE COOPERACIÓN INTERNACIONAL (OCI)</t>
  </si>
  <si>
    <t>21 - Gestión y coordinación de la cooperación internacional educativa</t>
  </si>
  <si>
    <t>0004 - INSTITUTO NACIONAL DE EDUCACIÓN FISICA</t>
  </si>
  <si>
    <t>0005 - INSTITUTO NACIONAL DE BIENESTAR MAGISTERIAL</t>
  </si>
  <si>
    <t>20 - Gestión y coordinación de los servicios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</si>
  <si>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</si>
  <si>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</si>
  <si>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</si>
  <si>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</si>
  <si>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22 - Desarrollo infantil para niños y niñas de 0 a 4 años y 11 meses</t>
  </si>
  <si>
    <t>0010 - INSTITUTO NACIONAL DE BIENESTAR ESTUDIANTIL (INABIE)</t>
  </si>
  <si>
    <t>16 - Servicios de bienestar estudiantil</t>
  </si>
  <si>
    <t>01 - MINISTERIO DE SALUD PUBLICA Y ASISTENCIA SOCIAL</t>
  </si>
  <si>
    <t>0001 - MINISTERIO DE SALUD PUBLICA Y ASISTENCIA SOCIAL</t>
  </si>
  <si>
    <t>15 - Asistencia social</t>
  </si>
  <si>
    <t>16 - Atención a enfermedades de alto costo</t>
  </si>
  <si>
    <t>22 - Calidad de vida e inclusión social de niños con discapacidad intelectual (CAID)</t>
  </si>
  <si>
    <t>0002 - VICEMINISTERIO DE PLANIFICACION Y DESARROLLO</t>
  </si>
  <si>
    <t>11 - Rectoría, dirección y coordinación del Sistema Nacional de Salud</t>
  </si>
  <si>
    <t>0004 - VICEMINISTERIO DE SALUD COLECTIVA</t>
  </si>
  <si>
    <t>13 - Salud colectiva</t>
  </si>
  <si>
    <t>40 - Salud materno neonatal</t>
  </si>
  <si>
    <t>41 - Prevención y atención de la tuberculosis</t>
  </si>
  <si>
    <t>42 - Prevención, diagnóstico y tratamiento VIH/SIDA</t>
  </si>
  <si>
    <t>0007 - CONSEJO NACIONAL PARA EL VIH SIDA</t>
  </si>
  <si>
    <t>0017 - PROGRAMA DE MEDICAMENTOS ESENCIALES</t>
  </si>
  <si>
    <t>18 - Provisión de medicamentos, insumos sanitarios y reactivos de laboratorio</t>
  </si>
  <si>
    <t>0029 - COMISION PRESIDENCIAL DE POLITICA FARMACEUTICA NACIONAL</t>
  </si>
  <si>
    <t>0030 - PROGRAMA AMPLIADO DE INMUNIZACIÓN (PAI)</t>
  </si>
  <si>
    <t>20 - Control de enfermedades prevenibles por vacunas</t>
  </si>
  <si>
    <t>01 - MINISTERIO DE DEPORTES Y RECREACIÓN</t>
  </si>
  <si>
    <t>0001 - MINISTERIO DE DEPORTES Y RECREACIÓN</t>
  </si>
  <si>
    <t>11 - Construcción, reparación y mantenimiento de instalaciones deportivas</t>
  </si>
  <si>
    <t>12 - Apoyo y supervisión al  deporte federado y alto rendimiento</t>
  </si>
  <si>
    <t>13 - Formación ,capacitación y asistencia técnica deportiva</t>
  </si>
  <si>
    <t>14 - Fomento del deporte escolar y universitario</t>
  </si>
  <si>
    <t>15 - Fomento de la recreación, la actividad física  y el deporte de tiempo libre</t>
  </si>
  <si>
    <t>01 - MINISTERIO DE TRABAJO</t>
  </si>
  <si>
    <t>0001 - MINISTERIO DE TRABAJO</t>
  </si>
  <si>
    <t>11 - Fomento del empleo</t>
  </si>
  <si>
    <t>12 - Regulación de las relaciones laborales</t>
  </si>
  <si>
    <t>13 - Igualdad de oportunidades  y no discriminación</t>
  </si>
  <si>
    <t>01 - MINISTERIO DE AGRICULTURA</t>
  </si>
  <si>
    <t>0001 - MINISTERIO DE AGRICULTURA</t>
  </si>
  <si>
    <t>03 - Actividades comunes a los programas 11 y 14</t>
  </si>
  <si>
    <t>11 - Fomento de la producción agrícola</t>
  </si>
  <si>
    <t>12 - Transferencia de tecnologías agropecuarias</t>
  </si>
  <si>
    <t>13 - Sanidad animal, asistencia técnica y fomento pecuario</t>
  </si>
  <si>
    <t>14 - Inocuidad agroalimentaria y sanidad vegetal</t>
  </si>
  <si>
    <t>0002 - DIRECCION GENERAL DE GANADERIA</t>
  </si>
  <si>
    <t>18 - Prevención y control de enfermedades bovinas</t>
  </si>
  <si>
    <t>19 - Fomento y desarrollo de la productividad de los sistemas de producción de leche bovina</t>
  </si>
  <si>
    <t>0003 - OFICINA DE TRATADOS COMERCIALES AGRICOLAS</t>
  </si>
  <si>
    <t>01 - MINISTERIO DE OBRAS PUBLICAS Y COMUNICACIONES</t>
  </si>
  <si>
    <t>0001 - MINISTERIO DE OBRAS PUBLICAS Y COMUNICACIONES</t>
  </si>
  <si>
    <t>11 - Desarrollo de la infraestructura física de calles y avenidas</t>
  </si>
  <si>
    <t>12 - Mantenimiento, seguridad y asistencia vial</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</si>
  <si>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</si>
  <si>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</si>
  <si>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</si>
  <si>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</si>
  <si>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17 - Desarrollo en la infraestructura física de edificaciones para los servicios sociales</t>
  </si>
  <si>
    <t>19 - Gestión del sistema de peajes</t>
  </si>
  <si>
    <t>20 - Reducción de vulnerabilidades en infraestructura ante la ocurrencia de desastres naturales</t>
  </si>
  <si>
    <t>34 - Construcción, Reconstrucción y Reparación de Infraestructuras para  Atender Emergencias Públicas</t>
  </si>
  <si>
    <t>0002 - DIRECCION GENERAL DE EMBELLECIMIENTO DE CARRETERAS Y AVENIDAS DE CIRCUNV.</t>
  </si>
  <si>
    <t>22 - Embellecimiento de avenidas y carreteras</t>
  </si>
  <si>
    <t>0003 - OFICINA PARA EL REORDENAMIENTO DEL TRANSPORTE</t>
  </si>
  <si>
    <t>23 - Acceso y uso adecuado del servicio de transporte</t>
  </si>
  <si>
    <t>0004 - OFICINA METROPOLITANA DE SERVICIOS DE AUTOBUSES</t>
  </si>
  <si>
    <t>0006 - OFICINA NAC. DE EVALUACIÓN SÍSMICA Y VULNERABILIDAD DE INFRAESTRUCTURA</t>
  </si>
  <si>
    <t>0009 - OFICINA NACIONAL DE METEOROLOGÍA</t>
  </si>
  <si>
    <t>24 - Investigación e información meteorológica</t>
  </si>
  <si>
    <t>0010 - COMISION PRESIDENCIAL PARA LA MODERNIZACION Y SEGURIDAD PORTUARIAS</t>
  </si>
  <si>
    <t>25 - Promoción para la modernización y seguridad portuaria</t>
  </si>
  <si>
    <t>01 - MINISTERIO DE INDUSTRIA, COMERCIO Y MIPYMES (MICM)</t>
  </si>
  <si>
    <t>0001 - MINISTERIO DE INDUSTRIA, COMERCIO y MIPYMES (MICM)</t>
  </si>
  <si>
    <t>11 - Fomento y desarrollo de la productividad y competitividad del sector industrial</t>
  </si>
  <si>
    <t>17 - Supervición, regulación y fomento del comercio</t>
  </si>
  <si>
    <t>18 - Fomento y desarrollo de la micro, pequeña y mediana empresa</t>
  </si>
  <si>
    <t>0007 - INDUSTRIA NACIONAL DE LA AGUJA</t>
  </si>
  <si>
    <t>16 - Fomento y desarrollo de la industria de la confección téxtil</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</si>
  <si>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</si>
  <si>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</si>
  <si>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</si>
  <si>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</si>
  <si>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</si>
  <si>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11 - Fomento y promoción turística</t>
  </si>
  <si>
    <t>12 - Supervisión y regulación de los servicios turísticos</t>
  </si>
  <si>
    <t>0002 - COMITE EJECUTOR DE INFRAESTRUCTA EN ZONAS TURISTICAS (CEIZTUR)</t>
  </si>
  <si>
    <t>13 - Fomento y desarrollo de infraestructuras turísticas</t>
  </si>
  <si>
    <t>01 - PROCURADURIA GENERAL DE LA REPUBLICA</t>
  </si>
  <si>
    <t>0001 - PROCURADURIA GENERAL DE LA REPUBLICA DOMINICANA</t>
  </si>
  <si>
    <t>11 - Representación y defensa del interés público social</t>
  </si>
  <si>
    <t>12 - Coordinación y funcionamiento del Sistema Penitenciario Dominicano</t>
  </si>
  <si>
    <t>13 - Gestión de los Servicios Periciales e Investigación Forense</t>
  </si>
  <si>
    <t>01 - MINISTERIO DE LA  MUJER</t>
  </si>
  <si>
    <t>0001 - MINISTERIO DE LA MUJER</t>
  </si>
  <si>
    <t>11 - Coordinación intersectorial</t>
  </si>
  <si>
    <t>12 - Fomento y promoción de la perspectiva de género en la educación y capacitación</t>
  </si>
  <si>
    <t>13 - Prevención y atención a la violencia contra la mujer e intrafamiliar</t>
  </si>
  <si>
    <t>15 - Promoción de los derechos integrales de la mujer</t>
  </si>
  <si>
    <t>01 - MINISTERIO DE CULTURA</t>
  </si>
  <si>
    <t>0001 - MINISTERIO DE CULTURA</t>
  </si>
  <si>
    <t>11 - Conservación, restauración, salvaguarda patrimonio cultura material e inmaterial</t>
  </si>
  <si>
    <t>12 - Difusión Patrimonio Cultural  [material e inmaterial]</t>
  </si>
  <si>
    <t>13 - Fomento y desarrollo de la cultura</t>
  </si>
  <si>
    <t>0002 - ORQUESTA SINFÓNICA NACIONAL</t>
  </si>
  <si>
    <t>0003 - BIBLIOTECA NACIONAL PEDRO HENRÍQUEZ UREÑA</t>
  </si>
  <si>
    <t>0005 - DIRECCIÓN GENERAL DE BELLAS ARTES</t>
  </si>
  <si>
    <t>01 - MINISTERIO DE LA JUVENTUD</t>
  </si>
  <si>
    <t>0001 - MINISTERIO DE LA JUVENTUD</t>
  </si>
  <si>
    <t>11 - Desarrollo integral de la juventud</t>
  </si>
  <si>
    <t>01 - MINISTERIO DE MEDIO AMBIENTE Y REC. NAT.</t>
  </si>
  <si>
    <t>0001 - MINISTERIO  DE MEDIO AMBIENTE Y RECURSOS NATURALES</t>
  </si>
  <si>
    <t>03 - Actividades comunes a los programas 11-15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</si>
  <si>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</si>
  <si>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</si>
  <si>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</si>
  <si>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</si>
  <si>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</si>
  <si>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16 - Generación de conocimiento y creación de competencias en gestión del medio ambiente y recursos naturales</t>
  </si>
  <si>
    <t>0007 - UNIDAD TÉCNICA EJECUTORA DE PROYECTOS DE DESARROLLO AGROFORESTAL</t>
  </si>
  <si>
    <t>01 - MINISTERIO DE EDUCACION SUPERIOR CIENCIA Y TECNOLOGIA</t>
  </si>
  <si>
    <t>0001 - MINISTERIO DE EDUCACION SUPERIOR, CIENCIA Y TECNOLOGIA</t>
  </si>
  <si>
    <t>11 - Fomento y desarrollo de la educación superior</t>
  </si>
  <si>
    <t>12 - Fomento y desarrollo de la ciencia y la tecnología</t>
  </si>
  <si>
    <t>0002 - INSTITUTO TECNOLÓGICO DE LAS AMÉRICAS</t>
  </si>
  <si>
    <t>0003 - INSTITUTO TECNOLÓGICO SUPERIOR COMUNITARIO</t>
  </si>
  <si>
    <t>0004 - COMISION INTERNACIONAL ASESORA CIENCIA Y TECNOLOGIA</t>
  </si>
  <si>
    <t>01 - MINISTERIO DE ECONOMIA, PLANIFICACION Y DESARROLLO</t>
  </si>
  <si>
    <t>0001 - MINISTERIO DE ECONOMIA, PLANIFICACION Y DESARROLLO</t>
  </si>
  <si>
    <t>11 - Desarrollo y coordinación de políticas e iniciativas estratégicas</t>
  </si>
  <si>
    <t>13 - Análisis de estudios económicos y sociales</t>
  </si>
  <si>
    <t>14 - Planificación económica y social</t>
  </si>
  <si>
    <t>16 - Coordinación de la cooperación internacional</t>
  </si>
  <si>
    <t>98 - Administracion de Contribuciones Especiales</t>
  </si>
  <si>
    <t>99 - Administracion de activos, pasivos y transferencias</t>
  </si>
  <si>
    <t>0009 - OFICINA NACIONAL DE ESTADISTICAS</t>
  </si>
  <si>
    <t>12 - Generación de estadísticas nacionales</t>
  </si>
  <si>
    <t>0017 - GOBERNACION DEL EDIFICIO DE OFICINAS GUBERNAMENTALES</t>
  </si>
  <si>
    <t>01 - MINISTERIO DE ADMINISTRACION PUBLICA (MAP)</t>
  </si>
  <si>
    <t>0001 - MINISTERIO DE ADMINISTRACION PUBLICA</t>
  </si>
  <si>
    <t>11 - Profesionalización de la Función Pública</t>
  </si>
  <si>
    <t>12 - Fortalecimiento de la Gestión Pública Central, Descentralizada y Local</t>
  </si>
  <si>
    <t>0002 - INSTITUTO NACIONAL DE ADMINISTRACION PUBLICA</t>
  </si>
  <si>
    <t>17 - Formación y Capacitación de Servidores de la Administración Pública</t>
  </si>
  <si>
    <t>01 - MINISTERIO DE ENERGIA Y MINAS</t>
  </si>
  <si>
    <t>0001 - MINISTERIO DE ENERGIA Y MINAS</t>
  </si>
  <si>
    <t>11 - Regulación, fiscalización y desarrollo de la minería metálica, no metálica y mape</t>
  </si>
  <si>
    <t>12 - Regulación y desarrollo energético</t>
  </si>
  <si>
    <t>13 - Regulación y desarrollo de hidrocarburos</t>
  </si>
  <si>
    <t>0002 - DIRECCION GENERAL DE MINERIA</t>
  </si>
  <si>
    <t>0004 - REMEDIACION AMBIENTAL MINA PUEBLO VIEJO</t>
  </si>
  <si>
    <t>01 - PODER JUDICIAL</t>
  </si>
  <si>
    <t>0001 - CONSEJO DEL PODER JUDICIAL</t>
  </si>
  <si>
    <t>11 - Administración de Justicia</t>
  </si>
  <si>
    <t>01 - JUNTA CENTRAL ELECTORAL</t>
  </si>
  <si>
    <t>0001 - JUNTA CENTRAL ELECTORAL</t>
  </si>
  <si>
    <t>12 - Gestion del Registro del Estado Civil</t>
  </si>
  <si>
    <t>13 - Administración de Juntas Electorales y Expedición de CIE</t>
  </si>
  <si>
    <t>01 - CAMARA DE CUENTAS</t>
  </si>
  <si>
    <t>0001 - CAMARA DE CUENTAS DE LA REPUBLICA DOMINICANA</t>
  </si>
  <si>
    <t>11 - Control externo, fiscalización y análisis de los recursos públicos</t>
  </si>
  <si>
    <t>01 - TRIBUNAL CONSTITUCIONAL</t>
  </si>
  <si>
    <t>0001 - TRIBUNAL CONSTITUCIONAL</t>
  </si>
  <si>
    <t>11 - Administración Constitucional</t>
  </si>
  <si>
    <t>01 - DEFENSOR DEL PUEBLO</t>
  </si>
  <si>
    <t>0001 - DEFENSOR DEL PUEBLO</t>
  </si>
  <si>
    <t>11 - Defensor del Pueblo</t>
  </si>
  <si>
    <t>01 - TRIBUNAL SUPERIOR  ELECTORAL ( TSE)</t>
  </si>
  <si>
    <t>0001 - TRIBUNAL SUPERIOR  ELECTORAL TSE</t>
  </si>
  <si>
    <t>11 - Administración de Justicia Electoral</t>
  </si>
  <si>
    <t>01 - DEUDA PUBLICA Y OTRAS OPERACIONES FINANCIERAS</t>
  </si>
  <si>
    <t>0001 - MINISTERIO  DE HACIENDA (DEUDA PUBLICA)</t>
  </si>
  <si>
    <t>96 - Deuda pública y otras operaciones financieras</t>
  </si>
  <si>
    <t>01 - ADM. DE OBLIGACIONES DEL TESORO</t>
  </si>
  <si>
    <t>0001 - MINISTERIO DE HACIENDA (OBLIGACIONES DEL TESORO)</t>
  </si>
  <si>
    <t>11 - Pago Energia No Cortable</t>
  </si>
  <si>
    <t>97 - Subsidios del Estado</t>
  </si>
  <si>
    <t>Total general</t>
  </si>
  <si>
    <t>(Capítulo - Subcapítulo - Unidad Ejecutora - Programa)</t>
  </si>
  <si>
    <t>EJECUTADO VS. PROGRAMADO</t>
  </si>
  <si>
    <t>5=(4/3)</t>
  </si>
  <si>
    <t>6=(4/2)</t>
  </si>
  <si>
    <t>7=(4-1)</t>
  </si>
  <si>
    <t>7 = (6/1)</t>
  </si>
  <si>
    <t>Tabla 1. Medidas implementadas para facilitar y reducir el costo de cumplimiento tributario</t>
  </si>
  <si>
    <t>Impuestos sobre la Renta (ISR)</t>
  </si>
  <si>
    <r>
      <t xml:space="preserve">ISR Personas Jurídicas: </t>
    </r>
    <r>
      <rPr>
        <sz val="10"/>
        <color rgb="FF000000"/>
        <rFont val="Calibri"/>
        <family val="2"/>
        <scheme val="minor"/>
      </rPr>
      <t xml:space="preserve">Se otorga un acuerdo de pago para que las personas juridicas con cierre de ejercicio fiscal al 30 de septiembre 2020 liquiden el ISR. Este acuerdo se generará de manera automática y en dos (2) cuotas mensuales, iguales y consecutivas, iniciando el 28 de enero del año en curso. </t>
    </r>
  </si>
  <si>
    <r>
      <t xml:space="preserve">Anticipos ISR Personas Jurídicas: </t>
    </r>
    <r>
      <rPr>
        <sz val="10"/>
        <color rgb="FF000000"/>
        <rFont val="Calibri"/>
        <family val="2"/>
        <scheme val="minor"/>
      </rPr>
      <t xml:space="preserve">Se dispone la exención de los anticipos del ISR para los periodos enero, febrero, marzo y abril 2021 inclusive de las personas jurídicas que sean micro y pequeñas empresas, y de los contribuyentes del sector turismo.  Los contribuyentes que no apliquen para la
exención pero que presenten una reducción significativa de sus ingresos podrán solicitar la exención total o parcial de los anticipos. </t>
    </r>
  </si>
  <si>
    <r>
      <t xml:space="preserve">Anticipos ISR Personas Físicas: </t>
    </r>
    <r>
      <rPr>
        <sz val="10"/>
        <color rgb="FF000000"/>
        <rFont val="Calibri"/>
        <family val="2"/>
        <scheme val="minor"/>
      </rPr>
      <t>Se exonera del tercer pago del ISR generado en la declaración jurada del ejercicio fiscal 2019, a las personas físicas y a las sucesiones indivisas con actividades no comerciales e industriales, con obligación de presentar la declaración jurada de este impuesto (IR-1); siempre que el total de ingresos presentados no supere RD$8,700,000,000.</t>
    </r>
  </si>
  <si>
    <t>Impuesto a las Transferencias de Bienes y Servicios (ITBIS):</t>
  </si>
  <si>
    <r>
      <t xml:space="preserve">ITBIS: </t>
    </r>
    <r>
      <rPr>
        <sz val="10"/>
        <rFont val="Calibri"/>
        <family val="2"/>
        <scheme val="minor"/>
      </rPr>
      <t>Se permite la presentación de rectificativas para los periodos 2019 y 2020 a través de la Oficina Virtual (OFV) y se suspende la aplicación del impuesto a las mascarillas, guantes, vestimentas y equipos médicos para combatir la pandemia durante el Estado de Emergencia decretado por el Poder Ejecutivo desde el 14 de abril 2020 hasta el 18 de octubre 2020.</t>
    </r>
  </si>
  <si>
    <t>Impuesto sobre Activos (ISA)</t>
  </si>
  <si>
    <r>
      <t xml:space="preserve">Población contribuyentes del ISA, generados con base en el ejercicio fiscal 2020, clasificados como </t>
    </r>
    <r>
      <rPr>
        <b/>
        <sz val="10"/>
        <color rgb="FF000000"/>
        <rFont val="Calibri"/>
        <family val="2"/>
        <scheme val="minor"/>
      </rPr>
      <t>micro y pequeñas empresas</t>
    </r>
    <r>
      <rPr>
        <sz val="10"/>
        <color rgb="FF000000"/>
        <rFont val="Calibri"/>
        <family val="2"/>
        <scheme val="minor"/>
      </rPr>
      <t>, quedaron exonerados del pago de la primera cuota de este impuesto. De esta disposición se excluyen los contribuyentes con cierre 31 de diciembre,
que presentarán su declaración del ejercicio fiscal 2020 en abril de 2021.</t>
    </r>
  </si>
  <si>
    <r>
      <t xml:space="preserve">Además, se otorga un </t>
    </r>
    <r>
      <rPr>
        <b/>
        <sz val="10"/>
        <color rgb="FF000000"/>
        <rFont val="Calibri"/>
        <family val="2"/>
        <scheme val="minor"/>
      </rPr>
      <t>acuerdo de pago</t>
    </r>
    <r>
      <rPr>
        <sz val="10"/>
        <color rgb="FF000000"/>
        <rFont val="Calibri"/>
        <family val="2"/>
        <scheme val="minor"/>
      </rPr>
      <t xml:space="preserve"> automático aplicable a la primera cuota del ISA para las personas jurídicas con cierre 30 de septiembre 2020, que no estén alcanzadas por las disposiciones artículo 3 de la Resolución DDG-ARI-2020-00001. Este acuerdo será de dos (2) cuotas iguales y consecutivas, iniciando el 28 de enero del año en curso.</t>
    </r>
  </si>
  <si>
    <r>
      <t>Digitalización de servicios:</t>
    </r>
    <r>
      <rPr>
        <sz val="10"/>
        <rFont val="Calibri"/>
        <family val="2"/>
        <scheme val="minor"/>
      </rPr>
      <t xml:space="preserve"> siguen vigentes los servicios que fueron digitalizados durante el 2020 como solicitud de emisión de la primera placa, solicitud de exenciones de ITBIS e Impuestos sobre el Consumo (ISC), solicitud de operaciones inmobiliarias, solicitud de inscripción y actualización de datos del RNC.</t>
    </r>
  </si>
  <si>
    <t>Fuente: Elaboración propia a partir del "Análisis de Recaudación DGII Informe Mensual Enero-Marzo 2021" de la Dirección General de Impuestos Internos.</t>
  </si>
  <si>
    <t>Gráfico 1. Distribución de los Ingresos Corrientes</t>
  </si>
  <si>
    <t>Enero-Marzo 2021</t>
  </si>
  <si>
    <t>Fuente: Sistema de Información de la Gestión Financiera (SIGEF).</t>
  </si>
  <si>
    <t>Excluye donaciones.</t>
  </si>
  <si>
    <t>Ingresos Corrientes</t>
  </si>
  <si>
    <t>Impuestos</t>
  </si>
  <si>
    <t>Ventas de bienes y servicios</t>
  </si>
  <si>
    <t>Rentas de la propiedad</t>
  </si>
  <si>
    <t>Transferencias y donaciones corrientes recibidas</t>
  </si>
  <si>
    <t>Otros ingresos corrientes</t>
  </si>
  <si>
    <t xml:space="preserve">Tabla 2. Recaudación Ingresos por Clasificación Económica </t>
  </si>
  <si>
    <t>Enero-Marzo 2020 y 2021</t>
  </si>
  <si>
    <t>Valores en Millones RD$</t>
  </si>
  <si>
    <t xml:space="preserve">PRIMER TRIMESTRE </t>
  </si>
  <si>
    <t>ESTIMADO vs. RECAUDADO 2021</t>
  </si>
  <si>
    <t>RECAUDADO 2020</t>
  </si>
  <si>
    <t>ESTIMADO 2021</t>
  </si>
  <si>
    <t>RECAUDADO 2021</t>
  </si>
  <si>
    <t xml:space="preserve">VARIACIÓN ABSOLUTA </t>
  </si>
  <si>
    <t xml:space="preserve">VARIACIÓN % </t>
  </si>
  <si>
    <t>4 = (3-2)</t>
  </si>
  <si>
    <t>5 = (3/2) - 1</t>
  </si>
  <si>
    <t>1.1.1.1.1 - De personas físicas</t>
  </si>
  <si>
    <t>1.1.1.1.2 - De empresas y otras corporaciones</t>
  </si>
  <si>
    <t>1.1.1.1.3 - Otros impuestos sobre los ingresos</t>
  </si>
  <si>
    <t>1.1.2.1.1 - Contribuciones de empleados del sector público</t>
  </si>
  <si>
    <t>1.1.2.1.2 - Contribuciones de empleados del sector privado</t>
  </si>
  <si>
    <t>1.1.2.2.1 - Contribuciones de empleadores del sector público</t>
  </si>
  <si>
    <t>1.1.4.1.1 - Intereses internos</t>
  </si>
  <si>
    <t>1.1.4.1.2 - Intereses externos</t>
  </si>
  <si>
    <t>1.1.4.2.1 - Dividendos y retiros de las cuasisociedades</t>
  </si>
  <si>
    <t>1.1.4.2.2 - Arrendamientos de activos tangibles no producidos</t>
  </si>
  <si>
    <t>1.1.6 - Transferencias y donaciones corrientes recibidas</t>
  </si>
  <si>
    <t>1.2.4.1 - Transferencias del sector privado</t>
  </si>
  <si>
    <t>Total de Ingresos (1.1 + 1.2)</t>
  </si>
  <si>
    <t xml:space="preserve">Gráfico 2. Recaudació por Entidad Recaudadora </t>
  </si>
  <si>
    <t>Recaudadora</t>
  </si>
  <si>
    <t>Recacudado 2020</t>
  </si>
  <si>
    <t>Estimado 2021</t>
  </si>
  <si>
    <t>Recaudado 2021</t>
  </si>
  <si>
    <t>TN</t>
  </si>
  <si>
    <t>DGII</t>
  </si>
  <si>
    <t>DGA</t>
  </si>
  <si>
    <t>Gastos corrientes</t>
  </si>
  <si>
    <t>Gastos de capital</t>
  </si>
  <si>
    <t>Tabla 3. Gastos de Gobierno Central por Clasificación Económica (Enero - Marzo 2021)</t>
  </si>
  <si>
    <t>Gráfico 3. Distribución del Gasto por Clasificación Económica</t>
  </si>
  <si>
    <t>Tabla 4. Gastos de Gobierno Central por Clasificación Institucional (Enero - Marzo 2021)</t>
  </si>
  <si>
    <t>Tabla 5. Programación y Ejecución Trimestral de Metas Físicas - Ministerio de Educación (Enero-Marzo 2021)</t>
  </si>
  <si>
    <t>Tabla 6. Programación y Ejecución Trimestral de Metas Físicas - Ministerio de Salud Pública y Asistencia Social (Enero-Marzo 2021)</t>
  </si>
  <si>
    <t>Tabla 7. Programación y Ejecución Trimestral de Metas Físicas - Presidencia de la República (Enero-Marzo 2021)</t>
  </si>
  <si>
    <t>Tabla 8. Programación y Ejecución Trimestral de Metas Físicas - Ministerio de Interior y Policía (Enero-Marzo 2021)</t>
  </si>
  <si>
    <t>Tabla 9. Programación y Ejecución Trimestral de Metas Físicas - Ministerio de Defensa (Enero-Marzo 2021)</t>
  </si>
  <si>
    <t>Tabla 10. Ejecución de Programas Prioritarios (Enero-Marzo 2021)</t>
  </si>
  <si>
    <t>Servicios Generales</t>
  </si>
  <si>
    <t>Servicios Económicos</t>
  </si>
  <si>
    <t>Protección del Medio Ambiente</t>
  </si>
  <si>
    <t>Servicios Sociales</t>
  </si>
  <si>
    <t>Intereses de la Deuda Pública</t>
  </si>
  <si>
    <t>Gráfico 4. Distribución del Gasto por Clasificación Funcional (Enero-marzo 2020-2021)</t>
  </si>
  <si>
    <t>Figura 2. Distribución funcional de Servicios Sociales</t>
  </si>
  <si>
    <t xml:space="preserve">Tabla 11. Recursos Ejecutados Programas COVID-19 (Enero-Marzo 2021) </t>
  </si>
  <si>
    <t>Tabla 12. Gastos de Gobierno Central por Clasificación Funcional (Enero - Marzo 2021)</t>
  </si>
  <si>
    <t>Figura 4. Distribución funcional de Protección del Medio Ambiente</t>
  </si>
  <si>
    <t>Figura 4. Distribución funcional de Servicios Económicos</t>
  </si>
  <si>
    <t>Figura 3. Distribución funcional de Administración General</t>
  </si>
  <si>
    <t>Tabla 13. Gastos del Gobierno Central relacionados al COVID-19  (Enero-Marzo 2021)</t>
  </si>
  <si>
    <t>Gráfico 5. Resultado Financiero y Balance Primario del Gobierno Central (Enero-marzo 2020-2021)</t>
  </si>
  <si>
    <t xml:space="preserve">Tabla 14. Cuenta de ahorro, inversión y financiamiento </t>
  </si>
  <si>
    <t>Tabla 15. Saldo Evolución de la Deuda del Sector Público No Financiero</t>
  </si>
  <si>
    <t>Tabla 16. Tasa de interés y plazo promedio de la deuda pública del SPNF</t>
  </si>
  <si>
    <t>Fuente: Dirección General de Crédito Público</t>
  </si>
  <si>
    <t>Tabla 17. Ejecución de Gastos por Clasificación Económica</t>
  </si>
  <si>
    <t>Nota: PIB Nominal estimado para el año 2021 en el Marco Macroeconómico de Marzo 2021</t>
  </si>
  <si>
    <t>Tabla 18. Ejecución de Gastos por Clasificación Institucional</t>
  </si>
  <si>
    <t>Tabla 19. Ejecución de Gastos por Clasificación Funcional</t>
  </si>
  <si>
    <t>Tabla 20. Ejecución de Gastos COVID-19</t>
  </si>
  <si>
    <t>Tabla 21. Ejecución por Clasificación Programática Enero-Marzo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</si>
</sst>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_);\(#,##0.0,,\)"/>
    <numFmt numFmtId="165" formatCode="0.0%"/>
    <numFmt numFmtId="166" formatCode="_(* #,##0.0_);_(* \(#,##0.0\);_(* &quot;-&quot;??_);_(@_)"/>
    <numFmt numFmtId="167" formatCode="#,##0.0,,"/>
    <numFmt numFmtId="168" formatCode="#,##0.0"/>
    <numFmt numFmtId="169" formatCode="_(* #,##0_);_(* \(#,##0\);_(* &quot;-&quot;??_);_(@_)"/>
    <numFmt numFmtId="170" formatCode="_(* #,##0.0,,_);_(* \(#,##0.0,,\);_(* &quot;-&quot;??_);_(@_)"/>
    <numFmt numFmtId="171" formatCode="_-* #,##0.00_-;\-* #,##0.00_-;_-* &quot;-&quot;??_-;_-@_-"/>
    <numFmt numFmtId="172" formatCode="_ * #,##0.0_ ;_ * \-#,##0.0_ ;_ * &quot;-&quot;??_ ;_ @_ "/>
    <numFmt numFmtId="173" formatCode="#,##0.00,,"/>
    <numFmt numFmtId="174" formatCode="dd/mm/yyyy;@"/>
    <numFmt numFmtId="175" formatCode="_-* #,##0.0,,_-;\-* #,##0.0_-;_-* &quot;-&quot;??_-;_-@_-"/>
  </numFmts>
  <fonts count="6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10"/>
      <name val="Arial"/>
      <family val="2"/>
    </font>
    <font>
      <b/>
      <sz val="14"/>
      <color theme="1"/>
      <name val="Calibri"/>
      <family val="2"/>
      <scheme val="minor"/>
    </font>
    <font>
      <sz val="12"/>
      <color theme="1"/>
      <name val="Calibri"/>
      <family val="2"/>
      <scheme val="minor"/>
    </font>
    <font>
      <b/>
      <sz val="11"/>
      <color theme="0"/>
      <name val="Arial"/>
      <family val="2"/>
    </font>
    <font>
      <b/>
      <sz val="10"/>
      <color theme="1"/>
      <name val="Arial"/>
      <family val="2"/>
    </font>
    <font>
      <sz val="10"/>
      <color theme="1"/>
      <name val="Arial"/>
      <family val="2"/>
    </font>
    <font>
      <b/>
      <sz val="10"/>
      <color theme="0"/>
      <name val="Arial"/>
      <family val="2"/>
    </font>
    <font>
      <b/>
      <sz val="10"/>
      <name val="Arial"/>
      <family val="2"/>
    </font>
    <font>
      <sz val="10"/>
      <name val="Calibri"/>
      <family val="2"/>
      <scheme val="minor"/>
    </font>
    <font>
      <sz val="11"/>
      <name val="Calibri"/>
      <family val="2"/>
      <scheme val="minor"/>
    </font>
    <font>
      <b/>
      <sz val="8"/>
      <color theme="1"/>
      <name val="Calibri"/>
      <family val="2"/>
      <scheme val="minor"/>
    </font>
    <font>
      <b/>
      <sz val="10"/>
      <name val="Calibri"/>
      <family val="2"/>
      <scheme val="minor"/>
    </font>
    <font>
      <b/>
      <sz val="11"/>
      <name val="Calibri"/>
      <family val="2"/>
      <scheme val="minor"/>
    </font>
    <font>
      <sz val="11"/>
      <color theme="0"/>
      <name val="Calibri"/>
      <family val="2"/>
      <scheme val="minor"/>
    </font>
    <font>
      <sz val="8"/>
      <color theme="1"/>
      <name val="BenchNine Regular"/>
    </font>
    <font>
      <b/>
      <sz val="10"/>
      <color theme="1"/>
      <name val="BenchNine Regular"/>
    </font>
    <font>
      <sz val="10"/>
      <color theme="1"/>
      <name val="BenchNine Regular"/>
    </font>
    <font>
      <sz val="10"/>
      <name val="BenchNine Regular"/>
    </font>
    <font>
      <b/>
      <sz val="10"/>
      <color indexed="8"/>
      <name val="BenchNine Regular"/>
    </font>
    <font>
      <sz val="10"/>
      <color indexed="8"/>
      <name val="BenchNine Regular"/>
    </font>
    <font>
      <b/>
      <sz val="10"/>
      <color theme="0"/>
      <name val="BenchNine Regular"/>
    </font>
    <font>
      <b/>
      <sz val="11"/>
      <color theme="0"/>
      <name val="BenchNine Regular"/>
    </font>
    <font>
      <b/>
      <sz val="12"/>
      <color theme="1"/>
      <name val="Avenir Next Regular"/>
    </font>
    <font>
      <i/>
      <sz val="10"/>
      <color indexed="8"/>
      <name val="Arial"/>
      <family val="2"/>
    </font>
    <font>
      <sz val="10"/>
      <color indexed="8"/>
      <name val="Arial"/>
      <family val="2"/>
    </font>
    <font>
      <sz val="11"/>
      <color rgb="FFFF0000"/>
      <name val="Arial"/>
      <family val="2"/>
    </font>
    <font>
      <vertAlign val="superscript"/>
      <sz val="10"/>
      <name val="BenchNine Regular"/>
    </font>
    <font>
      <b/>
      <sz val="10"/>
      <name val="BenchNine Regular"/>
    </font>
    <font>
      <i/>
      <sz val="10"/>
      <name val="BenchNine Regular"/>
    </font>
    <font>
      <sz val="11"/>
      <name val="BenchNine Regular"/>
    </font>
    <font>
      <b/>
      <vertAlign val="superscript"/>
      <sz val="11"/>
      <color theme="0"/>
      <name val="BenchNine Regular"/>
    </font>
    <font>
      <i/>
      <sz val="9"/>
      <name val="BenchNine Regular"/>
    </font>
    <font>
      <b/>
      <sz val="11"/>
      <name val="BenchNine Regular"/>
    </font>
    <font>
      <b/>
      <sz val="14"/>
      <color theme="0"/>
      <name val="Calibri"/>
      <family val="2"/>
      <scheme val="minor"/>
    </font>
    <font>
      <b/>
      <sz val="14"/>
      <color theme="0"/>
      <name val="BenchNine Regular"/>
    </font>
    <font>
      <sz val="14"/>
      <color theme="1"/>
      <name val="Calibri"/>
      <family val="2"/>
      <scheme val="minor"/>
    </font>
    <font>
      <b/>
      <sz val="14"/>
      <color rgb="FFFFFFFF"/>
      <name val="BenchNine Regular"/>
    </font>
    <font>
      <sz val="16"/>
      <color theme="1"/>
      <name val="Calibri"/>
      <family val="2"/>
      <scheme val="minor"/>
    </font>
    <font>
      <b/>
      <sz val="16"/>
      <color theme="1"/>
      <name val="Arial"/>
      <family val="2"/>
    </font>
    <font>
      <sz val="9"/>
      <color theme="1"/>
      <name val="Calibri"/>
      <family val="2"/>
      <scheme val="minor"/>
    </font>
    <font>
      <sz val="14"/>
      <color theme="1"/>
      <name val="Avenir Next Regular"/>
    </font>
    <font>
      <b/>
      <sz val="14"/>
      <color theme="1"/>
      <name val="Avenir Next Regular"/>
    </font>
    <font>
      <sz val="14"/>
      <name val="Calibri"/>
      <family val="2"/>
      <scheme val="minor"/>
    </font>
    <font>
      <b/>
      <sz val="14"/>
      <color rgb="FFFFFFFF"/>
      <name val="Arial"/>
      <family val="2"/>
    </font>
    <font>
      <b/>
      <sz val="12"/>
      <color theme="1"/>
      <name val="Calibri"/>
      <family val="2"/>
      <scheme val="minor"/>
    </font>
    <font>
      <b/>
      <sz val="12"/>
      <color theme="0"/>
      <name val="Calibri"/>
      <family val="2"/>
      <scheme val="minor"/>
    </font>
    <font>
      <b/>
      <sz val="11"/>
      <color rgb="FFFFFFFF"/>
      <name val="Arial"/>
      <family val="2"/>
    </font>
    <font>
      <b/>
      <sz val="11"/>
      <name val="Arial"/>
      <family val="2"/>
    </font>
    <font>
      <b/>
      <sz val="10"/>
      <color rgb="FFFFFFFF"/>
      <name val="Calibri"/>
      <family val="2"/>
      <scheme val="minor"/>
    </font>
    <font>
      <b/>
      <sz val="10"/>
      <color rgb="FF000000"/>
      <name val="Calibri"/>
      <family val="2"/>
      <scheme val="minor"/>
    </font>
    <font>
      <sz val="10"/>
      <color rgb="FF000000"/>
      <name val="Calibri"/>
      <family val="2"/>
      <scheme val="minor"/>
    </font>
    <font>
      <b/>
      <sz val="9"/>
      <color theme="1"/>
      <name val="Calibri"/>
      <family val="2"/>
      <scheme val="minor"/>
    </font>
    <font>
      <b/>
      <sz val="14"/>
      <color rgb="FF000000"/>
      <name val="Calibri"/>
      <family val="2"/>
      <scheme val="minor"/>
    </font>
    <font>
      <sz val="14"/>
      <color rgb="FF000000"/>
      <name val="Calibri"/>
      <family val="2"/>
      <scheme val="minor"/>
    </font>
    <font>
      <b/>
      <sz val="14"/>
      <name val="Calibri"/>
      <family val="2"/>
      <scheme val="minor"/>
    </font>
  </fonts>
  <fills count="17">
    <fill>
      <patternFill patternType="none"/>
    </fill>
    <fill>
      <patternFill patternType="gray125"/>
    </fill>
    <fill>
      <patternFill patternType="solid">
        <fgColor theme="8" tint="-0.249977111117893"/>
        <bgColor theme="4" tint="0.79998168889431442"/>
      </patternFill>
    </fill>
    <fill>
      <patternFill patternType="solid">
        <fgColor theme="8"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4" tint="-0.499984740745262"/>
        <bgColor indexed="64"/>
      </patternFill>
    </fill>
    <fill>
      <patternFill patternType="solid">
        <fgColor theme="8" tint="0.59999389629810485"/>
        <bgColor indexed="64"/>
      </patternFill>
    </fill>
    <fill>
      <patternFill patternType="solid">
        <fgColor rgb="FFE8F3F9"/>
        <bgColor indexed="64"/>
      </patternFill>
    </fill>
    <fill>
      <patternFill patternType="solid">
        <fgColor rgb="FF005198"/>
        <bgColor indexed="64"/>
      </patternFill>
    </fill>
    <fill>
      <patternFill patternType="solid">
        <fgColor rgb="FF0C4781"/>
        <bgColor indexed="64"/>
      </patternFill>
    </fill>
    <fill>
      <patternFill patternType="solid">
        <fgColor theme="4" tint="-0.249977111117893"/>
        <bgColor theme="4" tint="0.79998168889431442"/>
      </patternFill>
    </fill>
    <fill>
      <patternFill patternType="solid">
        <fgColor rgb="FF1F4E78"/>
        <bgColor indexed="64"/>
      </patternFill>
    </fill>
    <fill>
      <patternFill patternType="solid">
        <fgColor theme="8" tint="0.79998168889431442"/>
        <bgColor theme="8" tint="0.79998168889431442"/>
      </patternFill>
    </fill>
  </fills>
  <borders count="126">
    <border>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thin">
        <color theme="0"/>
      </bottom>
      <diagonal/>
    </border>
    <border>
      <left style="medium">
        <color theme="0"/>
      </left>
      <right style="medium">
        <color theme="0"/>
      </right>
      <top/>
      <bottom style="medium">
        <color theme="0"/>
      </bottom>
      <diagonal/>
    </border>
    <border>
      <left/>
      <right/>
      <top style="thin">
        <color indexed="65"/>
      </top>
      <bottom/>
      <diagonal/>
    </border>
    <border>
      <left style="medium">
        <color theme="0"/>
      </left>
      <right style="medium">
        <color theme="0"/>
      </right>
      <top style="medium">
        <color theme="0"/>
      </top>
      <bottom style="medium">
        <color theme="0"/>
      </bottom>
      <diagonal/>
    </border>
    <border>
      <left/>
      <right/>
      <top/>
      <bottom style="thin">
        <color theme="4" tint="0.39997558519241921"/>
      </bottom>
      <diagonal/>
    </border>
    <border>
      <left style="thin">
        <color theme="0"/>
      </left>
      <right style="medium">
        <color theme="0"/>
      </right>
      <top style="thin">
        <color theme="0"/>
      </top>
      <bottom/>
      <diagonal/>
    </border>
    <border>
      <left/>
      <right style="medium">
        <color theme="0"/>
      </right>
      <top style="thin">
        <color theme="0"/>
      </top>
      <bottom/>
      <diagonal/>
    </border>
    <border>
      <left/>
      <right/>
      <top/>
      <bottom style="medium">
        <color theme="0"/>
      </bottom>
      <diagonal/>
    </border>
    <border>
      <left/>
      <right/>
      <top style="thin">
        <color theme="4" tint="0.79998168889431442"/>
      </top>
      <bottom style="thin">
        <color theme="4" tint="0.79998168889431442"/>
      </bottom>
      <diagonal/>
    </border>
    <border>
      <left style="medium">
        <color theme="0"/>
      </left>
      <right style="thin">
        <color theme="0"/>
      </right>
      <top style="thin">
        <color theme="0"/>
      </top>
      <bottom/>
      <diagonal/>
    </border>
    <border>
      <left style="medium">
        <color theme="0"/>
      </left>
      <right style="medium">
        <color theme="0"/>
      </right>
      <top style="thin">
        <color theme="0"/>
      </top>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theme="0"/>
      </top>
      <bottom style="medium">
        <color theme="0"/>
      </bottom>
      <diagonal/>
    </border>
    <border>
      <left style="medium">
        <color indexed="64"/>
      </left>
      <right style="medium">
        <color indexed="64"/>
      </right>
      <top/>
      <bottom style="medium">
        <color indexed="64"/>
      </bottom>
      <diagonal/>
    </border>
    <border>
      <left style="medium">
        <color indexed="64"/>
      </left>
      <right style="medium">
        <color indexed="64"/>
      </right>
      <top style="medium">
        <color theme="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indexed="64"/>
      </left>
      <right style="medium">
        <color theme="0"/>
      </right>
      <top/>
      <bottom/>
      <diagonal/>
    </border>
    <border>
      <left style="medium">
        <color theme="0"/>
      </left>
      <right style="thin">
        <color indexed="64"/>
      </right>
      <top/>
      <bottom style="medium">
        <color theme="0"/>
      </bottom>
      <diagonal/>
    </border>
    <border>
      <left style="thin">
        <color indexed="64"/>
      </left>
      <right style="medium">
        <color indexed="64"/>
      </right>
      <top style="medium">
        <color indexed="64"/>
      </top>
      <bottom/>
      <diagonal/>
    </border>
    <border>
      <left/>
      <right style="thin">
        <color indexed="64"/>
      </right>
      <top style="medium">
        <color theme="0"/>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theme="0"/>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style="medium">
        <color theme="0"/>
      </bottom>
      <diagonal/>
    </border>
    <border>
      <left style="medium">
        <color theme="0"/>
      </left>
      <right style="medium">
        <color indexed="64"/>
      </right>
      <top/>
      <bottom style="medium">
        <color theme="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theme="0"/>
      </right>
      <top/>
      <bottom/>
      <diagonal/>
    </border>
    <border>
      <left/>
      <right/>
      <top style="thin">
        <color indexed="64"/>
      </top>
      <bottom style="thin">
        <color indexed="64"/>
      </bottom>
      <diagonal/>
    </border>
    <border>
      <left/>
      <right/>
      <top style="thin">
        <color indexed="64"/>
      </top>
      <bottom/>
      <diagonal/>
    </border>
    <border>
      <left style="medium">
        <color theme="0"/>
      </left>
      <right style="medium">
        <color indexed="64"/>
      </right>
      <top style="medium">
        <color theme="0"/>
      </top>
      <bottom style="medium">
        <color theme="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theme="0"/>
      </top>
      <bottom style="medium">
        <color indexed="6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right/>
      <top/>
      <bottom style="medium">
        <color indexed="64"/>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right/>
      <top style="medium">
        <color theme="0"/>
      </top>
      <bottom/>
      <diagonal/>
    </border>
    <border>
      <left style="medium">
        <color theme="0"/>
      </left>
      <right/>
      <top/>
      <bottom style="thin">
        <color theme="0"/>
      </bottom>
      <diagonal/>
    </border>
    <border>
      <left/>
      <right style="medium">
        <color theme="0"/>
      </right>
      <top/>
      <bottom style="thin">
        <color theme="0"/>
      </bottom>
      <diagonal/>
    </border>
    <border>
      <left style="thin">
        <color rgb="FF999999"/>
      </left>
      <right style="thin">
        <color rgb="FF999999"/>
      </right>
      <top style="thin">
        <color rgb="FF999999"/>
      </top>
      <bottom style="thin">
        <color rgb="FF999999"/>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style="thin">
        <color theme="0"/>
      </right>
      <top style="thin">
        <color theme="0"/>
      </top>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thin">
        <color indexed="64"/>
      </top>
      <bottom style="thin">
        <color indexed="64"/>
      </bottom>
      <diagonal/>
    </border>
    <border>
      <left style="thin">
        <color indexed="64"/>
      </left>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medium">
        <color theme="0"/>
      </left>
      <right style="medium">
        <color theme="0"/>
      </right>
      <top style="medium">
        <color theme="0"/>
      </top>
      <bottom style="thin">
        <color indexed="64"/>
      </bottom>
      <diagonal/>
    </border>
    <border>
      <left/>
      <right/>
      <top/>
      <bottom style="thin">
        <color indexed="64"/>
      </bottom>
      <diagonal/>
    </border>
    <border>
      <left/>
      <right/>
      <top style="thin">
        <color indexed="64"/>
      </top>
      <bottom style="double">
        <color indexed="64"/>
      </bottom>
      <diagonal/>
    </border>
    <border>
      <left style="thin">
        <color theme="0"/>
      </left>
      <right style="thin">
        <color theme="0"/>
      </right>
      <top/>
      <bottom style="thin">
        <color theme="0"/>
      </bottom>
      <diagonal/>
    </border>
    <border>
      <left/>
      <right/>
      <top/>
      <bottom style="thin">
        <color theme="8" tint="-0.249977111117893"/>
      </bottom>
      <diagonal/>
    </border>
    <border>
      <left style="thin">
        <color theme="0"/>
      </left>
      <right style="thin">
        <color theme="0"/>
      </right>
      <top style="thin">
        <color theme="0"/>
      </top>
      <bottom style="thin">
        <color theme="8" tint="-0.249977111117893"/>
      </bottom>
      <diagonal/>
    </border>
    <border>
      <left style="thin">
        <color theme="0"/>
      </left>
      <right style="thin">
        <color theme="0"/>
      </right>
      <top/>
      <bottom style="thin">
        <color theme="8" tint="-0.249977111117893"/>
      </bottom>
      <diagonal/>
    </border>
    <border>
      <left style="medium">
        <color theme="0"/>
      </left>
      <right/>
      <top style="thin">
        <color indexed="64"/>
      </top>
      <bottom style="medium">
        <color theme="0"/>
      </bottom>
      <diagonal/>
    </border>
    <border>
      <left style="medium">
        <color theme="0"/>
      </left>
      <right/>
      <top style="thin">
        <color indexed="64"/>
      </top>
      <bottom style="thin">
        <color indexed="64"/>
      </bottom>
      <diagonal/>
    </border>
    <border>
      <left style="medium">
        <color theme="0"/>
      </left>
      <right/>
      <top style="medium">
        <color theme="0"/>
      </top>
      <bottom style="thin">
        <color indexed="64"/>
      </bottom>
      <diagonal/>
    </border>
    <border>
      <left style="thin">
        <color theme="0"/>
      </left>
      <right/>
      <top/>
      <bottom style="thin">
        <color theme="8" tint="-0.249977111117893"/>
      </bottom>
      <diagonal/>
    </border>
    <border>
      <left style="thin">
        <color theme="0"/>
      </left>
      <right style="thin">
        <color theme="0"/>
      </right>
      <top style="medium">
        <color theme="0"/>
      </top>
      <bottom style="thin">
        <color theme="8" tint="-0.249977111117893"/>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thin">
        <color theme="8" tint="-0.249977111117893"/>
      </top>
      <bottom style="medium">
        <color theme="8" tint="-0.249977111117893"/>
      </bottom>
      <diagonal/>
    </border>
    <border>
      <left style="medium">
        <color indexed="64"/>
      </left>
      <right/>
      <top style="medium">
        <color indexed="64"/>
      </top>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bottom/>
      <diagonal/>
    </border>
    <border>
      <left style="medium">
        <color indexed="64"/>
      </left>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style="medium">
        <color theme="0"/>
      </left>
      <right style="medium">
        <color indexed="64"/>
      </right>
      <top/>
      <bottom style="medium">
        <color indexed="64"/>
      </bottom>
      <diagonal/>
    </border>
    <border>
      <left style="medium">
        <color indexed="64"/>
      </left>
      <right style="medium">
        <color indexed="64"/>
      </right>
      <top/>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171" fontId="1" fillId="0" borderId="0" applyFont="0" applyFill="0" applyBorder="0" applyAlignment="0" applyProtection="0"/>
    <xf numFmtId="0" fontId="7" fillId="0" borderId="0"/>
    <xf numFmtId="43" fontId="1" fillId="0" borderId="0" applyFont="0" applyFill="0" applyBorder="0" applyAlignment="0" applyProtection="0"/>
  </cellStyleXfs>
  <cellXfs count="646">
    <xf numFmtId="0" fontId="0" fillId="0" borderId="0" xfId="0"/>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3" borderId="6"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165" fontId="5" fillId="0" borderId="0" xfId="2" applyNumberFormat="1" applyFont="1" applyAlignment="1">
      <alignment horizontal="center" vertical="center"/>
    </xf>
    <xf numFmtId="165" fontId="6" fillId="0" borderId="0" xfId="2" applyNumberFormat="1" applyFont="1" applyAlignment="1">
      <alignment horizontal="center" vertical="center"/>
    </xf>
    <xf numFmtId="165" fontId="4" fillId="3" borderId="6" xfId="2" applyNumberFormat="1" applyFont="1" applyFill="1" applyBorder="1" applyAlignment="1">
      <alignment horizontal="center" vertical="center"/>
    </xf>
    <xf numFmtId="0" fontId="7" fillId="4" borderId="0" xfId="0" applyFont="1" applyFill="1"/>
    <xf numFmtId="164" fontId="7" fillId="4" borderId="0" xfId="0" applyNumberFormat="1" applyFont="1" applyFill="1"/>
    <xf numFmtId="0" fontId="3" fillId="0" borderId="0" xfId="0" applyFont="1" applyAlignment="1">
      <alignment horizontal="left" vertical="center" indent="1"/>
    </xf>
    <xf numFmtId="0" fontId="8" fillId="0" borderId="0" xfId="0" applyFont="1" applyAlignment="1"/>
    <xf numFmtId="0" fontId="5" fillId="0" borderId="0" xfId="0" applyFont="1"/>
    <xf numFmtId="0" fontId="6" fillId="0" borderId="0" xfId="0" applyFont="1" applyAlignment="1">
      <alignment horizontal="left" indent="1"/>
    </xf>
    <xf numFmtId="0" fontId="6" fillId="0" borderId="0" xfId="0" applyFont="1" applyAlignment="1">
      <alignment horizontal="left" wrapText="1" indent="1"/>
    </xf>
    <xf numFmtId="0" fontId="4" fillId="3" borderId="6" xfId="0" applyFont="1" applyFill="1" applyBorder="1" applyAlignment="1">
      <alignment horizontal="left"/>
    </xf>
    <xf numFmtId="0" fontId="3" fillId="5" borderId="0" xfId="0" applyFont="1" applyFill="1"/>
    <xf numFmtId="0" fontId="0" fillId="0" borderId="0" xfId="0" applyAlignment="1">
      <alignment horizontal="left" indent="1"/>
    </xf>
    <xf numFmtId="0" fontId="0" fillId="0" borderId="11" xfId="0" applyBorder="1" applyAlignment="1">
      <alignment horizontal="left" indent="1"/>
    </xf>
    <xf numFmtId="0" fontId="2" fillId="3" borderId="0" xfId="0" applyFont="1" applyFill="1"/>
    <xf numFmtId="164" fontId="5" fillId="5" borderId="0" xfId="0" applyNumberFormat="1" applyFont="1" applyFill="1" applyAlignment="1">
      <alignment horizontal="center" vertical="center"/>
    </xf>
    <xf numFmtId="164" fontId="2" fillId="3" borderId="0" xfId="0" applyNumberFormat="1" applyFont="1" applyFill="1" applyAlignment="1">
      <alignment horizontal="center"/>
    </xf>
    <xf numFmtId="165" fontId="5" fillId="5" borderId="0" xfId="2" applyNumberFormat="1" applyFont="1" applyFill="1" applyAlignment="1">
      <alignment horizontal="center" vertical="center"/>
    </xf>
    <xf numFmtId="165" fontId="2" fillId="3" borderId="0" xfId="2" applyNumberFormat="1" applyFont="1" applyFill="1" applyAlignment="1">
      <alignment horizontal="center"/>
    </xf>
    <xf numFmtId="0" fontId="9" fillId="0" borderId="10" xfId="0" applyFont="1" applyBorder="1" applyAlignment="1"/>
    <xf numFmtId="0" fontId="10" fillId="2" borderId="13"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 xfId="0" applyFont="1" applyFill="1" applyBorder="1" applyAlignment="1">
      <alignment horizontal="center" vertical="center"/>
    </xf>
    <xf numFmtId="0" fontId="11" fillId="6" borderId="0" xfId="0" applyFont="1" applyFill="1" applyAlignment="1">
      <alignment horizontal="left" vertical="center" wrapText="1"/>
    </xf>
    <xf numFmtId="0" fontId="11" fillId="0" borderId="5" xfId="0" applyFont="1" applyBorder="1" applyAlignment="1">
      <alignment horizontal="left" vertical="center" wrapText="1" indent="1"/>
    </xf>
    <xf numFmtId="0" fontId="12" fillId="0" borderId="5" xfId="0" applyFont="1" applyBorder="1" applyAlignment="1">
      <alignment horizontal="left" vertical="center" wrapText="1" indent="2"/>
    </xf>
    <xf numFmtId="164" fontId="13" fillId="3" borderId="6" xfId="0" applyNumberFormat="1" applyFont="1" applyFill="1" applyBorder="1" applyAlignment="1">
      <alignment horizontal="left" vertical="center"/>
    </xf>
    <xf numFmtId="164" fontId="14" fillId="0" borderId="0" xfId="0" applyNumberFormat="1" applyFont="1" applyAlignment="1">
      <alignment horizontal="center" vertical="center"/>
    </xf>
    <xf numFmtId="164" fontId="7" fillId="0" borderId="0" xfId="0" applyNumberFormat="1" applyFont="1" applyAlignment="1">
      <alignment horizontal="center" vertical="center"/>
    </xf>
    <xf numFmtId="164" fontId="14" fillId="6" borderId="0" xfId="0" applyNumberFormat="1" applyFont="1" applyFill="1" applyAlignment="1">
      <alignment horizontal="center" vertical="center"/>
    </xf>
    <xf numFmtId="164" fontId="13" fillId="3" borderId="6" xfId="0" applyNumberFormat="1" applyFont="1" applyFill="1" applyBorder="1" applyAlignment="1">
      <alignment horizontal="center" vertical="center"/>
    </xf>
    <xf numFmtId="165" fontId="13" fillId="3" borderId="6" xfId="2" applyNumberFormat="1" applyFont="1" applyFill="1" applyBorder="1" applyAlignment="1">
      <alignment horizontal="center" vertical="center"/>
    </xf>
    <xf numFmtId="0" fontId="10" fillId="2" borderId="9" xfId="0" applyFont="1" applyFill="1" applyBorder="1" applyAlignment="1">
      <alignment horizontal="center" vertical="center"/>
    </xf>
    <xf numFmtId="165" fontId="14" fillId="6" borderId="0" xfId="2" applyNumberFormat="1" applyFont="1" applyFill="1" applyAlignment="1">
      <alignment horizontal="center" vertical="center"/>
    </xf>
    <xf numFmtId="165" fontId="14" fillId="0" borderId="0" xfId="2" applyNumberFormat="1" applyFont="1" applyAlignment="1">
      <alignment horizontal="center" vertical="center"/>
    </xf>
    <xf numFmtId="165" fontId="7" fillId="0" borderId="0" xfId="2" applyNumberFormat="1" applyFont="1" applyAlignment="1">
      <alignment horizontal="center" vertical="center"/>
    </xf>
    <xf numFmtId="165" fontId="0" fillId="0" borderId="0" xfId="2" applyNumberFormat="1" applyFont="1"/>
    <xf numFmtId="0" fontId="3" fillId="5" borderId="7" xfId="0" applyFont="1" applyFill="1" applyBorder="1" applyAlignment="1">
      <alignment horizontal="left"/>
    </xf>
    <xf numFmtId="9" fontId="0" fillId="0" borderId="0" xfId="0" applyNumberFormat="1"/>
    <xf numFmtId="10" fontId="0" fillId="0" borderId="0" xfId="0" applyNumberFormat="1"/>
    <xf numFmtId="0" fontId="9" fillId="0" borderId="0" xfId="0" applyFont="1" applyBorder="1" applyAlignment="1"/>
    <xf numFmtId="0" fontId="0" fillId="0" borderId="0" xfId="0"/>
    <xf numFmtId="166" fontId="15" fillId="0" borderId="0" xfId="1" applyNumberFormat="1" applyFont="1" applyBorder="1" applyAlignment="1">
      <alignment horizontal="left"/>
    </xf>
    <xf numFmtId="166" fontId="18" fillId="0" borderId="0" xfId="1" applyNumberFormat="1" applyFont="1" applyBorder="1" applyAlignment="1">
      <alignment horizontal="left"/>
    </xf>
    <xf numFmtId="166" fontId="4" fillId="8" borderId="0" xfId="1" applyNumberFormat="1" applyFont="1" applyFill="1" applyBorder="1" applyAlignment="1">
      <alignment horizontal="right"/>
    </xf>
    <xf numFmtId="0" fontId="4" fillId="8" borderId="0" xfId="0" applyFont="1" applyFill="1" applyAlignment="1">
      <alignment horizontal="left"/>
    </xf>
    <xf numFmtId="0" fontId="4" fillId="8" borderId="0" xfId="0" applyFont="1" applyFill="1" applyAlignment="1">
      <alignment horizontal="center" vertical="center" wrapText="1"/>
    </xf>
    <xf numFmtId="0" fontId="8" fillId="7" borderId="0" xfId="0" applyFont="1" applyFill="1" applyAlignment="1">
      <alignment wrapText="1"/>
    </xf>
    <xf numFmtId="0" fontId="9" fillId="7" borderId="0" xfId="0" applyFont="1" applyFill="1" applyAlignment="1"/>
    <xf numFmtId="0" fontId="0" fillId="0" borderId="0" xfId="0"/>
    <xf numFmtId="0" fontId="17" fillId="0" borderId="0" xfId="0" applyFont="1" applyAlignment="1">
      <alignment vertical="top"/>
    </xf>
    <xf numFmtId="0" fontId="5" fillId="0" borderId="20" xfId="0" applyFont="1" applyBorder="1" applyAlignment="1">
      <alignment vertical="center" wrapText="1"/>
    </xf>
    <xf numFmtId="0" fontId="15" fillId="0" borderId="20" xfId="0" applyFont="1" applyBorder="1" applyAlignment="1">
      <alignment horizontal="center" vertical="center" wrapText="1"/>
    </xf>
    <xf numFmtId="3" fontId="15" fillId="0" borderId="20" xfId="0" applyNumberFormat="1" applyFont="1" applyBorder="1" applyAlignment="1">
      <alignment horizontal="center" vertical="center"/>
    </xf>
    <xf numFmtId="9" fontId="15" fillId="0" borderId="20" xfId="0" applyNumberFormat="1" applyFont="1" applyBorder="1" applyAlignment="1">
      <alignment horizontal="center" vertical="center"/>
    </xf>
    <xf numFmtId="0" fontId="5" fillId="0" borderId="21" xfId="0" applyFont="1" applyBorder="1" applyAlignment="1">
      <alignment vertical="center" wrapText="1"/>
    </xf>
    <xf numFmtId="0" fontId="15" fillId="0" borderId="21" xfId="0" applyFont="1" applyBorder="1" applyAlignment="1">
      <alignment horizontal="center" vertical="center" wrapText="1"/>
    </xf>
    <xf numFmtId="3" fontId="15" fillId="0" borderId="21" xfId="0" applyNumberFormat="1" applyFont="1" applyBorder="1" applyAlignment="1">
      <alignment horizontal="center" vertical="center"/>
    </xf>
    <xf numFmtId="9" fontId="15" fillId="0" borderId="21" xfId="0" applyNumberFormat="1" applyFont="1" applyBorder="1" applyAlignment="1">
      <alignment horizontal="center" vertical="center"/>
    </xf>
    <xf numFmtId="0" fontId="5" fillId="0" borderId="22" xfId="0" applyFont="1" applyBorder="1" applyAlignment="1">
      <alignment vertical="center" wrapText="1"/>
    </xf>
    <xf numFmtId="0" fontId="15" fillId="0" borderId="22" xfId="0" applyFont="1" applyBorder="1" applyAlignment="1">
      <alignment horizontal="center" vertical="center" wrapText="1"/>
    </xf>
    <xf numFmtId="3" fontId="15" fillId="0" borderId="22" xfId="0" applyNumberFormat="1" applyFont="1" applyBorder="1" applyAlignment="1">
      <alignment horizontal="center" vertical="center"/>
    </xf>
    <xf numFmtId="9" fontId="15" fillId="0" borderId="22" xfId="0" applyNumberFormat="1" applyFont="1" applyBorder="1" applyAlignment="1">
      <alignment horizontal="center" vertical="center"/>
    </xf>
    <xf numFmtId="0" fontId="5" fillId="0" borderId="23" xfId="0" applyFont="1" applyBorder="1" applyAlignment="1">
      <alignment vertical="center" wrapText="1"/>
    </xf>
    <xf numFmtId="0" fontId="15" fillId="0" borderId="23" xfId="0" applyFont="1" applyBorder="1" applyAlignment="1">
      <alignment horizontal="center" vertical="center" wrapText="1"/>
    </xf>
    <xf numFmtId="3" fontId="15" fillId="0" borderId="23" xfId="0" applyNumberFormat="1" applyFont="1" applyBorder="1" applyAlignment="1">
      <alignment horizontal="center" vertical="center"/>
    </xf>
    <xf numFmtId="9" fontId="15" fillId="0" borderId="23" xfId="0" applyNumberFormat="1" applyFont="1" applyBorder="1" applyAlignment="1">
      <alignment horizontal="center" vertical="center"/>
    </xf>
    <xf numFmtId="0" fontId="15" fillId="0" borderId="23" xfId="0" applyFont="1" applyBorder="1" applyAlignment="1">
      <alignment horizontal="center" vertical="center"/>
    </xf>
    <xf numFmtId="164" fontId="6" fillId="0" borderId="30" xfId="0" applyNumberFormat="1" applyFont="1" applyBorder="1" applyAlignment="1">
      <alignment horizontal="center" vertical="center"/>
    </xf>
    <xf numFmtId="164" fontId="6" fillId="0" borderId="32" xfId="0" applyNumberFormat="1" applyFont="1" applyBorder="1" applyAlignment="1">
      <alignment horizontal="center" vertical="center"/>
    </xf>
    <xf numFmtId="164" fontId="6" fillId="0" borderId="34" xfId="0" applyNumberFormat="1" applyFont="1" applyBorder="1" applyAlignment="1">
      <alignment horizontal="center" vertical="center"/>
    </xf>
    <xf numFmtId="164" fontId="6" fillId="0" borderId="35" xfId="0" applyNumberFormat="1" applyFont="1" applyBorder="1" applyAlignment="1">
      <alignment horizontal="center" vertical="center"/>
    </xf>
    <xf numFmtId="0" fontId="3" fillId="0" borderId="36" xfId="0" applyFont="1" applyBorder="1" applyAlignment="1">
      <alignment horizontal="center" vertical="center" wrapText="1"/>
    </xf>
    <xf numFmtId="0" fontId="5" fillId="0" borderId="37" xfId="0" applyFont="1" applyBorder="1" applyAlignment="1">
      <alignment vertical="center" wrapText="1"/>
    </xf>
    <xf numFmtId="0" fontId="15" fillId="0" borderId="37" xfId="0" applyFont="1" applyBorder="1" applyAlignment="1">
      <alignment horizontal="center" vertical="center" wrapText="1"/>
    </xf>
    <xf numFmtId="3" fontId="15" fillId="0" borderId="37" xfId="0" applyNumberFormat="1" applyFont="1" applyBorder="1" applyAlignment="1">
      <alignment horizontal="center" vertical="center"/>
    </xf>
    <xf numFmtId="9" fontId="15" fillId="0" borderId="37" xfId="0" applyNumberFormat="1" applyFont="1" applyBorder="1" applyAlignment="1">
      <alignment horizontal="center" vertical="center"/>
    </xf>
    <xf numFmtId="164" fontId="6" fillId="0" borderId="38" xfId="0" applyNumberFormat="1" applyFont="1" applyBorder="1" applyAlignment="1">
      <alignment horizontal="center" vertical="center"/>
    </xf>
    <xf numFmtId="0" fontId="5" fillId="0" borderId="17" xfId="0" applyFont="1" applyBorder="1" applyAlignment="1">
      <alignment vertical="center" wrapText="1"/>
    </xf>
    <xf numFmtId="0" fontId="15" fillId="0" borderId="17" xfId="0" applyFont="1" applyBorder="1" applyAlignment="1">
      <alignment horizontal="center" vertical="center" wrapText="1"/>
    </xf>
    <xf numFmtId="3" fontId="15" fillId="0" borderId="17" xfId="0" applyNumberFormat="1" applyFont="1" applyBorder="1" applyAlignment="1">
      <alignment horizontal="center" vertical="center"/>
    </xf>
    <xf numFmtId="9" fontId="15" fillId="0" borderId="17" xfId="0" applyNumberFormat="1" applyFont="1" applyBorder="1" applyAlignment="1">
      <alignment horizontal="center" vertical="center"/>
    </xf>
    <xf numFmtId="0" fontId="5" fillId="0" borderId="41" xfId="0" applyFont="1" applyBorder="1" applyAlignment="1">
      <alignment vertical="center" wrapText="1"/>
    </xf>
    <xf numFmtId="0" fontId="15" fillId="0" borderId="41" xfId="0" applyFont="1" applyBorder="1" applyAlignment="1">
      <alignment horizontal="center" vertical="center" wrapText="1"/>
    </xf>
    <xf numFmtId="3" fontId="15" fillId="0" borderId="41" xfId="0" applyNumberFormat="1" applyFont="1" applyBorder="1" applyAlignment="1">
      <alignment horizontal="center" vertical="center"/>
    </xf>
    <xf numFmtId="9" fontId="15" fillId="0" borderId="41" xfId="0" applyNumberFormat="1" applyFont="1" applyBorder="1" applyAlignment="1">
      <alignment horizontal="center" vertical="center"/>
    </xf>
    <xf numFmtId="0" fontId="5" fillId="0" borderId="18" xfId="0" applyFont="1" applyBorder="1" applyAlignment="1">
      <alignment vertical="center" wrapText="1"/>
    </xf>
    <xf numFmtId="0" fontId="15" fillId="0" borderId="18" xfId="0" applyFont="1" applyBorder="1" applyAlignment="1">
      <alignment horizontal="center" vertical="center"/>
    </xf>
    <xf numFmtId="3" fontId="15" fillId="0" borderId="18" xfId="0" applyNumberFormat="1" applyFont="1" applyBorder="1" applyAlignment="1">
      <alignment horizontal="center" vertical="center"/>
    </xf>
    <xf numFmtId="9" fontId="15" fillId="0" borderId="18" xfId="0" applyNumberFormat="1" applyFont="1" applyBorder="1" applyAlignment="1">
      <alignment horizontal="center" vertical="center"/>
    </xf>
    <xf numFmtId="0" fontId="15" fillId="0" borderId="18" xfId="0" applyFont="1" applyBorder="1" applyAlignment="1">
      <alignment horizontal="center" vertical="center" wrapText="1"/>
    </xf>
    <xf numFmtId="0" fontId="3" fillId="0" borderId="46" xfId="0" applyFont="1" applyBorder="1" applyAlignment="1">
      <alignment horizontal="center" vertical="center"/>
    </xf>
    <xf numFmtId="0" fontId="5" fillId="0" borderId="47" xfId="0" applyFont="1" applyBorder="1" applyAlignment="1">
      <alignment vertical="center" wrapText="1"/>
    </xf>
    <xf numFmtId="0" fontId="15" fillId="0" borderId="47" xfId="0" applyFont="1" applyBorder="1" applyAlignment="1">
      <alignment horizontal="center" vertical="center" wrapText="1"/>
    </xf>
    <xf numFmtId="3" fontId="15" fillId="0" borderId="47" xfId="0" applyNumberFormat="1" applyFont="1" applyBorder="1" applyAlignment="1">
      <alignment horizontal="center" vertical="center"/>
    </xf>
    <xf numFmtId="9" fontId="15" fillId="0" borderId="4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43" xfId="0" applyNumberFormat="1" applyFont="1" applyBorder="1" applyAlignment="1">
      <alignment horizontal="center" vertical="center"/>
    </xf>
    <xf numFmtId="164" fontId="6" fillId="0" borderId="45" xfId="0" applyNumberFormat="1" applyFont="1" applyBorder="1" applyAlignment="1">
      <alignment horizontal="center" vertical="center"/>
    </xf>
    <xf numFmtId="164" fontId="6" fillId="0" borderId="48" xfId="0" applyNumberFormat="1" applyFont="1" applyBorder="1" applyAlignment="1">
      <alignment horizontal="center" vertical="center"/>
    </xf>
    <xf numFmtId="164" fontId="2" fillId="3" borderId="49" xfId="0" applyNumberFormat="1" applyFont="1" applyFill="1" applyBorder="1" applyAlignment="1">
      <alignment horizontal="center" vertical="center"/>
    </xf>
    <xf numFmtId="164" fontId="6" fillId="0" borderId="17" xfId="0" applyNumberFormat="1" applyFont="1" applyBorder="1" applyAlignment="1">
      <alignment horizontal="center" vertical="center"/>
    </xf>
    <xf numFmtId="0" fontId="0" fillId="0" borderId="17" xfId="0" applyBorder="1" applyAlignment="1">
      <alignment horizontal="center" vertical="center" wrapText="1"/>
    </xf>
    <xf numFmtId="3" fontId="0" fillId="0" borderId="17" xfId="0" applyNumberFormat="1" applyBorder="1" applyAlignment="1">
      <alignment horizontal="center" vertical="center" wrapText="1"/>
    </xf>
    <xf numFmtId="9" fontId="0" fillId="0" borderId="17" xfId="0" applyNumberFormat="1" applyBorder="1" applyAlignment="1">
      <alignment horizontal="center"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0" fillId="0" borderId="16" xfId="0" applyBorder="1" applyAlignment="1">
      <alignment horizontal="center" vertical="center" wrapText="1"/>
    </xf>
    <xf numFmtId="3" fontId="0" fillId="0" borderId="16" xfId="0" applyNumberFormat="1" applyBorder="1" applyAlignment="1">
      <alignment horizontal="center" vertical="center" wrapText="1"/>
    </xf>
    <xf numFmtId="9" fontId="0" fillId="0" borderId="16" xfId="0" applyNumberFormat="1" applyBorder="1" applyAlignment="1">
      <alignment horizontal="center" vertical="center" wrapText="1"/>
    </xf>
    <xf numFmtId="164" fontId="6" fillId="0" borderId="16" xfId="0" applyNumberFormat="1" applyFont="1" applyBorder="1" applyAlignment="1">
      <alignment horizontal="center" vertical="center"/>
    </xf>
    <xf numFmtId="0" fontId="11" fillId="0" borderId="41" xfId="0" applyFont="1" applyBorder="1" applyAlignment="1">
      <alignment horizontal="left" vertical="center" wrapText="1"/>
    </xf>
    <xf numFmtId="0" fontId="0" fillId="0" borderId="41" xfId="0" applyBorder="1" applyAlignment="1">
      <alignment horizontal="center" vertical="center" wrapText="1"/>
    </xf>
    <xf numFmtId="3" fontId="0" fillId="0" borderId="41" xfId="0" applyNumberFormat="1" applyBorder="1" applyAlignment="1">
      <alignment horizontal="center" vertical="center" wrapText="1"/>
    </xf>
    <xf numFmtId="9" fontId="0" fillId="0" borderId="41" xfId="0" applyNumberFormat="1" applyBorder="1" applyAlignment="1">
      <alignment horizontal="center" vertical="center" wrapText="1"/>
    </xf>
    <xf numFmtId="0" fontId="11" fillId="0" borderId="18" xfId="0" applyFont="1" applyBorder="1" applyAlignment="1">
      <alignment horizontal="left" vertical="center" wrapText="1"/>
    </xf>
    <xf numFmtId="0" fontId="0" fillId="0" borderId="18" xfId="0" applyBorder="1" applyAlignment="1">
      <alignment horizontal="center" vertical="center" wrapText="1"/>
    </xf>
    <xf numFmtId="3" fontId="0" fillId="0" borderId="18" xfId="0" applyNumberFormat="1" applyBorder="1" applyAlignment="1">
      <alignment horizontal="center" vertical="center" wrapText="1"/>
    </xf>
    <xf numFmtId="9" fontId="0" fillId="0" borderId="18" xfId="0" applyNumberFormat="1" applyBorder="1" applyAlignment="1">
      <alignment horizontal="center" vertical="center" wrapText="1"/>
    </xf>
    <xf numFmtId="0" fontId="11" fillId="0" borderId="47" xfId="0" applyFont="1" applyBorder="1" applyAlignment="1">
      <alignment horizontal="left" vertical="center" wrapText="1"/>
    </xf>
    <xf numFmtId="0" fontId="0" fillId="0" borderId="47" xfId="0" applyBorder="1" applyAlignment="1">
      <alignment horizontal="center" vertical="center" wrapText="1"/>
    </xf>
    <xf numFmtId="3" fontId="0" fillId="0" borderId="47" xfId="0" applyNumberFormat="1" applyBorder="1" applyAlignment="1">
      <alignment horizontal="center" vertical="center" wrapText="1"/>
    </xf>
    <xf numFmtId="9" fontId="0" fillId="0" borderId="47" xfId="0" applyNumberFormat="1" applyBorder="1" applyAlignment="1">
      <alignment horizontal="center" vertical="center" wrapText="1"/>
    </xf>
    <xf numFmtId="164" fontId="6" fillId="0" borderId="41" xfId="0" applyNumberFormat="1" applyFont="1" applyBorder="1" applyAlignment="1">
      <alignment horizontal="center" vertical="center"/>
    </xf>
    <xf numFmtId="164" fontId="6" fillId="0" borderId="18" xfId="0" applyNumberFormat="1" applyFont="1" applyBorder="1" applyAlignment="1">
      <alignment horizontal="center" vertical="center"/>
    </xf>
    <xf numFmtId="0" fontId="3" fillId="0" borderId="47" xfId="0" applyFont="1" applyBorder="1" applyAlignment="1">
      <alignment horizontal="center" vertical="center" wrapText="1"/>
    </xf>
    <xf numFmtId="164" fontId="6" fillId="0" borderId="47" xfId="0" applyNumberFormat="1" applyFont="1" applyBorder="1" applyAlignment="1">
      <alignment horizontal="center" vertical="center"/>
    </xf>
    <xf numFmtId="164" fontId="2" fillId="3" borderId="40" xfId="0" applyNumberFormat="1" applyFont="1" applyFill="1" applyBorder="1" applyAlignment="1">
      <alignment horizontal="center" vertical="center"/>
    </xf>
    <xf numFmtId="0" fontId="3" fillId="0" borderId="41" xfId="0" applyFont="1" applyBorder="1" applyAlignment="1">
      <alignment horizontal="center" vertical="center" wrapText="1"/>
    </xf>
    <xf numFmtId="0" fontId="3" fillId="0" borderId="0" xfId="0" applyFont="1"/>
    <xf numFmtId="0" fontId="6" fillId="0" borderId="17" xfId="0" applyFont="1" applyBorder="1" applyAlignment="1">
      <alignment horizontal="center" vertical="center" wrapText="1"/>
    </xf>
    <xf numFmtId="3" fontId="6" fillId="0" borderId="17" xfId="0" applyNumberFormat="1" applyFont="1" applyBorder="1" applyAlignment="1">
      <alignment horizontal="center" vertical="center"/>
    </xf>
    <xf numFmtId="9" fontId="6" fillId="0" borderId="17" xfId="0" applyNumberFormat="1" applyFont="1" applyBorder="1" applyAlignment="1">
      <alignment horizontal="center" vertical="center"/>
    </xf>
    <xf numFmtId="0" fontId="6" fillId="0" borderId="18" xfId="0" applyFont="1" applyBorder="1" applyAlignment="1">
      <alignment horizontal="center" vertical="center" wrapText="1"/>
    </xf>
    <xf numFmtId="3" fontId="6" fillId="0" borderId="18" xfId="0" applyNumberFormat="1" applyFont="1" applyBorder="1" applyAlignment="1">
      <alignment horizontal="center" vertical="center"/>
    </xf>
    <xf numFmtId="9" fontId="6" fillId="0" borderId="18" xfId="0" applyNumberFormat="1" applyFont="1" applyBorder="1" applyAlignment="1">
      <alignment horizontal="center" vertical="center"/>
    </xf>
    <xf numFmtId="0" fontId="6" fillId="0" borderId="47" xfId="0" applyFont="1" applyBorder="1" applyAlignment="1">
      <alignment horizontal="center" vertical="center" wrapText="1"/>
    </xf>
    <xf numFmtId="3" fontId="6" fillId="0" borderId="47" xfId="0" applyNumberFormat="1" applyFont="1" applyBorder="1" applyAlignment="1">
      <alignment horizontal="center" vertical="center"/>
    </xf>
    <xf numFmtId="9" fontId="6" fillId="0" borderId="47" xfId="0" applyNumberFormat="1" applyFont="1" applyBorder="1" applyAlignment="1">
      <alignment horizontal="center" vertical="center"/>
    </xf>
    <xf numFmtId="0" fontId="6" fillId="0" borderId="41" xfId="0" applyFont="1" applyBorder="1" applyAlignment="1">
      <alignment horizontal="center" vertical="center" wrapText="1"/>
    </xf>
    <xf numFmtId="3" fontId="6" fillId="0" borderId="41" xfId="0" applyNumberFormat="1" applyFont="1" applyBorder="1" applyAlignment="1">
      <alignment horizontal="center" vertical="center"/>
    </xf>
    <xf numFmtId="9" fontId="6" fillId="0" borderId="41" xfId="0" applyNumberFormat="1" applyFont="1" applyBorder="1" applyAlignment="1">
      <alignment horizontal="center" vertical="center"/>
    </xf>
    <xf numFmtId="0" fontId="5" fillId="0" borderId="4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17" xfId="0" applyFont="1" applyBorder="1" applyAlignment="1">
      <alignment vertical="center" wrapText="1"/>
    </xf>
    <xf numFmtId="3" fontId="0" fillId="0" borderId="17" xfId="0" applyNumberFormat="1" applyFont="1" applyBorder="1" applyAlignment="1">
      <alignment vertical="center"/>
    </xf>
    <xf numFmtId="9" fontId="0" fillId="0" borderId="17" xfId="0" applyNumberFormat="1" applyFont="1" applyBorder="1" applyAlignment="1">
      <alignment vertical="center"/>
    </xf>
    <xf numFmtId="0" fontId="0" fillId="0" borderId="17" xfId="0" applyFont="1" applyBorder="1" applyAlignment="1">
      <alignment horizontal="center"/>
    </xf>
    <xf numFmtId="168" fontId="0" fillId="0" borderId="0" xfId="0" applyNumberFormat="1"/>
    <xf numFmtId="167" fontId="2" fillId="3" borderId="75" xfId="0" applyNumberFormat="1" applyFont="1" applyFill="1" applyBorder="1" applyAlignment="1">
      <alignment horizontal="center"/>
    </xf>
    <xf numFmtId="165" fontId="2" fillId="3" borderId="75" xfId="2" applyNumberFormat="1" applyFont="1" applyFill="1" applyBorder="1" applyAlignment="1">
      <alignment horizontal="center"/>
    </xf>
    <xf numFmtId="165" fontId="2" fillId="3" borderId="76" xfId="2" applyNumberFormat="1" applyFont="1" applyFill="1" applyBorder="1" applyAlignment="1">
      <alignment horizontal="center"/>
    </xf>
    <xf numFmtId="0" fontId="2" fillId="3" borderId="6" xfId="7" applyFont="1" applyFill="1" applyBorder="1" applyAlignment="1">
      <alignment horizontal="center" vertical="center" wrapText="1"/>
    </xf>
    <xf numFmtId="0" fontId="2" fillId="3" borderId="70" xfId="7" applyFont="1" applyFill="1" applyBorder="1" applyAlignment="1">
      <alignment horizontal="center" vertical="center" wrapText="1"/>
    </xf>
    <xf numFmtId="0" fontId="19" fillId="0" borderId="54" xfId="7" applyFont="1" applyBorder="1" applyAlignment="1">
      <alignment horizontal="center" vertical="center"/>
    </xf>
    <xf numFmtId="0" fontId="19" fillId="0" borderId="53" xfId="7" applyFont="1" applyBorder="1" applyAlignment="1">
      <alignment horizontal="center" vertical="center" wrapText="1"/>
    </xf>
    <xf numFmtId="0" fontId="19" fillId="0" borderId="0" xfId="7" applyFont="1" applyBorder="1" applyAlignment="1">
      <alignment horizontal="center" vertical="center" wrapText="1"/>
    </xf>
    <xf numFmtId="167" fontId="19" fillId="0" borderId="53" xfId="7" applyNumberFormat="1" applyFont="1" applyBorder="1" applyAlignment="1">
      <alignment horizontal="center" vertical="center"/>
    </xf>
    <xf numFmtId="167" fontId="19" fillId="0" borderId="0" xfId="7" applyNumberFormat="1" applyFont="1" applyBorder="1" applyAlignment="1">
      <alignment horizontal="center" vertical="center"/>
    </xf>
    <xf numFmtId="165" fontId="19" fillId="0" borderId="53" xfId="2" applyNumberFormat="1" applyFont="1" applyFill="1" applyBorder="1" applyAlignment="1">
      <alignment horizontal="center" vertical="center"/>
    </xf>
    <xf numFmtId="165" fontId="3" fillId="0" borderId="31" xfId="2" applyNumberFormat="1" applyFont="1" applyBorder="1" applyAlignment="1">
      <alignment horizontal="center" vertical="center"/>
    </xf>
    <xf numFmtId="0" fontId="19" fillId="0" borderId="53" xfId="7" applyFont="1" applyBorder="1" applyAlignment="1">
      <alignment horizontal="center" vertical="center"/>
    </xf>
    <xf numFmtId="0" fontId="19" fillId="0" borderId="0" xfId="7" applyFont="1" applyBorder="1" applyAlignment="1">
      <alignment horizontal="center" vertical="center"/>
    </xf>
    <xf numFmtId="0" fontId="19" fillId="0" borderId="16" xfId="7" applyFont="1" applyBorder="1" applyAlignment="1">
      <alignment horizontal="center" vertical="center" wrapText="1"/>
    </xf>
    <xf numFmtId="167" fontId="19" fillId="0" borderId="16" xfId="7" applyNumberFormat="1" applyFont="1" applyBorder="1" applyAlignment="1">
      <alignment horizontal="center" vertical="center"/>
    </xf>
    <xf numFmtId="165" fontId="19" fillId="0" borderId="16" xfId="2" applyNumberFormat="1" applyFont="1" applyFill="1" applyBorder="1" applyAlignment="1">
      <alignment horizontal="center" vertical="center"/>
    </xf>
    <xf numFmtId="165" fontId="3" fillId="0" borderId="64" xfId="2" applyNumberFormat="1" applyFont="1" applyBorder="1" applyAlignment="1">
      <alignment horizontal="center" vertical="center"/>
    </xf>
    <xf numFmtId="0" fontId="19" fillId="5" borderId="68" xfId="7" applyFont="1" applyFill="1" applyBorder="1" applyAlignment="1">
      <alignment horizontal="center" vertical="center"/>
    </xf>
    <xf numFmtId="167" fontId="19" fillId="5" borderId="69" xfId="7" applyNumberFormat="1" applyFont="1" applyFill="1" applyBorder="1" applyAlignment="1">
      <alignment horizontal="center" vertical="center"/>
    </xf>
    <xf numFmtId="167" fontId="19" fillId="5" borderId="68" xfId="7" applyNumberFormat="1" applyFont="1" applyFill="1" applyBorder="1" applyAlignment="1">
      <alignment horizontal="center" vertical="center"/>
    </xf>
    <xf numFmtId="165" fontId="19" fillId="5" borderId="69" xfId="2" applyNumberFormat="1" applyFont="1" applyFill="1" applyBorder="1" applyAlignment="1">
      <alignment horizontal="center" vertical="center"/>
    </xf>
    <xf numFmtId="165" fontId="3" fillId="5" borderId="71" xfId="2" applyNumberFormat="1" applyFont="1" applyFill="1" applyBorder="1" applyAlignment="1">
      <alignment horizontal="center"/>
    </xf>
    <xf numFmtId="0" fontId="19" fillId="0" borderId="52" xfId="7" applyFont="1" applyBorder="1" applyAlignment="1">
      <alignment horizontal="center" vertical="center" wrapText="1"/>
    </xf>
    <xf numFmtId="167" fontId="19" fillId="0" borderId="52" xfId="7" applyNumberFormat="1" applyFont="1" applyBorder="1" applyAlignment="1">
      <alignment horizontal="center" vertical="center"/>
    </xf>
    <xf numFmtId="165" fontId="19" fillId="0" borderId="52" xfId="2" applyNumberFormat="1" applyFont="1" applyFill="1" applyBorder="1" applyAlignment="1">
      <alignment horizontal="center" vertical="center"/>
    </xf>
    <xf numFmtId="165" fontId="3" fillId="0" borderId="65" xfId="2" applyNumberFormat="1" applyFont="1" applyBorder="1" applyAlignment="1">
      <alignment horizontal="center" vertical="center"/>
    </xf>
    <xf numFmtId="0" fontId="19" fillId="0" borderId="16" xfId="7" applyFont="1" applyBorder="1" applyAlignment="1">
      <alignment horizontal="center" vertical="center"/>
    </xf>
    <xf numFmtId="0" fontId="19" fillId="5" borderId="68" xfId="7" applyFont="1" applyFill="1" applyBorder="1" applyAlignment="1">
      <alignment horizontal="center" vertical="center" wrapText="1"/>
    </xf>
    <xf numFmtId="0" fontId="19" fillId="5" borderId="69" xfId="7" applyFont="1" applyFill="1" applyBorder="1" applyAlignment="1">
      <alignment horizontal="center" vertical="center" wrapText="1"/>
    </xf>
    <xf numFmtId="0" fontId="2" fillId="3" borderId="75" xfId="7" applyFont="1" applyFill="1" applyBorder="1" applyAlignment="1">
      <alignment horizontal="center" vertical="center"/>
    </xf>
    <xf numFmtId="169" fontId="0" fillId="0" borderId="0" xfId="1" applyNumberFormat="1" applyFont="1" applyAlignment="1">
      <alignment vertical="center"/>
    </xf>
    <xf numFmtId="0" fontId="10" fillId="2" borderId="12" xfId="0" applyFont="1" applyFill="1" applyBorder="1" applyAlignment="1">
      <alignment vertical="center" wrapText="1"/>
    </xf>
    <xf numFmtId="0" fontId="10" fillId="2" borderId="8" xfId="0" applyFont="1" applyFill="1" applyBorder="1" applyAlignment="1">
      <alignment vertical="center" wrapText="1"/>
    </xf>
    <xf numFmtId="0" fontId="2" fillId="3" borderId="6" xfId="0" applyFont="1" applyFill="1" applyBorder="1" applyAlignment="1">
      <alignment horizontal="center" vertical="center"/>
    </xf>
    <xf numFmtId="0" fontId="10" fillId="3" borderId="0" xfId="0" applyFont="1" applyFill="1" applyAlignment="1">
      <alignment horizontal="center" vertical="center"/>
    </xf>
    <xf numFmtId="0" fontId="13" fillId="2" borderId="1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horizontal="center" vertical="center"/>
    </xf>
    <xf numFmtId="0" fontId="11" fillId="0" borderId="0" xfId="0" applyFont="1" applyAlignment="1">
      <alignment horizontal="left" vertical="center" wrapText="1"/>
    </xf>
    <xf numFmtId="164" fontId="11" fillId="0" borderId="0" xfId="0" applyNumberFormat="1" applyFont="1" applyAlignment="1">
      <alignment horizontal="center" vertical="center"/>
    </xf>
    <xf numFmtId="165" fontId="11" fillId="0" borderId="0" xfId="2" applyNumberFormat="1" applyFont="1" applyAlignment="1">
      <alignment horizontal="center" vertical="center"/>
    </xf>
    <xf numFmtId="0" fontId="12" fillId="0" borderId="5" xfId="0" applyFont="1" applyBorder="1" applyAlignment="1">
      <alignment horizontal="left" vertical="center" wrapText="1" indent="1"/>
    </xf>
    <xf numFmtId="164" fontId="12" fillId="0" borderId="0" xfId="0" applyNumberFormat="1" applyFont="1" applyAlignment="1">
      <alignment horizontal="center" vertical="center"/>
    </xf>
    <xf numFmtId="165" fontId="12" fillId="0" borderId="0" xfId="2" applyNumberFormat="1" applyFont="1" applyAlignment="1">
      <alignment horizontal="center" vertical="center"/>
    </xf>
    <xf numFmtId="164" fontId="12" fillId="0" borderId="0" xfId="0" applyNumberFormat="1" applyFont="1" applyFill="1" applyBorder="1" applyAlignment="1">
      <alignment horizontal="center" vertical="center"/>
    </xf>
    <xf numFmtId="0" fontId="11" fillId="0" borderId="5" xfId="0" applyFont="1" applyBorder="1" applyAlignment="1">
      <alignment horizontal="left" vertical="center" wrapText="1"/>
    </xf>
    <xf numFmtId="0" fontId="12" fillId="0" borderId="5" xfId="0" applyFont="1" applyBorder="1" applyAlignment="1">
      <alignment horizontal="left" vertical="center" indent="1"/>
    </xf>
    <xf numFmtId="0" fontId="13" fillId="3" borderId="6" xfId="0" applyFont="1" applyFill="1" applyBorder="1" applyAlignment="1">
      <alignment horizontal="left" vertical="center"/>
    </xf>
    <xf numFmtId="166" fontId="0" fillId="0" borderId="85" xfId="0" applyNumberFormat="1" applyBorder="1"/>
    <xf numFmtId="43" fontId="0" fillId="0" borderId="0" xfId="0" applyNumberFormat="1"/>
    <xf numFmtId="0" fontId="2" fillId="9" borderId="6" xfId="0" applyFont="1" applyFill="1" applyBorder="1"/>
    <xf numFmtId="164" fontId="4" fillId="9" borderId="6" xfId="0" applyNumberFormat="1" applyFont="1" applyFill="1" applyBorder="1" applyAlignment="1">
      <alignment horizontal="center" vertical="center"/>
    </xf>
    <xf numFmtId="0" fontId="2" fillId="3" borderId="15" xfId="0" applyFont="1" applyFill="1" applyBorder="1" applyAlignment="1">
      <alignment horizontal="center" vertical="center"/>
    </xf>
    <xf numFmtId="166" fontId="6" fillId="0" borderId="0" xfId="1" applyNumberFormat="1" applyFont="1"/>
    <xf numFmtId="4" fontId="0" fillId="0" borderId="0" xfId="0" applyNumberFormat="1"/>
    <xf numFmtId="43" fontId="0" fillId="0" borderId="0" xfId="1" applyFont="1"/>
    <xf numFmtId="0" fontId="21" fillId="0" borderId="0" xfId="0" applyFont="1"/>
    <xf numFmtId="165" fontId="22" fillId="0" borderId="0" xfId="2" applyNumberFormat="1" applyFont="1" applyFill="1" applyBorder="1" applyAlignment="1">
      <alignment horizontal="center" vertical="center"/>
    </xf>
    <xf numFmtId="0" fontId="21" fillId="0" borderId="0" xfId="0" applyFont="1" applyAlignment="1">
      <alignment vertical="center"/>
    </xf>
    <xf numFmtId="165" fontId="23" fillId="0" borderId="77" xfId="2" applyNumberFormat="1" applyFont="1" applyBorder="1" applyAlignment="1">
      <alignment horizontal="center" vertical="center"/>
    </xf>
    <xf numFmtId="170" fontId="23" fillId="0" borderId="77" xfId="1" applyNumberFormat="1" applyFont="1" applyBorder="1" applyAlignment="1">
      <alignment horizontal="center" vertical="center"/>
    </xf>
    <xf numFmtId="170" fontId="23" fillId="0" borderId="77" xfId="1" applyNumberFormat="1" applyFont="1" applyBorder="1" applyAlignment="1">
      <alignment vertical="center"/>
    </xf>
    <xf numFmtId="172" fontId="24" fillId="7" borderId="77" xfId="10" applyNumberFormat="1" applyFont="1" applyFill="1" applyBorder="1" applyAlignment="1" applyProtection="1">
      <alignment horizontal="left" vertical="center" wrapText="1" indent="1"/>
    </xf>
    <xf numFmtId="165" fontId="23" fillId="0" borderId="86" xfId="2" applyNumberFormat="1" applyFont="1" applyBorder="1" applyAlignment="1">
      <alignment horizontal="center" vertical="center"/>
    </xf>
    <xf numFmtId="170" fontId="23" fillId="0" borderId="86" xfId="1" applyNumberFormat="1" applyFont="1" applyBorder="1" applyAlignment="1">
      <alignment horizontal="center" vertical="center"/>
    </xf>
    <xf numFmtId="170" fontId="23" fillId="0" borderId="86" xfId="1" applyNumberFormat="1" applyFont="1" applyBorder="1" applyAlignment="1">
      <alignment vertical="center"/>
    </xf>
    <xf numFmtId="172" fontId="24" fillId="7" borderId="86" xfId="10" applyNumberFormat="1" applyFont="1" applyFill="1" applyBorder="1" applyAlignment="1" applyProtection="1">
      <alignment horizontal="left" vertical="center" wrapText="1" indent="1"/>
    </xf>
    <xf numFmtId="165" fontId="22" fillId="0" borderId="87" xfId="2" applyNumberFormat="1" applyFont="1" applyBorder="1" applyAlignment="1">
      <alignment horizontal="center" vertical="center"/>
    </xf>
    <xf numFmtId="170" fontId="22" fillId="0" borderId="87" xfId="1" applyNumberFormat="1" applyFont="1" applyBorder="1" applyAlignment="1">
      <alignment horizontal="center" vertical="center"/>
    </xf>
    <xf numFmtId="170" fontId="22" fillId="0" borderId="87" xfId="1" applyNumberFormat="1" applyFont="1" applyBorder="1" applyAlignment="1">
      <alignment vertical="center"/>
    </xf>
    <xf numFmtId="172" fontId="22" fillId="0" borderId="87" xfId="10" applyNumberFormat="1" applyFont="1" applyBorder="1" applyAlignment="1">
      <alignment horizontal="left"/>
    </xf>
    <xf numFmtId="165" fontId="23" fillId="0" borderId="87" xfId="2" applyNumberFormat="1" applyFont="1" applyBorder="1" applyAlignment="1">
      <alignment horizontal="center" vertical="center"/>
    </xf>
    <xf numFmtId="170" fontId="23" fillId="0" borderId="87" xfId="1" applyNumberFormat="1" applyFont="1" applyBorder="1" applyAlignment="1">
      <alignment horizontal="center" vertical="center"/>
    </xf>
    <xf numFmtId="170" fontId="23" fillId="0" borderId="87" xfId="1" applyNumberFormat="1" applyFont="1" applyBorder="1"/>
    <xf numFmtId="170" fontId="23" fillId="0" borderId="87" xfId="1" applyNumberFormat="1" applyFont="1" applyBorder="1" applyAlignment="1">
      <alignment vertical="center"/>
    </xf>
    <xf numFmtId="172" fontId="24" fillId="0" borderId="87" xfId="10" applyNumberFormat="1" applyFont="1" applyFill="1" applyBorder="1" applyAlignment="1" applyProtection="1">
      <alignment horizontal="left" vertical="center" wrapText="1" indent="1"/>
    </xf>
    <xf numFmtId="172" fontId="22" fillId="0" borderId="87" xfId="10" applyNumberFormat="1" applyFont="1" applyFill="1" applyBorder="1" applyAlignment="1">
      <alignment horizontal="left"/>
    </xf>
    <xf numFmtId="165" fontId="22" fillId="10" borderId="0" xfId="2" applyNumberFormat="1" applyFont="1" applyFill="1" applyAlignment="1">
      <alignment horizontal="center"/>
    </xf>
    <xf numFmtId="170" fontId="22" fillId="10" borderId="0" xfId="1" applyNumberFormat="1" applyFont="1" applyFill="1"/>
    <xf numFmtId="170" fontId="22" fillId="10" borderId="0" xfId="1" applyNumberFormat="1" applyFont="1" applyFill="1" applyBorder="1" applyAlignment="1">
      <alignment horizontal="left"/>
    </xf>
    <xf numFmtId="0" fontId="22" fillId="10" borderId="0" xfId="0" applyFont="1" applyFill="1" applyAlignment="1">
      <alignment horizontal="left"/>
    </xf>
    <xf numFmtId="165" fontId="22" fillId="0" borderId="77" xfId="2" applyNumberFormat="1" applyFont="1" applyBorder="1" applyAlignment="1">
      <alignment horizontal="center" vertical="center"/>
    </xf>
    <xf numFmtId="170" fontId="22" fillId="0" borderId="77" xfId="1" applyNumberFormat="1" applyFont="1" applyBorder="1" applyAlignment="1">
      <alignment vertical="center"/>
    </xf>
    <xf numFmtId="169" fontId="25" fillId="0" borderId="77" xfId="0" applyNumberFormat="1" applyFont="1" applyBorder="1" applyAlignment="1">
      <alignment horizontal="left" vertical="center"/>
    </xf>
    <xf numFmtId="165" fontId="22" fillId="0" borderId="0" xfId="2" applyNumberFormat="1" applyFont="1" applyAlignment="1">
      <alignment horizontal="center"/>
    </xf>
    <xf numFmtId="170" fontId="22" fillId="0" borderId="0" xfId="1" applyNumberFormat="1" applyFont="1" applyBorder="1" applyAlignment="1">
      <alignment vertical="center"/>
    </xf>
    <xf numFmtId="169" fontId="25" fillId="0" borderId="0" xfId="0" applyNumberFormat="1" applyFont="1" applyAlignment="1">
      <alignment horizontal="left" vertical="center"/>
    </xf>
    <xf numFmtId="170" fontId="22" fillId="0" borderId="0" xfId="1" applyNumberFormat="1" applyFont="1"/>
    <xf numFmtId="169" fontId="22" fillId="0" borderId="0" xfId="0" applyNumberFormat="1" applyFont="1" applyAlignment="1">
      <alignment horizontal="left" vertical="center"/>
    </xf>
    <xf numFmtId="165" fontId="23" fillId="0" borderId="88" xfId="2" applyNumberFormat="1" applyFont="1" applyBorder="1" applyAlignment="1">
      <alignment horizontal="center"/>
    </xf>
    <xf numFmtId="170" fontId="23" fillId="0" borderId="89" xfId="1" applyNumberFormat="1" applyFont="1" applyBorder="1"/>
    <xf numFmtId="170" fontId="26" fillId="0" borderId="89" xfId="1" applyNumberFormat="1" applyFont="1" applyFill="1" applyBorder="1" applyAlignment="1" applyProtection="1">
      <alignment horizontal="left" vertical="center"/>
    </xf>
    <xf numFmtId="165" fontId="23" fillId="0" borderId="90" xfId="2" applyNumberFormat="1" applyFont="1" applyBorder="1" applyAlignment="1">
      <alignment horizontal="center"/>
    </xf>
    <xf numFmtId="170" fontId="23" fillId="0" borderId="86" xfId="1" applyNumberFormat="1" applyFont="1" applyBorder="1"/>
    <xf numFmtId="170" fontId="24" fillId="0" borderId="86" xfId="1" applyNumberFormat="1" applyFont="1" applyFill="1" applyBorder="1" applyAlignment="1">
      <alignment vertical="center"/>
    </xf>
    <xf numFmtId="169" fontId="26" fillId="0" borderId="87" xfId="0" applyNumberFormat="1" applyFont="1" applyBorder="1" applyAlignment="1">
      <alignment horizontal="left" vertical="center" indent="1"/>
    </xf>
    <xf numFmtId="165" fontId="23" fillId="0" borderId="87" xfId="2" applyNumberFormat="1" applyFont="1" applyBorder="1" applyAlignment="1">
      <alignment horizontal="center"/>
    </xf>
    <xf numFmtId="170" fontId="24" fillId="0" borderId="87" xfId="1" applyNumberFormat="1" applyFont="1" applyFill="1" applyBorder="1" applyAlignment="1">
      <alignment vertical="center"/>
    </xf>
    <xf numFmtId="169" fontId="22" fillId="0" borderId="87" xfId="0" applyNumberFormat="1" applyFont="1" applyBorder="1" applyAlignment="1">
      <alignment horizontal="left" vertical="center"/>
    </xf>
    <xf numFmtId="170" fontId="26" fillId="0" borderId="77" xfId="1" applyNumberFormat="1" applyFont="1" applyFill="1" applyBorder="1" applyAlignment="1" applyProtection="1">
      <alignment horizontal="center" vertical="center"/>
    </xf>
    <xf numFmtId="170" fontId="26" fillId="0" borderId="77" xfId="1" applyNumberFormat="1" applyFont="1" applyFill="1" applyBorder="1" applyAlignment="1" applyProtection="1">
      <alignment horizontal="left" vertical="center"/>
    </xf>
    <xf numFmtId="169" fontId="26" fillId="0" borderId="77" xfId="0" applyNumberFormat="1" applyFont="1" applyBorder="1" applyAlignment="1">
      <alignment horizontal="left" vertical="center" wrapText="1" indent="1"/>
    </xf>
    <xf numFmtId="170" fontId="26" fillId="0" borderId="87" xfId="1" applyNumberFormat="1" applyFont="1" applyFill="1" applyBorder="1" applyAlignment="1" applyProtection="1">
      <alignment horizontal="left" vertical="center"/>
    </xf>
    <xf numFmtId="170" fontId="26" fillId="0" borderId="87" xfId="1" applyNumberFormat="1" applyFont="1" applyFill="1" applyBorder="1" applyAlignment="1" applyProtection="1">
      <alignment horizontal="left" vertical="center" indent="1"/>
    </xf>
    <xf numFmtId="170" fontId="23" fillId="0" borderId="87" xfId="1" applyNumberFormat="1" applyFont="1" applyFill="1" applyBorder="1" applyAlignment="1">
      <alignment horizontal="left"/>
    </xf>
    <xf numFmtId="170" fontId="3" fillId="0" borderId="0" xfId="0" applyNumberFormat="1" applyFont="1"/>
    <xf numFmtId="170" fontId="22" fillId="7" borderId="87" xfId="1" applyNumberFormat="1" applyFont="1" applyFill="1" applyBorder="1" applyAlignment="1">
      <alignment horizontal="left"/>
    </xf>
    <xf numFmtId="165" fontId="22" fillId="10" borderId="0" xfId="2" applyNumberFormat="1" applyFont="1" applyFill="1" applyBorder="1" applyAlignment="1">
      <alignment horizontal="center"/>
    </xf>
    <xf numFmtId="170" fontId="22" fillId="10" borderId="0" xfId="1" applyNumberFormat="1" applyFont="1" applyFill="1" applyBorder="1" applyAlignment="1">
      <alignment horizontal="center"/>
    </xf>
    <xf numFmtId="0" fontId="32" fillId="0" borderId="0" xfId="0" applyFont="1"/>
    <xf numFmtId="166" fontId="32" fillId="0" borderId="0" xfId="1" applyNumberFormat="1" applyFont="1"/>
    <xf numFmtId="43" fontId="32" fillId="0" borderId="0" xfId="0" applyNumberFormat="1" applyFont="1"/>
    <xf numFmtId="0" fontId="24" fillId="7" borderId="96" xfId="11" applyFont="1" applyFill="1" applyBorder="1"/>
    <xf numFmtId="166" fontId="24" fillId="7" borderId="96" xfId="1" applyNumberFormat="1" applyFont="1" applyFill="1" applyBorder="1"/>
    <xf numFmtId="166" fontId="24" fillId="7" borderId="96" xfId="1" applyNumberFormat="1" applyFont="1" applyFill="1" applyBorder="1" applyAlignment="1">
      <alignment horizontal="center"/>
    </xf>
    <xf numFmtId="166" fontId="24" fillId="7" borderId="0" xfId="1" applyNumberFormat="1" applyFont="1" applyFill="1" applyBorder="1" applyAlignment="1">
      <alignment horizontal="right"/>
    </xf>
    <xf numFmtId="166" fontId="24" fillId="0" borderId="0" xfId="1" applyNumberFormat="1" applyFont="1" applyFill="1" applyBorder="1" applyAlignment="1">
      <alignment horizontal="right"/>
    </xf>
    <xf numFmtId="166" fontId="24" fillId="0" borderId="0" xfId="1" applyNumberFormat="1" applyFont="1" applyFill="1" applyBorder="1" applyAlignment="1">
      <alignment horizontal="center"/>
    </xf>
    <xf numFmtId="166" fontId="24" fillId="0" borderId="0" xfId="12" applyNumberFormat="1" applyFont="1" applyFill="1" applyBorder="1" applyAlignment="1">
      <alignment horizontal="right"/>
    </xf>
    <xf numFmtId="0" fontId="24" fillId="0" borderId="0" xfId="11" applyFont="1" applyAlignment="1">
      <alignment horizontal="left" indent="6"/>
    </xf>
    <xf numFmtId="166" fontId="34" fillId="0" borderId="0" xfId="1" applyNumberFormat="1" applyFont="1" applyFill="1" applyBorder="1" applyAlignment="1">
      <alignment horizontal="right"/>
    </xf>
    <xf numFmtId="166" fontId="34" fillId="0" borderId="0" xfId="12" applyNumberFormat="1" applyFont="1" applyFill="1" applyBorder="1" applyAlignment="1">
      <alignment horizontal="right"/>
    </xf>
    <xf numFmtId="166" fontId="24" fillId="7" borderId="0" xfId="1" applyNumberFormat="1" applyFont="1" applyFill="1" applyBorder="1" applyAlignment="1">
      <alignment horizontal="center"/>
    </xf>
    <xf numFmtId="0" fontId="34" fillId="0" borderId="0" xfId="11" applyFont="1" applyAlignment="1">
      <alignment horizontal="left" indent="4"/>
    </xf>
    <xf numFmtId="166" fontId="24" fillId="7" borderId="0" xfId="12" applyNumberFormat="1" applyFont="1" applyFill="1" applyBorder="1" applyAlignment="1">
      <alignment horizontal="right"/>
    </xf>
    <xf numFmtId="0" fontId="24" fillId="7" borderId="0" xfId="11" applyFont="1" applyFill="1"/>
    <xf numFmtId="166" fontId="34" fillId="11" borderId="97" xfId="1" applyNumberFormat="1" applyFont="1" applyFill="1" applyBorder="1" applyAlignment="1">
      <alignment horizontal="right"/>
    </xf>
    <xf numFmtId="166" fontId="34" fillId="11" borderId="97" xfId="12" applyNumberFormat="1" applyFont="1" applyFill="1" applyBorder="1" applyAlignment="1">
      <alignment horizontal="right"/>
    </xf>
    <xf numFmtId="166" fontId="34" fillId="11" borderId="97" xfId="1" applyNumberFormat="1" applyFont="1" applyFill="1" applyBorder="1" applyAlignment="1">
      <alignment horizontal="center"/>
    </xf>
    <xf numFmtId="0" fontId="34" fillId="11" borderId="97" xfId="11" applyFont="1" applyFill="1" applyBorder="1"/>
    <xf numFmtId="166" fontId="24" fillId="7" borderId="0" xfId="11" applyNumberFormat="1" applyFont="1" applyFill="1"/>
    <xf numFmtId="166" fontId="24" fillId="7" borderId="0" xfId="1" applyNumberFormat="1" applyFont="1" applyFill="1" applyBorder="1"/>
    <xf numFmtId="0" fontId="24" fillId="0" borderId="0" xfId="11" applyFont="1" applyAlignment="1">
      <alignment horizontal="left" indent="4"/>
    </xf>
    <xf numFmtId="166" fontId="34" fillId="0" borderId="0" xfId="1" applyNumberFormat="1" applyFont="1" applyFill="1" applyBorder="1" applyAlignment="1">
      <alignment horizontal="right" vertical="center"/>
    </xf>
    <xf numFmtId="0" fontId="24" fillId="0" borderId="0" xfId="11" applyFont="1" applyAlignment="1">
      <alignment horizontal="left" indent="5"/>
    </xf>
    <xf numFmtId="166" fontId="24" fillId="0" borderId="0" xfId="1" applyNumberFormat="1" applyFont="1" applyFill="1" applyBorder="1" applyAlignment="1">
      <alignment horizontal="right" vertical="center"/>
    </xf>
    <xf numFmtId="166" fontId="24" fillId="7" borderId="0" xfId="1" applyNumberFormat="1" applyFont="1" applyFill="1" applyBorder="1" applyAlignment="1">
      <alignment horizontal="right" vertical="center"/>
    </xf>
    <xf numFmtId="166" fontId="24" fillId="7" borderId="0" xfId="1" applyNumberFormat="1" applyFont="1" applyFill="1" applyBorder="1" applyAlignment="1">
      <alignment horizontal="center" vertical="center"/>
    </xf>
    <xf numFmtId="166" fontId="24" fillId="0" borderId="0" xfId="12" applyNumberFormat="1" applyFont="1" applyFill="1" applyBorder="1" applyAlignment="1">
      <alignment horizontal="right" vertical="center"/>
    </xf>
    <xf numFmtId="0" fontId="24" fillId="0" borderId="0" xfId="11" applyFont="1" applyAlignment="1">
      <alignment horizontal="left" vertical="center" wrapText="1" indent="4"/>
    </xf>
    <xf numFmtId="166" fontId="34" fillId="0" borderId="0" xfId="1" applyNumberFormat="1" applyFont="1" applyFill="1" applyBorder="1" applyAlignment="1">
      <alignment horizontal="center" vertical="center"/>
    </xf>
    <xf numFmtId="0" fontId="35" fillId="0" borderId="0" xfId="11" applyFont="1" applyAlignment="1">
      <alignment horizontal="left" indent="7"/>
    </xf>
    <xf numFmtId="0" fontId="35" fillId="7" borderId="0" xfId="11" applyFont="1" applyFill="1" applyAlignment="1">
      <alignment horizontal="left" indent="7"/>
    </xf>
    <xf numFmtId="0" fontId="34" fillId="0" borderId="0" xfId="11" applyFont="1" applyAlignment="1">
      <alignment horizontal="left" indent="1"/>
    </xf>
    <xf numFmtId="0" fontId="24" fillId="0" borderId="0" xfId="11" applyFont="1"/>
    <xf numFmtId="166" fontId="24" fillId="0" borderId="0" xfId="1" applyNumberFormat="1" applyFont="1" applyFill="1" applyBorder="1"/>
    <xf numFmtId="0" fontId="24" fillId="0" borderId="0" xfId="11" applyFont="1" applyAlignment="1">
      <alignment horizontal="center"/>
    </xf>
    <xf numFmtId="0" fontId="36" fillId="0" borderId="0" xfId="11" applyFont="1"/>
    <xf numFmtId="0" fontId="28" fillId="12" borderId="69" xfId="11" applyFont="1" applyFill="1" applyBorder="1" applyAlignment="1">
      <alignment horizontal="center" vertical="center" wrapText="1"/>
    </xf>
    <xf numFmtId="173" fontId="28" fillId="12" borderId="69" xfId="11" applyNumberFormat="1" applyFont="1" applyFill="1" applyBorder="1" applyAlignment="1">
      <alignment horizontal="center" vertical="center" wrapText="1"/>
    </xf>
    <xf numFmtId="166" fontId="34" fillId="0" borderId="68" xfId="12" applyNumberFormat="1" applyFont="1" applyFill="1" applyBorder="1" applyAlignment="1">
      <alignment horizontal="right"/>
    </xf>
    <xf numFmtId="166" fontId="34" fillId="0" borderId="68" xfId="1" applyNumberFormat="1" applyFont="1" applyFill="1" applyBorder="1" applyAlignment="1">
      <alignment horizontal="right"/>
    </xf>
    <xf numFmtId="0" fontId="34" fillId="0" borderId="68" xfId="11" applyFont="1" applyBorder="1"/>
    <xf numFmtId="0" fontId="38" fillId="0" borderId="96" xfId="11" applyFont="1" applyBorder="1" applyAlignment="1">
      <alignment horizontal="left" indent="2"/>
    </xf>
    <xf numFmtId="0" fontId="24" fillId="0" borderId="0" xfId="11" applyFont="1" applyAlignment="1">
      <alignment horizontal="left" indent="1"/>
    </xf>
    <xf numFmtId="0" fontId="38" fillId="0" borderId="0" xfId="11" applyFont="1" applyAlignment="1">
      <alignment horizontal="left" indent="2"/>
    </xf>
    <xf numFmtId="43" fontId="28" fillId="12" borderId="69" xfId="12" applyFont="1" applyFill="1" applyBorder="1" applyAlignment="1">
      <alignment horizontal="center" vertical="center" wrapText="1"/>
    </xf>
    <xf numFmtId="165" fontId="0" fillId="0" borderId="0" xfId="2" applyNumberFormat="1" applyFont="1" applyFill="1" applyBorder="1"/>
    <xf numFmtId="4" fontId="20" fillId="0" borderId="0" xfId="0" applyNumberFormat="1" applyFont="1"/>
    <xf numFmtId="0" fontId="23" fillId="0" borderId="0" xfId="0" applyFont="1" applyAlignment="1">
      <alignment vertical="center"/>
    </xf>
    <xf numFmtId="0" fontId="42" fillId="0" borderId="0" xfId="0" applyFont="1" applyAlignment="1">
      <alignment horizontal="left" indent="2"/>
    </xf>
    <xf numFmtId="0" fontId="8" fillId="0" borderId="0" xfId="0" applyFont="1" applyAlignment="1">
      <alignment horizontal="left" indent="1"/>
    </xf>
    <xf numFmtId="0" fontId="8" fillId="0" borderId="99" xfId="0" applyFont="1" applyBorder="1" applyAlignment="1">
      <alignment horizontal="left"/>
    </xf>
    <xf numFmtId="175" fontId="1" fillId="0" borderId="0" xfId="0" applyNumberFormat="1" applyFont="1"/>
    <xf numFmtId="0" fontId="16" fillId="0" borderId="0" xfId="0" applyFont="1"/>
    <xf numFmtId="165" fontId="16" fillId="0" borderId="0" xfId="2" applyNumberFormat="1" applyFont="1"/>
    <xf numFmtId="0" fontId="42" fillId="0" borderId="0" xfId="0" applyFont="1" applyAlignment="1">
      <alignment horizontal="left" indent="1"/>
    </xf>
    <xf numFmtId="43" fontId="0" fillId="0" borderId="0" xfId="1" applyFont="1" applyBorder="1" applyAlignment="1">
      <alignment horizontal="center" vertical="center"/>
    </xf>
    <xf numFmtId="4" fontId="16" fillId="0" borderId="0" xfId="0" applyNumberFormat="1" applyFont="1"/>
    <xf numFmtId="0" fontId="46" fillId="0" borderId="0" xfId="0" applyFont="1"/>
    <xf numFmtId="0" fontId="46" fillId="0" borderId="82" xfId="0" applyFont="1" applyBorder="1"/>
    <xf numFmtId="170" fontId="41" fillId="13" borderId="19" xfId="0" applyNumberFormat="1" applyFont="1" applyFill="1" applyBorder="1"/>
    <xf numFmtId="0" fontId="41" fillId="13" borderId="15" xfId="0" applyFont="1" applyFill="1" applyBorder="1" applyAlignment="1">
      <alignment horizontal="left" indent="1"/>
    </xf>
    <xf numFmtId="170" fontId="42" fillId="0" borderId="0" xfId="0" applyNumberFormat="1" applyFont="1"/>
    <xf numFmtId="0" fontId="41" fillId="13" borderId="2" xfId="0" applyFont="1" applyFill="1" applyBorder="1" applyAlignment="1">
      <alignment horizontal="center" vertical="center" wrapText="1"/>
    </xf>
    <xf numFmtId="0" fontId="43" fillId="13" borderId="95"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2" fillId="14" borderId="6" xfId="0" applyFont="1" applyFill="1" applyBorder="1" applyAlignment="1">
      <alignment horizontal="left"/>
    </xf>
    <xf numFmtId="0" fontId="2" fillId="3" borderId="108" xfId="0" applyFont="1" applyFill="1" applyBorder="1" applyAlignment="1">
      <alignment horizontal="center" vertical="center"/>
    </xf>
    <xf numFmtId="0" fontId="27" fillId="3" borderId="6"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79" xfId="0" applyFont="1" applyFill="1" applyBorder="1" applyAlignment="1">
      <alignment horizontal="center" vertical="center" wrapText="1"/>
    </xf>
    <xf numFmtId="0" fontId="27" fillId="3" borderId="1" xfId="0" applyFont="1" applyFill="1" applyBorder="1" applyAlignment="1">
      <alignment horizontal="center" vertical="center" wrapText="1"/>
    </xf>
    <xf numFmtId="173" fontId="28" fillId="3" borderId="1" xfId="11" applyNumberFormat="1" applyFont="1" applyFill="1" applyBorder="1" applyAlignment="1">
      <alignment horizontal="center" vertical="center" wrapText="1"/>
    </xf>
    <xf numFmtId="166" fontId="28" fillId="3" borderId="6" xfId="1" applyNumberFormat="1" applyFont="1" applyFill="1" applyBorder="1" applyAlignment="1">
      <alignment horizontal="center" wrapText="1"/>
    </xf>
    <xf numFmtId="173" fontId="28" fillId="3" borderId="15" xfId="11" applyNumberFormat="1" applyFont="1" applyFill="1" applyBorder="1" applyAlignment="1">
      <alignment horizontal="center" vertical="center" wrapText="1"/>
    </xf>
    <xf numFmtId="174" fontId="27" fillId="3" borderId="4" xfId="11" applyNumberFormat="1" applyFont="1" applyFill="1" applyBorder="1" applyAlignment="1">
      <alignment horizontal="center" vertical="top"/>
    </xf>
    <xf numFmtId="0" fontId="28" fillId="3" borderId="6" xfId="11" applyFont="1" applyFill="1" applyBorder="1" applyAlignment="1">
      <alignment horizontal="center" vertical="center" wrapText="1"/>
    </xf>
    <xf numFmtId="166" fontId="28" fillId="3" borderId="6" xfId="1" applyNumberFormat="1" applyFont="1" applyFill="1" applyBorder="1" applyAlignment="1">
      <alignment horizontal="center" vertical="center" wrapText="1"/>
    </xf>
    <xf numFmtId="173" fontId="28" fillId="3" borderId="6" xfId="11" applyNumberFormat="1" applyFont="1" applyFill="1" applyBorder="1" applyAlignment="1">
      <alignment horizontal="center" vertical="center" wrapText="1"/>
    </xf>
    <xf numFmtId="43" fontId="28" fillId="3" borderId="6" xfId="12" applyFont="1" applyFill="1" applyBorder="1" applyAlignment="1">
      <alignment horizontal="center" vertical="center" wrapText="1"/>
    </xf>
    <xf numFmtId="166" fontId="28" fillId="3" borderId="77" xfId="1" applyNumberFormat="1" applyFont="1" applyFill="1" applyBorder="1" applyAlignment="1">
      <alignment horizontal="center" vertical="center" wrapText="1"/>
    </xf>
    <xf numFmtId="0" fontId="28" fillId="3" borderId="77" xfId="11" applyFont="1" applyFill="1" applyBorder="1" applyAlignment="1">
      <alignment horizontal="center" vertical="center" wrapText="1"/>
    </xf>
    <xf numFmtId="0" fontId="28" fillId="3" borderId="6" xfId="11" applyFont="1" applyFill="1" applyBorder="1" applyAlignment="1">
      <alignment horizontal="center" vertical="center"/>
    </xf>
    <xf numFmtId="0" fontId="22" fillId="0" borderId="0" xfId="0" applyFont="1" applyAlignment="1">
      <alignment vertical="center"/>
    </xf>
    <xf numFmtId="0" fontId="41" fillId="3" borderId="15" xfId="0" applyFont="1" applyFill="1" applyBorder="1" applyAlignment="1">
      <alignment horizontal="left" vertical="center"/>
    </xf>
    <xf numFmtId="165" fontId="40" fillId="0" borderId="0" xfId="2" applyNumberFormat="1" applyFont="1" applyFill="1" applyBorder="1" applyAlignment="1">
      <alignment horizontal="center" vertical="center"/>
    </xf>
    <xf numFmtId="165" fontId="8" fillId="0" borderId="99" xfId="2" applyNumberFormat="1" applyFont="1" applyFill="1" applyBorder="1" applyAlignment="1">
      <alignment horizontal="center" vertical="center"/>
    </xf>
    <xf numFmtId="165" fontId="8" fillId="0" borderId="0" xfId="2" applyNumberFormat="1" applyFont="1" applyFill="1" applyBorder="1" applyAlignment="1">
      <alignment horizontal="center"/>
    </xf>
    <xf numFmtId="165" fontId="42" fillId="0" borderId="0" xfId="2" applyNumberFormat="1" applyFont="1" applyFill="1" applyBorder="1" applyAlignment="1">
      <alignment horizontal="center"/>
    </xf>
    <xf numFmtId="165" fontId="42" fillId="0" borderId="0" xfId="2" applyNumberFormat="1" applyFont="1" applyFill="1" applyBorder="1" applyAlignment="1">
      <alignment horizontal="center" vertical="center"/>
    </xf>
    <xf numFmtId="165" fontId="49" fillId="0" borderId="0" xfId="2" applyNumberFormat="1" applyFont="1" applyFill="1" applyBorder="1" applyAlignment="1">
      <alignment horizontal="center" vertical="center"/>
    </xf>
    <xf numFmtId="165" fontId="8" fillId="0" borderId="99" xfId="2" applyNumberFormat="1" applyFont="1" applyFill="1" applyBorder="1" applyAlignment="1">
      <alignment horizontal="center"/>
    </xf>
    <xf numFmtId="165" fontId="42" fillId="0" borderId="0" xfId="2" applyNumberFormat="1" applyFont="1" applyAlignment="1">
      <alignment horizontal="center"/>
    </xf>
    <xf numFmtId="165" fontId="40" fillId="3" borderId="6" xfId="2" applyNumberFormat="1" applyFont="1" applyFill="1" applyBorder="1" applyAlignment="1">
      <alignment horizontal="center"/>
    </xf>
    <xf numFmtId="167" fontId="8" fillId="0" borderId="101" xfId="1" applyNumberFormat="1" applyFont="1" applyFill="1" applyBorder="1" applyAlignment="1">
      <alignment horizontal="center" vertical="center"/>
    </xf>
    <xf numFmtId="167" fontId="8" fillId="0" borderId="98" xfId="1" applyNumberFormat="1" applyFont="1" applyFill="1" applyBorder="1" applyAlignment="1">
      <alignment horizontal="center" vertical="center"/>
    </xf>
    <xf numFmtId="167" fontId="42" fillId="0" borderId="87" xfId="1" applyNumberFormat="1" applyFont="1" applyFill="1" applyBorder="1" applyAlignment="1">
      <alignment horizontal="center" vertical="center"/>
    </xf>
    <xf numFmtId="167" fontId="8" fillId="0" borderId="87" xfId="1" applyNumberFormat="1" applyFont="1" applyFill="1" applyBorder="1" applyAlignment="1">
      <alignment horizontal="center" vertical="center"/>
    </xf>
    <xf numFmtId="167" fontId="8" fillId="0" borderId="100" xfId="1" applyNumberFormat="1" applyFont="1" applyFill="1" applyBorder="1" applyAlignment="1">
      <alignment horizontal="center" vertical="center"/>
    </xf>
    <xf numFmtId="167" fontId="42" fillId="0" borderId="90" xfId="1" applyNumberFormat="1" applyFont="1" applyFill="1" applyBorder="1" applyAlignment="1">
      <alignment horizontal="center" vertical="center"/>
    </xf>
    <xf numFmtId="167" fontId="40" fillId="3" borderId="6" xfId="1" applyNumberFormat="1" applyFont="1" applyFill="1" applyBorder="1" applyAlignment="1">
      <alignment horizontal="center" vertical="center"/>
    </xf>
    <xf numFmtId="0" fontId="50" fillId="3" borderId="6" xfId="0" applyFont="1" applyFill="1" applyBorder="1" applyAlignment="1">
      <alignment horizontal="center" vertical="center"/>
    </xf>
    <xf numFmtId="0" fontId="50" fillId="3" borderId="6" xfId="0" applyFont="1" applyFill="1" applyBorder="1" applyAlignment="1">
      <alignment horizontal="center" vertical="center" wrapText="1"/>
    </xf>
    <xf numFmtId="0" fontId="50" fillId="3" borderId="4" xfId="0" applyFont="1" applyFill="1" applyBorder="1" applyAlignment="1">
      <alignment horizontal="center" vertical="center"/>
    </xf>
    <xf numFmtId="0" fontId="50" fillId="3" borderId="4" xfId="0" applyFont="1" applyFill="1" applyBorder="1" applyAlignment="1">
      <alignment horizontal="center" vertical="center" wrapText="1"/>
    </xf>
    <xf numFmtId="0" fontId="50" fillId="3" borderId="80" xfId="0" applyFont="1" applyFill="1" applyBorder="1" applyAlignment="1">
      <alignment horizontal="center" vertical="center"/>
    </xf>
    <xf numFmtId="0" fontId="50" fillId="3" borderId="10" xfId="0" applyFont="1" applyFill="1" applyBorder="1" applyAlignment="1">
      <alignment horizontal="center" vertical="center"/>
    </xf>
    <xf numFmtId="0" fontId="3" fillId="0" borderId="99" xfId="0" applyFont="1" applyBorder="1" applyAlignment="1">
      <alignment horizontal="left"/>
    </xf>
    <xf numFmtId="167" fontId="3" fillId="0" borderId="101" xfId="1" applyNumberFormat="1" applyFont="1" applyFill="1" applyBorder="1" applyAlignment="1">
      <alignment horizontal="center"/>
    </xf>
    <xf numFmtId="0" fontId="0" fillId="0" borderId="0" xfId="0" applyFont="1" applyAlignment="1">
      <alignment horizontal="left" indent="1"/>
    </xf>
    <xf numFmtId="167" fontId="0" fillId="0" borderId="0" xfId="0" applyNumberFormat="1" applyFont="1" applyAlignment="1">
      <alignment horizontal="center"/>
    </xf>
    <xf numFmtId="167" fontId="3" fillId="0" borderId="99" xfId="0" applyNumberFormat="1" applyFont="1" applyBorder="1" applyAlignment="1">
      <alignment horizontal="center"/>
    </xf>
    <xf numFmtId="167" fontId="2" fillId="3" borderId="6" xfId="1" applyNumberFormat="1" applyFont="1" applyFill="1" applyBorder="1" applyAlignment="1">
      <alignment horizontal="center" vertical="center"/>
    </xf>
    <xf numFmtId="0" fontId="53" fillId="3" borderId="6" xfId="0" applyFont="1" applyFill="1" applyBorder="1" applyAlignment="1">
      <alignment horizontal="center" vertical="center"/>
    </xf>
    <xf numFmtId="0" fontId="53" fillId="3" borderId="6" xfId="0" applyFont="1" applyFill="1" applyBorder="1" applyAlignment="1">
      <alignment horizontal="center" vertical="center" wrapText="1"/>
    </xf>
    <xf numFmtId="0" fontId="53" fillId="3" borderId="4" xfId="0" applyFont="1" applyFill="1" applyBorder="1" applyAlignment="1">
      <alignment horizontal="center" vertical="center"/>
    </xf>
    <xf numFmtId="0" fontId="53" fillId="3" borderId="4" xfId="0" applyFont="1" applyFill="1" applyBorder="1" applyAlignment="1">
      <alignment horizontal="center" vertical="center" wrapText="1"/>
    </xf>
    <xf numFmtId="0" fontId="53" fillId="3" borderId="80" xfId="0" applyFont="1" applyFill="1" applyBorder="1" applyAlignment="1">
      <alignment horizontal="center" vertical="center"/>
    </xf>
    <xf numFmtId="165" fontId="3" fillId="0" borderId="99" xfId="2" applyNumberFormat="1" applyFont="1" applyBorder="1" applyAlignment="1">
      <alignment horizontal="center" vertical="center"/>
    </xf>
    <xf numFmtId="165" fontId="0" fillId="0" borderId="0" xfId="2" applyNumberFormat="1" applyFont="1" applyAlignment="1">
      <alignment horizontal="center" vertical="center"/>
    </xf>
    <xf numFmtId="166" fontId="0" fillId="0" borderId="0" xfId="1" applyNumberFormat="1" applyFont="1" applyAlignment="1">
      <alignment horizontal="center" vertical="center"/>
    </xf>
    <xf numFmtId="165" fontId="2" fillId="3" borderId="6" xfId="2" applyNumberFormat="1" applyFont="1" applyFill="1" applyBorder="1" applyAlignment="1">
      <alignment horizontal="center" vertical="center"/>
    </xf>
    <xf numFmtId="0" fontId="42" fillId="0" borderId="0" xfId="0" applyFont="1" applyAlignment="1">
      <alignment horizontal="left" wrapText="1" indent="2"/>
    </xf>
    <xf numFmtId="0" fontId="40" fillId="3" borderId="6" xfId="0" applyFont="1" applyFill="1" applyBorder="1" applyAlignment="1">
      <alignment horizontal="left" indent="1"/>
    </xf>
    <xf numFmtId="165" fontId="51" fillId="0" borderId="106" xfId="2" applyNumberFormat="1" applyFont="1" applyBorder="1" applyAlignment="1">
      <alignment horizontal="center" vertical="center"/>
    </xf>
    <xf numFmtId="165" fontId="51" fillId="0" borderId="105" xfId="2" applyNumberFormat="1" applyFont="1" applyBorder="1" applyAlignment="1">
      <alignment horizontal="center" vertical="center"/>
    </xf>
    <xf numFmtId="165" fontId="51" fillId="0" borderId="0" xfId="2" applyNumberFormat="1" applyFont="1" applyFill="1" applyAlignment="1">
      <alignment horizontal="center" vertical="center"/>
    </xf>
    <xf numFmtId="165" fontId="9" fillId="0" borderId="0" xfId="2" applyNumberFormat="1" applyFont="1" applyAlignment="1">
      <alignment horizontal="center" vertical="center"/>
    </xf>
    <xf numFmtId="165" fontId="52" fillId="3" borderId="6" xfId="2" applyNumberFormat="1" applyFont="1" applyFill="1" applyBorder="1" applyAlignment="1">
      <alignment horizontal="center" vertical="center"/>
    </xf>
    <xf numFmtId="167" fontId="51" fillId="0" borderId="101" xfId="1" applyNumberFormat="1" applyFont="1" applyFill="1" applyBorder="1" applyAlignment="1">
      <alignment horizontal="center" vertical="center"/>
    </xf>
    <xf numFmtId="167" fontId="51" fillId="0" borderId="0" xfId="0" applyNumberFormat="1" applyFont="1" applyAlignment="1">
      <alignment horizontal="center" vertical="center"/>
    </xf>
    <xf numFmtId="167" fontId="9" fillId="0" borderId="0" xfId="0" applyNumberFormat="1" applyFont="1" applyAlignment="1">
      <alignment horizontal="center" vertical="center"/>
    </xf>
    <xf numFmtId="167" fontId="52" fillId="3" borderId="6" xfId="0" applyNumberFormat="1" applyFont="1" applyFill="1" applyBorder="1" applyAlignment="1">
      <alignment horizontal="center" vertical="center"/>
    </xf>
    <xf numFmtId="165" fontId="51" fillId="0" borderId="0" xfId="2" applyNumberFormat="1" applyFont="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0" xfId="0" applyFont="1" applyAlignment="1">
      <alignment vertical="center"/>
    </xf>
    <xf numFmtId="167" fontId="3" fillId="5" borderId="7" xfId="0" applyNumberFormat="1" applyFont="1" applyFill="1" applyBorder="1" applyAlignment="1">
      <alignment horizontal="center"/>
    </xf>
    <xf numFmtId="167" fontId="3" fillId="0" borderId="0" xfId="0" applyNumberFormat="1" applyFont="1" applyAlignment="1">
      <alignment horizontal="center"/>
    </xf>
    <xf numFmtId="167" fontId="0" fillId="0" borderId="0" xfId="0" applyNumberFormat="1" applyAlignment="1">
      <alignment horizontal="center"/>
    </xf>
    <xf numFmtId="167" fontId="2" fillId="14" borderId="6" xfId="0" applyNumberFormat="1" applyFont="1" applyFill="1" applyBorder="1" applyAlignment="1">
      <alignment horizontal="center"/>
    </xf>
    <xf numFmtId="0" fontId="55" fillId="15" borderId="49" xfId="0" applyFont="1" applyFill="1" applyBorder="1" applyAlignment="1">
      <alignment horizontal="center" vertical="center" wrapText="1"/>
    </xf>
    <xf numFmtId="0" fontId="56" fillId="0" borderId="110" xfId="0" applyFont="1" applyBorder="1" applyAlignment="1">
      <alignment horizontal="center" vertical="center" wrapText="1"/>
    </xf>
    <xf numFmtId="0" fontId="55" fillId="15" borderId="20" xfId="0" applyFont="1" applyFill="1" applyBorder="1" applyAlignment="1">
      <alignment horizontal="center" vertical="center" wrapText="1"/>
    </xf>
    <xf numFmtId="0" fontId="55" fillId="15" borderId="111" xfId="0" applyFont="1" applyFill="1" applyBorder="1" applyAlignment="1">
      <alignment horizontal="center" vertical="center" wrapText="1"/>
    </xf>
    <xf numFmtId="0" fontId="57" fillId="0" borderId="112" xfId="0" applyFont="1" applyBorder="1" applyAlignment="1">
      <alignment horizontal="center" vertical="center" wrapText="1"/>
    </xf>
    <xf numFmtId="0" fontId="58" fillId="0" borderId="0" xfId="0" applyFont="1"/>
    <xf numFmtId="0" fontId="3" fillId="0" borderId="114" xfId="0" applyFont="1" applyBorder="1" applyAlignment="1">
      <alignment horizontal="left"/>
    </xf>
    <xf numFmtId="9" fontId="3" fillId="0" borderId="114" xfId="2" applyFont="1" applyBorder="1"/>
    <xf numFmtId="0" fontId="19" fillId="0" borderId="0" xfId="9" applyFont="1" applyAlignment="1">
      <alignment vertical="center"/>
    </xf>
    <xf numFmtId="167" fontId="3" fillId="0" borderId="0" xfId="0" applyNumberFormat="1" applyFont="1" applyAlignment="1">
      <alignment horizontal="center" vertical="center"/>
    </xf>
    <xf numFmtId="0" fontId="2" fillId="9" borderId="15"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9" borderId="123" xfId="0" applyFont="1" applyFill="1" applyBorder="1" applyAlignment="1">
      <alignment horizontal="center" vertical="center" wrapText="1"/>
    </xf>
    <xf numFmtId="0" fontId="2" fillId="9" borderId="124" xfId="0" applyFont="1" applyFill="1" applyBorder="1" applyAlignment="1">
      <alignment horizontal="center" vertical="center" wrapText="1"/>
    </xf>
    <xf numFmtId="0" fontId="3" fillId="5" borderId="125" xfId="0" applyFont="1" applyFill="1" applyBorder="1" applyAlignment="1">
      <alignment horizontal="left" vertical="center"/>
    </xf>
    <xf numFmtId="166" fontId="3" fillId="5" borderId="0" xfId="1" applyNumberFormat="1" applyFont="1" applyFill="1" applyBorder="1" applyAlignment="1">
      <alignment horizontal="center" vertical="center"/>
    </xf>
    <xf numFmtId="166" fontId="3" fillId="5" borderId="125" xfId="1" applyNumberFormat="1" applyFont="1" applyFill="1" applyBorder="1" applyAlignment="1">
      <alignment horizontal="center" vertical="center"/>
    </xf>
    <xf numFmtId="165" fontId="3" fillId="5" borderId="125" xfId="2" applyNumberFormat="1" applyFont="1" applyFill="1" applyBorder="1" applyAlignment="1">
      <alignment horizontal="center" vertical="center"/>
    </xf>
    <xf numFmtId="0" fontId="2" fillId="0" borderId="0" xfId="0" applyFont="1" applyAlignment="1">
      <alignment horizontal="center" vertical="center" wrapText="1"/>
    </xf>
    <xf numFmtId="0" fontId="3" fillId="0" borderId="125" xfId="0" applyFont="1" applyBorder="1" applyAlignment="1">
      <alignment horizontal="left" vertical="center" indent="1"/>
    </xf>
    <xf numFmtId="166" fontId="3" fillId="0" borderId="0" xfId="0" applyNumberFormat="1" applyFont="1" applyAlignment="1">
      <alignment horizontal="center" vertical="center"/>
    </xf>
    <xf numFmtId="166" fontId="3" fillId="0" borderId="125" xfId="0" applyNumberFormat="1" applyFont="1" applyBorder="1" applyAlignment="1">
      <alignment horizontal="center" vertical="center"/>
    </xf>
    <xf numFmtId="165" fontId="3" fillId="0" borderId="125" xfId="2" applyNumberFormat="1" applyFont="1" applyBorder="1" applyAlignment="1">
      <alignment horizontal="center" vertical="center"/>
    </xf>
    <xf numFmtId="165" fontId="19" fillId="0" borderId="0" xfId="2" applyNumberFormat="1" applyFont="1" applyFill="1" applyBorder="1" applyAlignment="1">
      <alignment horizontal="center" vertical="center"/>
    </xf>
    <xf numFmtId="0" fontId="0" fillId="0" borderId="125" xfId="0" applyBorder="1" applyAlignment="1">
      <alignment horizontal="left" vertical="center" wrapText="1" indent="2"/>
    </xf>
    <xf numFmtId="166" fontId="0" fillId="0" borderId="0" xfId="0" applyNumberFormat="1" applyAlignment="1">
      <alignment horizontal="center" vertical="center"/>
    </xf>
    <xf numFmtId="166" fontId="0" fillId="0" borderId="125" xfId="0" applyNumberFormat="1" applyBorder="1" applyAlignment="1">
      <alignment horizontal="center" vertical="center"/>
    </xf>
    <xf numFmtId="165" fontId="0" fillId="0" borderId="125" xfId="2" applyNumberFormat="1" applyFont="1" applyBorder="1" applyAlignment="1">
      <alignment horizontal="center" vertical="center"/>
    </xf>
    <xf numFmtId="0" fontId="0" fillId="0" borderId="125" xfId="0" applyBorder="1" applyAlignment="1">
      <alignment horizontal="left" vertical="center" indent="3"/>
    </xf>
    <xf numFmtId="165" fontId="16" fillId="0" borderId="0" xfId="2" applyNumberFormat="1" applyFont="1" applyFill="1" applyBorder="1" applyAlignment="1">
      <alignment horizontal="center" vertical="center"/>
    </xf>
    <xf numFmtId="0" fontId="0" fillId="0" borderId="125" xfId="0" applyBorder="1" applyAlignment="1">
      <alignment horizontal="left" vertical="center" indent="2"/>
    </xf>
    <xf numFmtId="0" fontId="3" fillId="0" borderId="125" xfId="0" applyFont="1" applyBorder="1" applyAlignment="1">
      <alignment horizontal="left" vertical="center" wrapText="1" indent="1"/>
    </xf>
    <xf numFmtId="165" fontId="2" fillId="0" borderId="0" xfId="2" applyNumberFormat="1" applyFont="1" applyFill="1" applyBorder="1" applyAlignment="1">
      <alignment horizontal="center" vertical="center"/>
    </xf>
    <xf numFmtId="0" fontId="2" fillId="9" borderId="49" xfId="0" applyFont="1" applyFill="1" applyBorder="1" applyAlignment="1">
      <alignment horizontal="left" vertical="center"/>
    </xf>
    <xf numFmtId="166" fontId="2" fillId="9" borderId="51" xfId="1" applyNumberFormat="1" applyFont="1" applyFill="1" applyBorder="1" applyAlignment="1">
      <alignment horizontal="center" vertical="center"/>
    </xf>
    <xf numFmtId="166" fontId="2" fillId="9" borderId="49" xfId="1" applyNumberFormat="1" applyFont="1" applyFill="1" applyBorder="1" applyAlignment="1">
      <alignment horizontal="center" vertical="center"/>
    </xf>
    <xf numFmtId="165" fontId="2" fillId="9" borderId="49" xfId="2" applyNumberFormat="1" applyFont="1" applyFill="1" applyBorder="1" applyAlignment="1">
      <alignment horizontal="center" vertical="center"/>
    </xf>
    <xf numFmtId="49" fontId="0" fillId="7" borderId="125" xfId="0" applyNumberFormat="1" applyFill="1" applyBorder="1" applyAlignment="1">
      <alignment horizontal="left" vertical="center" indent="1"/>
    </xf>
    <xf numFmtId="166" fontId="0" fillId="0" borderId="20" xfId="0" applyNumberFormat="1" applyBorder="1" applyAlignment="1">
      <alignment horizontal="center" vertical="center"/>
    </xf>
    <xf numFmtId="0" fontId="16" fillId="0" borderId="0" xfId="9" applyFont="1" applyAlignment="1">
      <alignment vertical="center"/>
    </xf>
    <xf numFmtId="0" fontId="3" fillId="16" borderId="0" xfId="0" applyFont="1" applyFill="1" applyAlignment="1">
      <alignment horizontal="center" vertical="center"/>
    </xf>
    <xf numFmtId="0" fontId="3" fillId="16" borderId="0" xfId="0" applyFont="1" applyFill="1"/>
    <xf numFmtId="166" fontId="3" fillId="16" borderId="0" xfId="0" applyNumberFormat="1" applyFont="1" applyFill="1"/>
    <xf numFmtId="165" fontId="0" fillId="5" borderId="0" xfId="2" applyNumberFormat="1" applyFont="1" applyFill="1"/>
    <xf numFmtId="0" fontId="3" fillId="0" borderId="0" xfId="0" applyFont="1" applyAlignment="1"/>
    <xf numFmtId="0" fontId="3" fillId="0" borderId="113" xfId="0" applyFont="1" applyBorder="1" applyAlignment="1">
      <alignment horizontal="left" wrapText="1"/>
    </xf>
    <xf numFmtId="0" fontId="54" fillId="0" borderId="0" xfId="9" applyFont="1" applyAlignment="1">
      <alignment horizontal="center" vertical="center"/>
    </xf>
    <xf numFmtId="0" fontId="19" fillId="0" borderId="0" xfId="9" applyFont="1" applyAlignment="1">
      <alignment horizontal="center" vertical="center"/>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110" xfId="0" applyFont="1" applyBorder="1" applyAlignment="1">
      <alignment horizontal="center" vertical="center" wrapText="1"/>
    </xf>
    <xf numFmtId="0" fontId="57" fillId="0" borderId="50" xfId="0" applyFont="1" applyBorder="1" applyAlignment="1">
      <alignment horizontal="center" vertical="center" wrapText="1"/>
    </xf>
    <xf numFmtId="0" fontId="57" fillId="0" borderId="110" xfId="0" applyFont="1" applyBorder="1" applyAlignment="1">
      <alignment horizontal="center" vertical="center" wrapText="1"/>
    </xf>
    <xf numFmtId="0" fontId="16" fillId="0" borderId="0" xfId="9" applyFont="1" applyAlignment="1">
      <alignment horizontal="center" vertical="center"/>
    </xf>
    <xf numFmtId="0" fontId="3" fillId="16" borderId="0" xfId="0" applyFont="1" applyFill="1" applyAlignment="1">
      <alignment horizontal="center"/>
    </xf>
    <xf numFmtId="0" fontId="2" fillId="0" borderId="0" xfId="0" applyFont="1" applyAlignment="1">
      <alignment horizontal="center" vertical="center" wrapText="1"/>
    </xf>
    <xf numFmtId="0" fontId="2" fillId="9" borderId="115" xfId="0" applyFont="1" applyFill="1" applyBorder="1" applyAlignment="1">
      <alignment horizontal="center" vertical="center"/>
    </xf>
    <xf numFmtId="0" fontId="2" fillId="9" borderId="120" xfId="0" applyFont="1" applyFill="1" applyBorder="1" applyAlignment="1">
      <alignment horizontal="center" vertical="center"/>
    </xf>
    <xf numFmtId="0" fontId="2" fillId="9" borderId="121" xfId="0" applyFont="1" applyFill="1" applyBorder="1" applyAlignment="1">
      <alignment horizontal="center" vertical="center"/>
    </xf>
    <xf numFmtId="0" fontId="2" fillId="9" borderId="6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122" xfId="0" applyFont="1" applyFill="1" applyBorder="1" applyAlignment="1">
      <alignment horizontal="center" vertical="center" wrapText="1"/>
    </xf>
    <xf numFmtId="0" fontId="2" fillId="9" borderId="116" xfId="0" applyFont="1" applyFill="1" applyBorder="1" applyAlignment="1">
      <alignment horizontal="center" vertical="center" wrapText="1"/>
    </xf>
    <xf numFmtId="0" fontId="2" fillId="9" borderId="117" xfId="0" applyFont="1" applyFill="1" applyBorder="1" applyAlignment="1">
      <alignment horizontal="center" vertical="center" wrapText="1"/>
    </xf>
    <xf numFmtId="0" fontId="2" fillId="9" borderId="118" xfId="0" applyFont="1" applyFill="1" applyBorder="1" applyAlignment="1">
      <alignment horizontal="center" vertical="center" wrapText="1"/>
    </xf>
    <xf numFmtId="0" fontId="2" fillId="9" borderId="119"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2" fillId="3" borderId="78" xfId="0" applyFont="1" applyFill="1" applyBorder="1" applyAlignment="1">
      <alignment horizontal="center" vertical="center"/>
    </xf>
    <xf numFmtId="0" fontId="2" fillId="3" borderId="8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0" borderId="0" xfId="0" applyFont="1" applyAlignment="1">
      <alignment horizontal="center"/>
    </xf>
    <xf numFmtId="0" fontId="9" fillId="0" borderId="10" xfId="0" applyFont="1" applyBorder="1" applyAlignment="1">
      <alignment horizont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59" fillId="0" borderId="0" xfId="0" applyFont="1" applyAlignment="1">
      <alignment horizontal="center" vertical="center" readingOrder="1"/>
    </xf>
    <xf numFmtId="0" fontId="60" fillId="0" borderId="0" xfId="0" applyFont="1" applyAlignment="1">
      <alignment horizontal="center" vertical="center" readingOrder="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8"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0" fillId="3" borderId="78" xfId="0" applyFont="1" applyFill="1" applyBorder="1" applyAlignment="1">
      <alignment horizontal="center" vertical="center"/>
    </xf>
    <xf numFmtId="0" fontId="10" fillId="3" borderId="82" xfId="0" applyFont="1" applyFill="1" applyBorder="1" applyAlignment="1">
      <alignment horizontal="center" vertical="center"/>
    </xf>
    <xf numFmtId="0" fontId="10" fillId="3" borderId="7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4"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2" fillId="3" borderId="50" xfId="0" applyFont="1" applyFill="1" applyBorder="1" applyAlignment="1">
      <alignment horizontal="left" indent="1"/>
    </xf>
    <xf numFmtId="0" fontId="2" fillId="3" borderId="51" xfId="0" applyFont="1" applyFill="1" applyBorder="1" applyAlignment="1">
      <alignment horizontal="left" indent="1"/>
    </xf>
    <xf numFmtId="0" fontId="3" fillId="0" borderId="2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8" fillId="0" borderId="0"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9"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6" xfId="0" applyFont="1" applyBorder="1" applyAlignment="1">
      <alignment horizontal="center" vertical="center" wrapText="1"/>
    </xf>
    <xf numFmtId="0" fontId="2" fillId="3" borderId="57" xfId="0" applyFont="1" applyFill="1" applyBorder="1" applyAlignment="1">
      <alignment horizontal="left" indent="1"/>
    </xf>
    <xf numFmtId="0" fontId="2" fillId="3" borderId="58" xfId="0" applyFont="1" applyFill="1" applyBorder="1" applyAlignment="1">
      <alignment horizontal="left" inden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16" xfId="0" applyFont="1" applyBorder="1" applyAlignment="1">
      <alignment horizontal="center" vertical="center"/>
    </xf>
    <xf numFmtId="0" fontId="2" fillId="3" borderId="73" xfId="7" applyFont="1" applyFill="1" applyBorder="1" applyAlignment="1">
      <alignment horizontal="center" vertical="center"/>
    </xf>
    <xf numFmtId="0" fontId="2" fillId="3" borderId="74" xfId="7" applyFont="1" applyFill="1" applyBorder="1" applyAlignment="1">
      <alignment horizontal="center" vertical="center"/>
    </xf>
    <xf numFmtId="0" fontId="19" fillId="5" borderId="66" xfId="7" applyFont="1" applyFill="1" applyBorder="1" applyAlignment="1">
      <alignment horizontal="center" vertical="center"/>
    </xf>
    <xf numFmtId="0" fontId="19" fillId="5" borderId="68" xfId="7" applyFont="1" applyFill="1" applyBorder="1" applyAlignment="1">
      <alignment horizontal="center" vertical="center"/>
    </xf>
    <xf numFmtId="0" fontId="2" fillId="3" borderId="61" xfId="7" applyFont="1" applyFill="1" applyBorder="1" applyAlignment="1">
      <alignment horizontal="center" vertical="center" wrapText="1"/>
    </xf>
    <xf numFmtId="0" fontId="2" fillId="3" borderId="63" xfId="7" applyFont="1" applyFill="1" applyBorder="1" applyAlignment="1">
      <alignment horizontal="center" vertical="center" wrapText="1"/>
    </xf>
    <xf numFmtId="0" fontId="19" fillId="5" borderId="72" xfId="7" applyFont="1" applyFill="1" applyBorder="1" applyAlignment="1">
      <alignment horizontal="center" vertical="center"/>
    </xf>
    <xf numFmtId="0" fontId="19" fillId="5" borderId="69" xfId="7" applyFont="1" applyFill="1" applyBorder="1" applyAlignment="1">
      <alignment horizontal="center" vertical="center"/>
    </xf>
    <xf numFmtId="0" fontId="2" fillId="3" borderId="59" xfId="7" applyFont="1" applyFill="1" applyBorder="1" applyAlignment="1">
      <alignment horizontal="center" vertical="center" wrapText="1"/>
    </xf>
    <xf numFmtId="0" fontId="2" fillId="3" borderId="67" xfId="7" applyFont="1" applyFill="1" applyBorder="1" applyAlignment="1">
      <alignment horizontal="center" vertical="center" wrapText="1"/>
    </xf>
    <xf numFmtId="0" fontId="2" fillId="3" borderId="62" xfId="7" applyFont="1" applyFill="1" applyBorder="1" applyAlignment="1">
      <alignment horizontal="center" vertical="center" wrapText="1"/>
    </xf>
    <xf numFmtId="0" fontId="2" fillId="3" borderId="60" xfId="7" applyFont="1" applyFill="1" applyBorder="1" applyAlignment="1">
      <alignment horizontal="center" vertical="center" wrapText="1"/>
    </xf>
    <xf numFmtId="0" fontId="2" fillId="3" borderId="2" xfId="7" applyFont="1" applyFill="1" applyBorder="1" applyAlignment="1">
      <alignment horizontal="center" vertical="center" wrapText="1"/>
    </xf>
    <xf numFmtId="0" fontId="2" fillId="3" borderId="4" xfId="7" applyFont="1" applyFill="1" applyBorder="1" applyAlignment="1">
      <alignment horizontal="center" vertical="center" wrapText="1"/>
    </xf>
    <xf numFmtId="0" fontId="42" fillId="0" borderId="77" xfId="0" applyFont="1" applyBorder="1" applyAlignment="1">
      <alignment horizontal="center" vertical="center"/>
    </xf>
    <xf numFmtId="0" fontId="3" fillId="0" borderId="0" xfId="0" applyFont="1" applyAlignment="1">
      <alignment horizontal="center"/>
    </xf>
    <xf numFmtId="0" fontId="8" fillId="7" borderId="0" xfId="0" applyFont="1" applyFill="1" applyAlignment="1">
      <alignment horizontal="center" wrapText="1"/>
    </xf>
    <xf numFmtId="0" fontId="9" fillId="7" borderId="0" xfId="0" applyFont="1" applyFill="1" applyAlignment="1">
      <alignment horizontal="center"/>
    </xf>
    <xf numFmtId="0" fontId="2" fillId="9" borderId="1" xfId="0" applyFont="1" applyFill="1" applyBorder="1" applyAlignment="1">
      <alignment horizontal="center" vertical="center"/>
    </xf>
    <xf numFmtId="0" fontId="2" fillId="9" borderId="4" xfId="0" applyFont="1" applyFill="1" applyBorder="1" applyAlignment="1">
      <alignment horizontal="center" vertical="center"/>
    </xf>
    <xf numFmtId="0" fontId="0" fillId="0" borderId="10" xfId="0" applyBorder="1" applyAlignment="1">
      <alignment horizontal="center"/>
    </xf>
    <xf numFmtId="0" fontId="21" fillId="0" borderId="0" xfId="0" applyFont="1" applyAlignment="1">
      <alignment horizontal="left" vertical="center" wrapText="1"/>
    </xf>
    <xf numFmtId="0" fontId="29" fillId="0" borderId="0" xfId="0" applyFont="1" applyAlignment="1">
      <alignment horizontal="center" vertical="center"/>
    </xf>
    <xf numFmtId="0" fontId="29" fillId="0" borderId="10" xfId="0" applyFont="1" applyBorder="1" applyAlignment="1">
      <alignment horizontal="center" vertical="center"/>
    </xf>
    <xf numFmtId="0" fontId="28" fillId="3" borderId="95" xfId="0" applyFont="1" applyFill="1" applyBorder="1" applyAlignment="1">
      <alignment horizontal="center" vertical="center"/>
    </xf>
    <xf numFmtId="0" fontId="28" fillId="3" borderId="92" xfId="0" applyFont="1" applyFill="1" applyBorder="1" applyAlignment="1">
      <alignment horizontal="center" vertical="center"/>
    </xf>
    <xf numFmtId="0" fontId="28" fillId="3" borderId="91" xfId="0" applyFont="1" applyFill="1" applyBorder="1" applyAlignment="1">
      <alignment horizontal="center" vertical="center"/>
    </xf>
    <xf numFmtId="0" fontId="27" fillId="3" borderId="94" xfId="0" applyFont="1" applyFill="1" applyBorder="1" applyAlignment="1">
      <alignment horizontal="center" vertical="center" wrapText="1"/>
    </xf>
    <xf numFmtId="0" fontId="27" fillId="3" borderId="93"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49" fillId="7" borderId="0" xfId="11" applyFont="1" applyFill="1" applyAlignment="1">
      <alignment horizontal="center"/>
    </xf>
    <xf numFmtId="0" fontId="61" fillId="7" borderId="0" xfId="11" applyFont="1" applyFill="1" applyAlignment="1">
      <alignment horizontal="center"/>
    </xf>
    <xf numFmtId="0" fontId="7" fillId="7" borderId="0" xfId="0" applyFont="1" applyFill="1" applyAlignment="1">
      <alignment horizontal="left"/>
    </xf>
    <xf numFmtId="0" fontId="28" fillId="3" borderId="1" xfId="11" applyFont="1" applyFill="1" applyBorder="1" applyAlignment="1">
      <alignment horizontal="center" vertical="center" wrapText="1"/>
    </xf>
    <xf numFmtId="0" fontId="28" fillId="3" borderId="2" xfId="11" applyFont="1" applyFill="1" applyBorder="1" applyAlignment="1">
      <alignment horizontal="center" vertical="center" wrapText="1"/>
    </xf>
    <xf numFmtId="0" fontId="28" fillId="3" borderId="4" xfId="11" applyFont="1" applyFill="1" applyBorder="1" applyAlignment="1">
      <alignment horizontal="center" vertical="center" wrapText="1"/>
    </xf>
    <xf numFmtId="43" fontId="28" fillId="3" borderId="1" xfId="12" applyFont="1" applyFill="1" applyBorder="1" applyAlignment="1">
      <alignment horizontal="center" vertical="center" wrapText="1"/>
    </xf>
    <xf numFmtId="43" fontId="28" fillId="3" borderId="4" xfId="12" applyFont="1" applyFill="1" applyBorder="1" applyAlignment="1">
      <alignment horizontal="center" vertical="center" wrapText="1"/>
    </xf>
    <xf numFmtId="43" fontId="28" fillId="3" borderId="1" xfId="12" applyFont="1" applyFill="1" applyBorder="1" applyAlignment="1">
      <alignment horizontal="center" vertical="center"/>
    </xf>
    <xf numFmtId="43" fontId="28" fillId="3" borderId="4" xfId="12" applyFont="1" applyFill="1" applyBorder="1" applyAlignment="1">
      <alignment horizontal="center" vertical="center"/>
    </xf>
    <xf numFmtId="43" fontId="28" fillId="3" borderId="2" xfId="12" applyFont="1" applyFill="1" applyBorder="1" applyAlignment="1">
      <alignment horizontal="center" vertical="center" wrapText="1"/>
    </xf>
    <xf numFmtId="0" fontId="28" fillId="3" borderId="15" xfId="11" applyFont="1" applyFill="1" applyBorder="1" applyAlignment="1">
      <alignment horizontal="center" vertical="center"/>
    </xf>
    <xf numFmtId="0" fontId="28" fillId="3" borderId="19" xfId="11" applyFont="1" applyFill="1" applyBorder="1" applyAlignment="1">
      <alignment horizontal="center" vertical="center"/>
    </xf>
    <xf numFmtId="0" fontId="28" fillId="3" borderId="14" xfId="11" applyFont="1" applyFill="1" applyBorder="1" applyAlignment="1">
      <alignment horizontal="center" vertical="center"/>
    </xf>
    <xf numFmtId="0" fontId="14" fillId="7" borderId="0" xfId="0" applyFont="1" applyFill="1" applyAlignment="1">
      <alignment horizontal="left"/>
    </xf>
    <xf numFmtId="0" fontId="39" fillId="7" borderId="0" xfId="11" applyFont="1" applyFill="1" applyAlignment="1">
      <alignment horizontal="center"/>
    </xf>
    <xf numFmtId="0" fontId="50" fillId="3" borderId="15" xfId="0" applyFont="1" applyFill="1" applyBorder="1" applyAlignment="1">
      <alignment horizontal="center" vertical="center"/>
    </xf>
    <xf numFmtId="0" fontId="50" fillId="3" borderId="19" xfId="0" applyFont="1" applyFill="1" applyBorder="1" applyAlignment="1">
      <alignment horizontal="center" vertical="center"/>
    </xf>
    <xf numFmtId="0" fontId="50" fillId="3" borderId="14" xfId="0" applyFont="1" applyFill="1" applyBorder="1" applyAlignment="1">
      <alignment horizontal="center" vertical="center"/>
    </xf>
    <xf numFmtId="0" fontId="50" fillId="3" borderId="78" xfId="0" applyFont="1" applyFill="1" applyBorder="1" applyAlignment="1">
      <alignment horizontal="center" vertical="center" wrapText="1"/>
    </xf>
    <xf numFmtId="0" fontId="50" fillId="3" borderId="109" xfId="0" applyFont="1" applyFill="1" applyBorder="1" applyAlignment="1">
      <alignment horizontal="center" vertical="center" wrapText="1"/>
    </xf>
    <xf numFmtId="0" fontId="50" fillId="3" borderId="80"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0" fillId="3" borderId="4" xfId="0" applyFont="1" applyFill="1" applyBorder="1" applyAlignment="1">
      <alignment horizontal="center" vertical="center" wrapText="1"/>
    </xf>
    <xf numFmtId="0" fontId="45" fillId="0" borderId="0" xfId="0" applyFont="1" applyAlignment="1">
      <alignment horizontal="center"/>
    </xf>
    <xf numFmtId="0" fontId="45" fillId="0" borderId="0" xfId="0" applyFont="1" applyAlignment="1">
      <alignment horizontal="center" vertical="center"/>
    </xf>
    <xf numFmtId="0" fontId="44" fillId="0" borderId="0" xfId="0" applyFont="1" applyAlignment="1">
      <alignment horizontal="center"/>
    </xf>
    <xf numFmtId="0" fontId="50" fillId="3" borderId="104" xfId="0" applyFont="1" applyFill="1" applyBorder="1" applyAlignment="1">
      <alignment horizontal="center" vertical="center"/>
    </xf>
    <xf numFmtId="0" fontId="50" fillId="3" borderId="103" xfId="0" applyFont="1" applyFill="1" applyBorder="1" applyAlignment="1">
      <alignment horizontal="center" vertical="center"/>
    </xf>
    <xf numFmtId="0" fontId="50" fillId="3" borderId="102" xfId="0" applyFont="1" applyFill="1" applyBorder="1" applyAlignment="1">
      <alignment horizontal="center" vertical="center"/>
    </xf>
    <xf numFmtId="0" fontId="50" fillId="3" borderId="95" xfId="0" applyFont="1" applyFill="1" applyBorder="1" applyAlignment="1">
      <alignment horizontal="center" vertical="center" wrapText="1"/>
    </xf>
    <xf numFmtId="0" fontId="50" fillId="3" borderId="91" xfId="0" applyFont="1" applyFill="1" applyBorder="1" applyAlignment="1">
      <alignment horizontal="center" vertical="center" wrapText="1"/>
    </xf>
    <xf numFmtId="0" fontId="50" fillId="3" borderId="79"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78" xfId="0" applyFont="1" applyFill="1" applyBorder="1" applyAlignment="1">
      <alignment horizontal="center" vertical="center" wrapText="1"/>
    </xf>
    <xf numFmtId="0" fontId="53" fillId="3" borderId="79" xfId="0" applyFont="1" applyFill="1" applyBorder="1" applyAlignment="1">
      <alignment horizontal="center" vertical="center" wrapText="1"/>
    </xf>
    <xf numFmtId="0" fontId="53" fillId="3" borderId="104" xfId="0" applyFont="1" applyFill="1" applyBorder="1" applyAlignment="1">
      <alignment horizontal="center" vertical="center"/>
    </xf>
    <xf numFmtId="0" fontId="53" fillId="3" borderId="103" xfId="0" applyFont="1" applyFill="1" applyBorder="1" applyAlignment="1">
      <alignment horizontal="center" vertical="center"/>
    </xf>
    <xf numFmtId="0" fontId="53" fillId="3" borderId="102" xfId="0" applyFont="1" applyFill="1" applyBorder="1" applyAlignment="1">
      <alignment horizontal="center" vertical="center"/>
    </xf>
    <xf numFmtId="0" fontId="53" fillId="3" borderId="15" xfId="0" applyFont="1" applyFill="1" applyBorder="1" applyAlignment="1">
      <alignment horizontal="center" vertical="center"/>
    </xf>
    <xf numFmtId="0" fontId="53" fillId="3" borderId="19"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95" xfId="0" applyFont="1" applyFill="1" applyBorder="1" applyAlignment="1">
      <alignment horizontal="center" vertical="center" wrapText="1"/>
    </xf>
    <xf numFmtId="0" fontId="53" fillId="3" borderId="9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applyAlignment="1">
      <alignment horizontal="left"/>
    </xf>
    <xf numFmtId="0" fontId="48" fillId="0" borderId="0" xfId="0" applyFont="1" applyAlignment="1">
      <alignment horizontal="center" vertical="center"/>
    </xf>
    <xf numFmtId="0" fontId="47" fillId="0" borderId="0" xfId="0" applyFont="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8" xfId="0" applyFont="1" applyFill="1" applyBorder="1" applyAlignment="1">
      <alignment horizontal="center" vertical="center" wrapText="1"/>
    </xf>
    <xf numFmtId="0" fontId="2" fillId="2" borderId="79"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81" xfId="0" applyFont="1" applyFill="1" applyBorder="1" applyAlignment="1">
      <alignment horizontal="center" vertical="center" wrapText="1"/>
    </xf>
    <xf numFmtId="0" fontId="48" fillId="0" borderId="0" xfId="0" applyFont="1" applyAlignment="1">
      <alignment horizontal="center"/>
    </xf>
    <xf numFmtId="0" fontId="47" fillId="0" borderId="77" xfId="0" applyFont="1" applyBorder="1" applyAlignment="1">
      <alignment horizontal="center"/>
    </xf>
    <xf numFmtId="0" fontId="2" fillId="3" borderId="107" xfId="0" applyFont="1" applyFill="1" applyBorder="1" applyAlignment="1">
      <alignment horizontal="center" vertical="center"/>
    </xf>
    <xf numFmtId="0" fontId="2" fillId="3" borderId="10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3" fillId="0" borderId="0" xfId="0" applyFont="1" applyAlignment="1">
      <alignment horizontal="center" vertical="center"/>
    </xf>
  </cellXfs>
  <cellStyles count="13">
    <cellStyle name="Comma" xfId="1" builtinId="3"/>
    <cellStyle name="Comma 3" xfId="12" xr:uid="{1E97EFB5-754C-48C3-8DE5-299DFDD06BA6}"/>
    <cellStyle name="Millares 16" xfId="10" xr:uid="{CBE506E6-9710-48FD-B39A-F96AF81465AA}"/>
    <cellStyle name="Normal" xfId="0" builtinId="0"/>
    <cellStyle name="Normal 11 2" xfId="6" xr:uid="{47647A7E-61B8-4646-80CF-5DF566BF7FCF}"/>
    <cellStyle name="Normal 2" xfId="7" xr:uid="{866EDB70-D236-4710-B658-DDE5D3295206}"/>
    <cellStyle name="Normal 2 2" xfId="5" xr:uid="{8829C1DD-A420-43F4-AC2D-4F078D28828B}"/>
    <cellStyle name="Normal 2 2 2" xfId="8" xr:uid="{1E3329F9-2A72-439B-8AEF-6E924E861A3B}"/>
    <cellStyle name="Normal 2 3 2" xfId="3" xr:uid="{B8C7DE78-447C-42DE-B311-86EE3E2B57C7}"/>
    <cellStyle name="Normal 3" xfId="4" xr:uid="{E5F411D7-3BA6-42AA-9BFF-7896843A198D}"/>
    <cellStyle name="Normal 3 2" xfId="9" xr:uid="{477A43F3-3630-4C98-A414-252B85DA0E45}"/>
    <cellStyle name="Normal 4" xfId="11" xr:uid="{D4029B2C-F244-4258-9849-6DFB02A5DEB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63" Type="http://schemas.openxmlformats.org/officeDocument/2006/relationships/externalLink" Target="externalLinks/externalLink31.xml"/><Relationship Id="rId68" Type="http://schemas.openxmlformats.org/officeDocument/2006/relationships/externalLink" Target="externalLinks/externalLink36.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5.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74" Type="http://schemas.openxmlformats.org/officeDocument/2006/relationships/externalLink" Target="externalLinks/externalLink42.xml"/><Relationship Id="rId79" Type="http://schemas.openxmlformats.org/officeDocument/2006/relationships/externalLink" Target="externalLinks/externalLink47.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56" Type="http://schemas.openxmlformats.org/officeDocument/2006/relationships/externalLink" Target="externalLinks/externalLink24.xml"/><Relationship Id="rId64" Type="http://schemas.openxmlformats.org/officeDocument/2006/relationships/externalLink" Target="externalLinks/externalLink32.xml"/><Relationship Id="rId69" Type="http://schemas.openxmlformats.org/officeDocument/2006/relationships/externalLink" Target="externalLinks/externalLink37.xml"/><Relationship Id="rId77" Type="http://schemas.openxmlformats.org/officeDocument/2006/relationships/externalLink" Target="externalLinks/externalLink45.xml"/><Relationship Id="rId8" Type="http://schemas.openxmlformats.org/officeDocument/2006/relationships/worksheet" Target="worksheets/sheet8.xml"/><Relationship Id="rId51" Type="http://schemas.openxmlformats.org/officeDocument/2006/relationships/externalLink" Target="externalLinks/externalLink19.xml"/><Relationship Id="rId72" Type="http://schemas.openxmlformats.org/officeDocument/2006/relationships/externalLink" Target="externalLinks/externalLink40.xml"/><Relationship Id="rId80" Type="http://schemas.openxmlformats.org/officeDocument/2006/relationships/externalLink" Target="externalLinks/externalLink48.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59" Type="http://schemas.openxmlformats.org/officeDocument/2006/relationships/externalLink" Target="externalLinks/externalLink27.xml"/><Relationship Id="rId67" Type="http://schemas.openxmlformats.org/officeDocument/2006/relationships/externalLink" Target="externalLinks/externalLink35.xml"/><Relationship Id="rId20" Type="http://schemas.openxmlformats.org/officeDocument/2006/relationships/worksheet" Target="worksheets/sheet20.xml"/><Relationship Id="rId41" Type="http://schemas.openxmlformats.org/officeDocument/2006/relationships/externalLink" Target="externalLinks/externalLink9.xml"/><Relationship Id="rId54" Type="http://schemas.openxmlformats.org/officeDocument/2006/relationships/externalLink" Target="externalLinks/externalLink22.xml"/><Relationship Id="rId62" Type="http://schemas.openxmlformats.org/officeDocument/2006/relationships/externalLink" Target="externalLinks/externalLink30.xml"/><Relationship Id="rId70" Type="http://schemas.openxmlformats.org/officeDocument/2006/relationships/externalLink" Target="externalLinks/externalLink38.xml"/><Relationship Id="rId75" Type="http://schemas.openxmlformats.org/officeDocument/2006/relationships/externalLink" Target="externalLinks/externalLink43.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 Id="rId57" Type="http://schemas.openxmlformats.org/officeDocument/2006/relationships/externalLink" Target="externalLinks/externalLink2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externalLink" Target="externalLinks/externalLink20.xml"/><Relationship Id="rId60" Type="http://schemas.openxmlformats.org/officeDocument/2006/relationships/externalLink" Target="externalLinks/externalLink28.xml"/><Relationship Id="rId65" Type="http://schemas.openxmlformats.org/officeDocument/2006/relationships/externalLink" Target="externalLinks/externalLink33.xml"/><Relationship Id="rId73" Type="http://schemas.openxmlformats.org/officeDocument/2006/relationships/externalLink" Target="externalLinks/externalLink41.xml"/><Relationship Id="rId78" Type="http://schemas.openxmlformats.org/officeDocument/2006/relationships/externalLink" Target="externalLinks/externalLink46.xml"/><Relationship Id="rId81" Type="http://schemas.openxmlformats.org/officeDocument/2006/relationships/externalLink" Target="externalLinks/externalLink49.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7.xml"/><Relationship Id="rId34" Type="http://schemas.openxmlformats.org/officeDocument/2006/relationships/externalLink" Target="externalLinks/externalLink2.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76" Type="http://schemas.openxmlformats.org/officeDocument/2006/relationships/externalLink" Target="externalLinks/externalLink44.xml"/><Relationship Id="rId7" Type="http://schemas.openxmlformats.org/officeDocument/2006/relationships/worksheet" Target="worksheets/sheet7.xml"/><Relationship Id="rId71" Type="http://schemas.openxmlformats.org/officeDocument/2006/relationships/externalLink" Target="externalLinks/externalLink3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66" Type="http://schemas.openxmlformats.org/officeDocument/2006/relationships/externalLink" Target="externalLinks/externalLink34.xml"/><Relationship Id="rId61" Type="http://schemas.openxmlformats.org/officeDocument/2006/relationships/externalLink" Target="externalLinks/externalLink29.xml"/><Relationship Id="rId82" Type="http://schemas.openxmlformats.org/officeDocument/2006/relationships/externalLink" Target="externalLinks/externalLink5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07-4154-B2F8-D2A3C5AA31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07-4154-B2F8-D2A3C5AA31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07-4154-B2F8-D2A3C5AA31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07-4154-B2F8-D2A3C5AA31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07-4154-B2F8-D2A3C5AA31C9}"/>
              </c:ext>
            </c:extLst>
          </c:dPt>
          <c:dLbls>
            <c:dLbl>
              <c:idx val="0"/>
              <c:layout>
                <c:manualLayout>
                  <c:x val="9.0558671845807973E-2"/>
                  <c:y val="-7.34684635008859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07-4154-B2F8-D2A3C5AA31C9}"/>
                </c:ext>
              </c:extLst>
            </c:dLbl>
            <c:dLbl>
              <c:idx val="1"/>
              <c:layout>
                <c:manualLayout>
                  <c:x val="2.6074926600640515E-3"/>
                  <c:y val="-2.802620260702706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07-4154-B2F8-D2A3C5AA31C9}"/>
                </c:ext>
              </c:extLst>
            </c:dLbl>
            <c:dLbl>
              <c:idx val="2"/>
              <c:layout>
                <c:manualLayout>
                  <c:x val="1.5424324413318128E-2"/>
                  <c:y val="1.414646698574442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07-4154-B2F8-D2A3C5AA31C9}"/>
                </c:ext>
              </c:extLst>
            </c:dLbl>
            <c:dLbl>
              <c:idx val="3"/>
              <c:layout>
                <c:manualLayout>
                  <c:x val="-2.4534005334288608E-2"/>
                  <c:y val="-3.266709308395274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07-4154-B2F8-D2A3C5AA31C9}"/>
                </c:ext>
              </c:extLst>
            </c:dLbl>
            <c:dLbl>
              <c:idx val="4"/>
              <c:layout>
                <c:manualLayout>
                  <c:x val="5.2854537955068476E-2"/>
                  <c:y val="-4.1700669769220025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07-4154-B2F8-D2A3C5AA31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 1'!$B$29:$B$33</c:f>
              <c:strCache>
                <c:ptCount val="5"/>
                <c:pt idx="0">
                  <c:v>Impuestos</c:v>
                </c:pt>
                <c:pt idx="1">
                  <c:v>Ventas de bienes y servicios</c:v>
                </c:pt>
                <c:pt idx="2">
                  <c:v>Rentas de la propiedad</c:v>
                </c:pt>
                <c:pt idx="3">
                  <c:v>Transferencias y donaciones corrientes recibidas</c:v>
                </c:pt>
                <c:pt idx="4">
                  <c:v>Otros ingresos corrientes</c:v>
                </c:pt>
              </c:strCache>
            </c:strRef>
          </c:cat>
          <c:val>
            <c:numRef>
              <c:f>'Gráfico 1'!$C$29:$C$33</c:f>
              <c:numCache>
                <c:formatCode>0.0%</c:formatCode>
                <c:ptCount val="5"/>
                <c:pt idx="0">
                  <c:v>0.90788510325897043</c:v>
                </c:pt>
                <c:pt idx="1">
                  <c:v>2.4910180131319817E-2</c:v>
                </c:pt>
                <c:pt idx="2">
                  <c:v>3.7263867903717572E-2</c:v>
                </c:pt>
                <c:pt idx="3">
                  <c:v>1.0787101270959871E-2</c:v>
                </c:pt>
                <c:pt idx="4">
                  <c:v>1.9153747435032158E-2</c:v>
                </c:pt>
              </c:numCache>
            </c:numRef>
          </c:val>
          <c:extLst>
            <c:ext xmlns:c16="http://schemas.microsoft.com/office/drawing/2014/chart" uri="{C3380CC4-5D6E-409C-BE32-E72D297353CC}">
              <c16:uniqueId val="{0000000A-0307-4154-B2F8-D2A3C5AA31C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2'!$C$27</c:f>
              <c:strCache>
                <c:ptCount val="1"/>
                <c:pt idx="0">
                  <c:v>Recacudado 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2'!$B$28:$B$30</c:f>
              <c:strCache>
                <c:ptCount val="3"/>
                <c:pt idx="0">
                  <c:v>TN</c:v>
                </c:pt>
                <c:pt idx="1">
                  <c:v>DGII</c:v>
                </c:pt>
                <c:pt idx="2">
                  <c:v>DGA</c:v>
                </c:pt>
              </c:strCache>
            </c:strRef>
          </c:cat>
          <c:val>
            <c:numRef>
              <c:f>'Gráfico 2'!$C$28:$C$30</c:f>
              <c:numCache>
                <c:formatCode>_(* #,##0.0_);_(* \(#,##0.0\);_(* "-"??_);_(@_)</c:formatCode>
                <c:ptCount val="3"/>
                <c:pt idx="0">
                  <c:v>11737.514956370005</c:v>
                </c:pt>
                <c:pt idx="1">
                  <c:v>118541.32419923994</c:v>
                </c:pt>
                <c:pt idx="2">
                  <c:v>32287.809253609998</c:v>
                </c:pt>
              </c:numCache>
            </c:numRef>
          </c:val>
          <c:extLst>
            <c:ext xmlns:c16="http://schemas.microsoft.com/office/drawing/2014/chart" uri="{C3380CC4-5D6E-409C-BE32-E72D297353CC}">
              <c16:uniqueId val="{00000000-8DE8-4E16-84AF-18F2822F3D82}"/>
            </c:ext>
          </c:extLst>
        </c:ser>
        <c:ser>
          <c:idx val="1"/>
          <c:order val="1"/>
          <c:tx>
            <c:strRef>
              <c:f>'Gráfico 2'!$D$27</c:f>
              <c:strCache>
                <c:ptCount val="1"/>
                <c:pt idx="0">
                  <c:v>Estimado 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2'!$B$28:$B$30</c:f>
              <c:strCache>
                <c:ptCount val="3"/>
                <c:pt idx="0">
                  <c:v>TN</c:v>
                </c:pt>
                <c:pt idx="1">
                  <c:v>DGII</c:v>
                </c:pt>
                <c:pt idx="2">
                  <c:v>DGA</c:v>
                </c:pt>
              </c:strCache>
            </c:strRef>
          </c:cat>
          <c:val>
            <c:numRef>
              <c:f>'Gráfico 2'!$D$28:$D$30</c:f>
              <c:numCache>
                <c:formatCode>_(* #,##0.0_);_(* \(#,##0.0\);_(* "-"??_);_(@_)</c:formatCode>
                <c:ptCount val="3"/>
                <c:pt idx="0">
                  <c:v>8282.7450050372772</c:v>
                </c:pt>
                <c:pt idx="1">
                  <c:v>116977.87215078076</c:v>
                </c:pt>
                <c:pt idx="2">
                  <c:v>29936.078740784033</c:v>
                </c:pt>
              </c:numCache>
            </c:numRef>
          </c:val>
          <c:extLst>
            <c:ext xmlns:c16="http://schemas.microsoft.com/office/drawing/2014/chart" uri="{C3380CC4-5D6E-409C-BE32-E72D297353CC}">
              <c16:uniqueId val="{00000001-8DE8-4E16-84AF-18F2822F3D82}"/>
            </c:ext>
          </c:extLst>
        </c:ser>
        <c:ser>
          <c:idx val="2"/>
          <c:order val="2"/>
          <c:tx>
            <c:strRef>
              <c:f>'Gráfico 2'!$E$27</c:f>
              <c:strCache>
                <c:ptCount val="1"/>
                <c:pt idx="0">
                  <c:v>Recaudado 2021</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2'!$B$28:$B$30</c:f>
              <c:strCache>
                <c:ptCount val="3"/>
                <c:pt idx="0">
                  <c:v>TN</c:v>
                </c:pt>
                <c:pt idx="1">
                  <c:v>DGII</c:v>
                </c:pt>
                <c:pt idx="2">
                  <c:v>DGA</c:v>
                </c:pt>
              </c:strCache>
            </c:strRef>
          </c:cat>
          <c:val>
            <c:numRef>
              <c:f>'Gráfico 2'!$E$28:$E$30</c:f>
              <c:numCache>
                <c:formatCode>_(* #,##0.0_);_(* \(#,##0.0\);_(* "-"??_);_(@_)</c:formatCode>
                <c:ptCount val="3"/>
                <c:pt idx="0">
                  <c:v>16040.987529989996</c:v>
                </c:pt>
                <c:pt idx="1">
                  <c:v>131368.96134388004</c:v>
                </c:pt>
                <c:pt idx="2">
                  <c:v>39868.626925490003</c:v>
                </c:pt>
              </c:numCache>
            </c:numRef>
          </c:val>
          <c:extLst>
            <c:ext xmlns:c16="http://schemas.microsoft.com/office/drawing/2014/chart" uri="{C3380CC4-5D6E-409C-BE32-E72D297353CC}">
              <c16:uniqueId val="{00000002-8DE8-4E16-84AF-18F2822F3D82}"/>
            </c:ext>
          </c:extLst>
        </c:ser>
        <c:dLbls>
          <c:showLegendKey val="0"/>
          <c:showVal val="0"/>
          <c:showCatName val="0"/>
          <c:showSerName val="0"/>
          <c:showPercent val="0"/>
          <c:showBubbleSize val="0"/>
        </c:dLbls>
        <c:gapWidth val="219"/>
        <c:overlap val="-27"/>
        <c:axId val="1948938655"/>
        <c:axId val="1948929919"/>
      </c:barChart>
      <c:catAx>
        <c:axId val="194893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48929919"/>
        <c:crosses val="autoZero"/>
        <c:auto val="1"/>
        <c:lblAlgn val="ctr"/>
        <c:lblOffset val="100"/>
        <c:noMultiLvlLbl val="0"/>
      </c:catAx>
      <c:valAx>
        <c:axId val="1948929919"/>
        <c:scaling>
          <c:orientation val="minMax"/>
        </c:scaling>
        <c:delete val="1"/>
        <c:axPos val="l"/>
        <c:numFmt formatCode="_(* #,##0.0_);_(* \(#,##0.0\);_(* &quot;-&quot;??_);_(@_)" sourceLinked="1"/>
        <c:majorTickMark val="none"/>
        <c:minorTickMark val="none"/>
        <c:tickLblPos val="nextTo"/>
        <c:crossAx val="1948938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3'!$C$8</c:f>
              <c:strCache>
                <c:ptCount val="1"/>
                <c:pt idx="0">
                  <c:v>Gastos corrientes</c:v>
                </c:pt>
              </c:strCache>
            </c:strRef>
          </c:tx>
          <c:spPr>
            <a:solidFill>
              <a:schemeClr val="accent5">
                <a:lumMod val="75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3'!$D$7:$E$7</c:f>
              <c:numCache>
                <c:formatCode>General</c:formatCode>
                <c:ptCount val="2"/>
                <c:pt idx="0">
                  <c:v>2020</c:v>
                </c:pt>
                <c:pt idx="1">
                  <c:v>2021</c:v>
                </c:pt>
              </c:numCache>
            </c:numRef>
          </c:cat>
          <c:val>
            <c:numRef>
              <c:f>'Gráfico 3'!$D$8:$E$8</c:f>
              <c:numCache>
                <c:formatCode>#,##0.0,,_);\(#,##0.0,,\)</c:formatCode>
                <c:ptCount val="2"/>
                <c:pt idx="0">
                  <c:v>153947508937.26163</c:v>
                </c:pt>
                <c:pt idx="1">
                  <c:v>171729534974.76312</c:v>
                </c:pt>
              </c:numCache>
            </c:numRef>
          </c:val>
          <c:extLst>
            <c:ext xmlns:c16="http://schemas.microsoft.com/office/drawing/2014/chart" uri="{C3380CC4-5D6E-409C-BE32-E72D297353CC}">
              <c16:uniqueId val="{00000000-6665-4BB6-A15C-1C5A43BEB750}"/>
            </c:ext>
          </c:extLst>
        </c:ser>
        <c:ser>
          <c:idx val="1"/>
          <c:order val="1"/>
          <c:tx>
            <c:strRef>
              <c:f>'Gráfico 3'!$C$9</c:f>
              <c:strCache>
                <c:ptCount val="1"/>
                <c:pt idx="0">
                  <c:v>Gastos de capital</c:v>
                </c:pt>
              </c:strCache>
            </c:strRef>
          </c:tx>
          <c:spPr>
            <a:solidFill>
              <a:schemeClr val="accent1">
                <a:lumMod val="60000"/>
                <a:lumOff val="40000"/>
              </a:schemeClr>
            </a:solidFill>
            <a:ln>
              <a:solidFill>
                <a:schemeClr val="accent1">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3'!$D$7:$E$7</c:f>
              <c:numCache>
                <c:formatCode>General</c:formatCode>
                <c:ptCount val="2"/>
                <c:pt idx="0">
                  <c:v>2020</c:v>
                </c:pt>
                <c:pt idx="1">
                  <c:v>2021</c:v>
                </c:pt>
              </c:numCache>
            </c:numRef>
          </c:cat>
          <c:val>
            <c:numRef>
              <c:f>'Gráfico 3'!$D$9:$E$9</c:f>
              <c:numCache>
                <c:formatCode>#,##0.0,,_);\(#,##0.0,,\)</c:formatCode>
                <c:ptCount val="2"/>
                <c:pt idx="0">
                  <c:v>30369936637.940041</c:v>
                </c:pt>
                <c:pt idx="1">
                  <c:v>9337899086.399992</c:v>
                </c:pt>
              </c:numCache>
            </c:numRef>
          </c:val>
          <c:extLst>
            <c:ext xmlns:c16="http://schemas.microsoft.com/office/drawing/2014/chart" uri="{C3380CC4-5D6E-409C-BE32-E72D297353CC}">
              <c16:uniqueId val="{00000001-6665-4BB6-A15C-1C5A43BEB750}"/>
            </c:ext>
          </c:extLst>
        </c:ser>
        <c:dLbls>
          <c:showLegendKey val="0"/>
          <c:showVal val="0"/>
          <c:showCatName val="0"/>
          <c:showSerName val="0"/>
          <c:showPercent val="0"/>
          <c:showBubbleSize val="0"/>
        </c:dLbls>
        <c:gapWidth val="219"/>
        <c:overlap val="-1"/>
        <c:axId val="567061696"/>
        <c:axId val="567046304"/>
      </c:barChart>
      <c:catAx>
        <c:axId val="56706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67046304"/>
        <c:crosses val="autoZero"/>
        <c:auto val="1"/>
        <c:lblAlgn val="ctr"/>
        <c:lblOffset val="100"/>
        <c:noMultiLvlLbl val="0"/>
      </c:catAx>
      <c:valAx>
        <c:axId val="567046304"/>
        <c:scaling>
          <c:orientation val="minMax"/>
        </c:scaling>
        <c:delete val="1"/>
        <c:axPos val="l"/>
        <c:numFmt formatCode="#,##0.0,,_);\(#,##0.0,,\)" sourceLinked="1"/>
        <c:majorTickMark val="none"/>
        <c:minorTickMark val="none"/>
        <c:tickLblPos val="nextTo"/>
        <c:crossAx val="5670616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5"/>
              </a:solidFill>
              <a:ln w="19050">
                <a:solidFill>
                  <a:schemeClr val="lt1"/>
                </a:solidFill>
              </a:ln>
              <a:effectLst/>
            </c:spPr>
            <c:extLst>
              <c:ext xmlns:c16="http://schemas.microsoft.com/office/drawing/2014/chart" uri="{C3380CC4-5D6E-409C-BE32-E72D297353CC}">
                <c16:uniqueId val="{00000004-AF9C-4746-9DFB-992707CBF130}"/>
              </c:ext>
            </c:extLst>
          </c:dPt>
          <c:dPt>
            <c:idx val="1"/>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5-AF9C-4746-9DFB-992707CBF130}"/>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ED82-4025-ACD2-11FC1FFFA273}"/>
              </c:ext>
            </c:extLst>
          </c:dPt>
          <c:dPt>
            <c:idx val="3"/>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2-AF9C-4746-9DFB-992707CBF130}"/>
              </c:ext>
            </c:extLst>
          </c:dPt>
          <c:dPt>
            <c:idx val="4"/>
            <c:bubble3D val="0"/>
            <c:spPr>
              <a:solidFill>
                <a:schemeClr val="accent3"/>
              </a:solidFill>
              <a:ln w="19050">
                <a:solidFill>
                  <a:schemeClr val="lt1"/>
                </a:solidFill>
              </a:ln>
              <a:effectLst/>
            </c:spPr>
            <c:extLst>
              <c:ext xmlns:c16="http://schemas.microsoft.com/office/drawing/2014/chart" uri="{C3380CC4-5D6E-409C-BE32-E72D297353CC}">
                <c16:uniqueId val="{00000003-AF9C-4746-9DFB-992707CBF130}"/>
              </c:ext>
            </c:extLst>
          </c:dPt>
          <c:dLbls>
            <c:numFmt formatCode="0.0%" sourceLinked="0"/>
            <c:spPr>
              <a:solidFill>
                <a:sysClr val="window" lastClr="FFFFFF"/>
              </a:solidFill>
              <a:ln>
                <a:no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'Gráfico 4'!$B$5:$B$9</c:f>
              <c:strCache>
                <c:ptCount val="5"/>
                <c:pt idx="0">
                  <c:v>Servicios Generales</c:v>
                </c:pt>
                <c:pt idx="1">
                  <c:v>Servicios Económicos</c:v>
                </c:pt>
                <c:pt idx="2">
                  <c:v>Protección del Medio Ambiente</c:v>
                </c:pt>
                <c:pt idx="3">
                  <c:v>Servicios Sociales</c:v>
                </c:pt>
                <c:pt idx="4">
                  <c:v>Intereses de la Deuda Pública</c:v>
                </c:pt>
              </c:strCache>
            </c:strRef>
          </c:cat>
          <c:val>
            <c:numRef>
              <c:f>'Gráfico 4'!$C$5:$C$9</c:f>
              <c:numCache>
                <c:formatCode>0.0%</c:formatCode>
                <c:ptCount val="5"/>
                <c:pt idx="0">
                  <c:v>0.1712932470682923</c:v>
                </c:pt>
                <c:pt idx="1">
                  <c:v>9.6888785874295849E-2</c:v>
                </c:pt>
                <c:pt idx="2">
                  <c:v>3.541181187851928E-3</c:v>
                </c:pt>
                <c:pt idx="3">
                  <c:v>0.53652516254610172</c:v>
                </c:pt>
                <c:pt idx="4">
                  <c:v>0.19175162332345438</c:v>
                </c:pt>
              </c:numCache>
            </c:numRef>
          </c:val>
          <c:extLst>
            <c:ext xmlns:c16="http://schemas.microsoft.com/office/drawing/2014/chart" uri="{C3380CC4-5D6E-409C-BE32-E72D297353CC}">
              <c16:uniqueId val="{00000000-AF9C-4746-9DFB-992707CBF130}"/>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5'!$C$8</c:f>
              <c:strCache>
                <c:ptCount val="1"/>
                <c:pt idx="0">
                  <c:v>Resultado financiero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5'!$D$7:$E$7</c:f>
              <c:numCache>
                <c:formatCode>General</c:formatCode>
                <c:ptCount val="2"/>
                <c:pt idx="0">
                  <c:v>2020</c:v>
                </c:pt>
                <c:pt idx="1">
                  <c:v>2021</c:v>
                </c:pt>
              </c:numCache>
            </c:numRef>
          </c:cat>
          <c:val>
            <c:numRef>
              <c:f>'Gráfico 5'!$D$8:$E$8</c:f>
              <c:numCache>
                <c:formatCode>_(* #,##0.0_);_(* \(#,##0.0\);_(* "-"??_);_(@_)</c:formatCode>
                <c:ptCount val="2"/>
                <c:pt idx="0">
                  <c:v>-23378.3</c:v>
                </c:pt>
                <c:pt idx="1">
                  <c:v>6297.1781592193583</c:v>
                </c:pt>
              </c:numCache>
            </c:numRef>
          </c:val>
          <c:extLst>
            <c:ext xmlns:c16="http://schemas.microsoft.com/office/drawing/2014/chart" uri="{C3380CC4-5D6E-409C-BE32-E72D297353CC}">
              <c16:uniqueId val="{00000000-44DF-4465-B6ED-0D1698EB506E}"/>
            </c:ext>
          </c:extLst>
        </c:ser>
        <c:ser>
          <c:idx val="1"/>
          <c:order val="1"/>
          <c:tx>
            <c:strRef>
              <c:f>'Gráfico 5'!$C$9</c:f>
              <c:strCache>
                <c:ptCount val="1"/>
                <c:pt idx="0">
                  <c:v>Balance primario</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5'!$D$7:$E$7</c:f>
              <c:numCache>
                <c:formatCode>General</c:formatCode>
                <c:ptCount val="2"/>
                <c:pt idx="0">
                  <c:v>2020</c:v>
                </c:pt>
                <c:pt idx="1">
                  <c:v>2021</c:v>
                </c:pt>
              </c:numCache>
            </c:numRef>
          </c:cat>
          <c:val>
            <c:numRef>
              <c:f>'Gráfico 5'!$D$9:$E$9</c:f>
              <c:numCache>
                <c:formatCode>_(* #,##0.0_);_(* \(#,##0.0\);_(* "-"??_);_(@_)</c:formatCode>
                <c:ptCount val="2"/>
                <c:pt idx="0">
                  <c:v>1932.9</c:v>
                </c:pt>
                <c:pt idx="1">
                  <c:v>41017.152571459359</c:v>
                </c:pt>
              </c:numCache>
            </c:numRef>
          </c:val>
          <c:extLst>
            <c:ext xmlns:c16="http://schemas.microsoft.com/office/drawing/2014/chart" uri="{C3380CC4-5D6E-409C-BE32-E72D297353CC}">
              <c16:uniqueId val="{00000001-44DF-4465-B6ED-0D1698EB506E}"/>
            </c:ext>
          </c:extLst>
        </c:ser>
        <c:dLbls>
          <c:showLegendKey val="0"/>
          <c:showVal val="0"/>
          <c:showCatName val="0"/>
          <c:showSerName val="0"/>
          <c:showPercent val="0"/>
          <c:showBubbleSize val="0"/>
        </c:dLbls>
        <c:gapWidth val="219"/>
        <c:overlap val="-27"/>
        <c:axId val="1473924272"/>
        <c:axId val="1473922192"/>
      </c:barChart>
      <c:catAx>
        <c:axId val="14739242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473922192"/>
        <c:crosses val="autoZero"/>
        <c:auto val="1"/>
        <c:lblAlgn val="ctr"/>
        <c:lblOffset val="100"/>
        <c:noMultiLvlLbl val="0"/>
      </c:catAx>
      <c:valAx>
        <c:axId val="1473922192"/>
        <c:scaling>
          <c:orientation val="minMax"/>
        </c:scaling>
        <c:delete val="1"/>
        <c:axPos val="l"/>
        <c:numFmt formatCode="_(* #,##0.0_);_(* \(#,##0.0\);_(* &quot;-&quot;??_);_(@_)" sourceLinked="1"/>
        <c:majorTickMark val="none"/>
        <c:minorTickMark val="none"/>
        <c:tickLblPos val="nextTo"/>
        <c:crossAx val="147392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209550</xdr:colOff>
      <xdr:row>5</xdr:row>
      <xdr:rowOff>38099</xdr:rowOff>
    </xdr:from>
    <xdr:to>
      <xdr:col>4</xdr:col>
      <xdr:colOff>371474</xdr:colOff>
      <xdr:row>23</xdr:row>
      <xdr:rowOff>9524</xdr:rowOff>
    </xdr:to>
    <xdr:graphicFrame macro="">
      <xdr:nvGraphicFramePr>
        <xdr:cNvPr id="2" name="Gráfico 1">
          <a:extLst>
            <a:ext uri="{FF2B5EF4-FFF2-40B4-BE49-F238E27FC236}">
              <a16:creationId xmlns:a16="http://schemas.microsoft.com/office/drawing/2014/main" id="{55DF6453-B267-4E08-BA91-EDC3E73C1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2384482</xdr:colOff>
      <xdr:row>5</xdr:row>
      <xdr:rowOff>70080</xdr:rowOff>
    </xdr:from>
    <xdr:to>
      <xdr:col>7</xdr:col>
      <xdr:colOff>256761</xdr:colOff>
      <xdr:row>21</xdr:row>
      <xdr:rowOff>33130</xdr:rowOff>
    </xdr:to>
    <xdr:graphicFrame macro="">
      <xdr:nvGraphicFramePr>
        <xdr:cNvPr id="2" name="Chart 1">
          <a:extLst>
            <a:ext uri="{FF2B5EF4-FFF2-40B4-BE49-F238E27FC236}">
              <a16:creationId xmlns:a16="http://schemas.microsoft.com/office/drawing/2014/main" id="{749FA91D-3C51-429E-B45C-5E1B6CF72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180974</xdr:colOff>
      <xdr:row>6</xdr:row>
      <xdr:rowOff>147636</xdr:rowOff>
    </xdr:from>
    <xdr:to>
      <xdr:col>6</xdr:col>
      <xdr:colOff>428624</xdr:colOff>
      <xdr:row>22</xdr:row>
      <xdr:rowOff>57149</xdr:rowOff>
    </xdr:to>
    <xdr:graphicFrame macro="">
      <xdr:nvGraphicFramePr>
        <xdr:cNvPr id="2" name="Gráfico 1">
          <a:extLst>
            <a:ext uri="{FF2B5EF4-FFF2-40B4-BE49-F238E27FC236}">
              <a16:creationId xmlns:a16="http://schemas.microsoft.com/office/drawing/2014/main" id="{ADF12BE7-DB12-415F-889D-CD5425B38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5</xdr:row>
      <xdr:rowOff>100011</xdr:rowOff>
    </xdr:from>
    <xdr:to>
      <xdr:col>7</xdr:col>
      <xdr:colOff>504825</xdr:colOff>
      <xdr:row>20</xdr:row>
      <xdr:rowOff>180974</xdr:rowOff>
    </xdr:to>
    <xdr:graphicFrame macro="">
      <xdr:nvGraphicFramePr>
        <xdr:cNvPr id="2" name="Gráfico 1">
          <a:extLst>
            <a:ext uri="{FF2B5EF4-FFF2-40B4-BE49-F238E27FC236}">
              <a16:creationId xmlns:a16="http://schemas.microsoft.com/office/drawing/2014/main" id="{5C9B2B8B-7052-4341-BAFB-CD7C94F267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11</xdr:col>
      <xdr:colOff>285750</xdr:colOff>
      <xdr:row>30</xdr:row>
      <xdr:rowOff>116185</xdr:rowOff>
    </xdr:to>
    <xdr:pic>
      <xdr:nvPicPr>
        <xdr:cNvPr id="2" name="Imagen 1">
          <a:extLst>
            <a:ext uri="{FF2B5EF4-FFF2-40B4-BE49-F238E27FC236}">
              <a16:creationId xmlns:a16="http://schemas.microsoft.com/office/drawing/2014/main" id="{8FC45C4A-FF46-475C-924C-D8BA8A174E4D}"/>
            </a:ext>
          </a:extLst>
        </xdr:cNvPr>
        <xdr:cNvPicPr>
          <a:picLocks noChangeAspect="1"/>
        </xdr:cNvPicPr>
      </xdr:nvPicPr>
      <xdr:blipFill>
        <a:blip xmlns:r="http://schemas.openxmlformats.org/officeDocument/2006/relationships" r:embed="rId1"/>
        <a:stretch>
          <a:fillRect/>
        </a:stretch>
      </xdr:blipFill>
      <xdr:spPr>
        <a:xfrm>
          <a:off x="1524000" y="571500"/>
          <a:ext cx="7143750" cy="52596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309562</xdr:colOff>
      <xdr:row>3</xdr:row>
      <xdr:rowOff>90486</xdr:rowOff>
    </xdr:from>
    <xdr:to>
      <xdr:col>11</xdr:col>
      <xdr:colOff>438150</xdr:colOff>
      <xdr:row>24</xdr:row>
      <xdr:rowOff>19049</xdr:rowOff>
    </xdr:to>
    <xdr:graphicFrame macro="">
      <xdr:nvGraphicFramePr>
        <xdr:cNvPr id="2" name="Gráfico 1">
          <a:extLst>
            <a:ext uri="{FF2B5EF4-FFF2-40B4-BE49-F238E27FC236}">
              <a16:creationId xmlns:a16="http://schemas.microsoft.com/office/drawing/2014/main" id="{5E69AF2F-44E5-4142-918A-3980A1883F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190500</xdr:colOff>
      <xdr:row>3</xdr:row>
      <xdr:rowOff>85725</xdr:rowOff>
    </xdr:from>
    <xdr:to>
      <xdr:col>9</xdr:col>
      <xdr:colOff>296545</xdr:colOff>
      <xdr:row>12</xdr:row>
      <xdr:rowOff>171450</xdr:rowOff>
    </xdr:to>
    <xdr:pic>
      <xdr:nvPicPr>
        <xdr:cNvPr id="2" name="Imagen 1">
          <a:extLst>
            <a:ext uri="{FF2B5EF4-FFF2-40B4-BE49-F238E27FC236}">
              <a16:creationId xmlns:a16="http://schemas.microsoft.com/office/drawing/2014/main" id="{86451000-781E-4513-8496-D3C10DD5AC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0" y="657225"/>
          <a:ext cx="5440045" cy="18002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247650</xdr:colOff>
      <xdr:row>4</xdr:row>
      <xdr:rowOff>28575</xdr:rowOff>
    </xdr:from>
    <xdr:to>
      <xdr:col>10</xdr:col>
      <xdr:colOff>331470</xdr:colOff>
      <xdr:row>11</xdr:row>
      <xdr:rowOff>180975</xdr:rowOff>
    </xdr:to>
    <xdr:pic>
      <xdr:nvPicPr>
        <xdr:cNvPr id="2" name="Imagen 1">
          <a:extLst>
            <a:ext uri="{FF2B5EF4-FFF2-40B4-BE49-F238E27FC236}">
              <a16:creationId xmlns:a16="http://schemas.microsoft.com/office/drawing/2014/main" id="{06D96BEB-A492-483D-8A63-F800B2583D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3650" y="790575"/>
          <a:ext cx="5417820" cy="14859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723900</xdr:colOff>
      <xdr:row>4</xdr:row>
      <xdr:rowOff>95249</xdr:rowOff>
    </xdr:from>
    <xdr:to>
      <xdr:col>11</xdr:col>
      <xdr:colOff>638175</xdr:colOff>
      <xdr:row>14</xdr:row>
      <xdr:rowOff>28574</xdr:rowOff>
    </xdr:to>
    <xdr:pic>
      <xdr:nvPicPr>
        <xdr:cNvPr id="2" name="Imagen 1">
          <a:extLst>
            <a:ext uri="{FF2B5EF4-FFF2-40B4-BE49-F238E27FC236}">
              <a16:creationId xmlns:a16="http://schemas.microsoft.com/office/drawing/2014/main" id="{0666AC94-E243-4DAA-B87F-021C09A923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7900" y="857249"/>
          <a:ext cx="6772275" cy="18383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7</xdr:col>
      <xdr:colOff>1028700</xdr:colOff>
      <xdr:row>15</xdr:row>
      <xdr:rowOff>57150</xdr:rowOff>
    </xdr:to>
    <xdr:pic>
      <xdr:nvPicPr>
        <xdr:cNvPr id="2" name="Imagen 1">
          <a:extLst>
            <a:ext uri="{FF2B5EF4-FFF2-40B4-BE49-F238E27FC236}">
              <a16:creationId xmlns:a16="http://schemas.microsoft.com/office/drawing/2014/main" id="{F7F1B9BD-A759-41C8-8B25-9DFAE1130B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0" y="1143000"/>
          <a:ext cx="4076700" cy="17716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DGCP-STRUCTURE/Manual%20Operativo%20DGCP/Manuales%20de%20Soporte/Sistema%20de%20Informacion%20Financiera/Sistema%20de%20Informacio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ecto%20publico/PBSECQKaren%202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Q5"/>
      <sheetName val="bop1datos rev"/>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50EE-17F8-401F-83AF-D17080F4F321}">
  <dimension ref="B2:E9"/>
  <sheetViews>
    <sheetView showGridLines="0" tabSelected="1" zoomScaleNormal="100" workbookViewId="0">
      <selection activeCell="C7" sqref="C7"/>
    </sheetView>
  </sheetViews>
  <sheetFormatPr defaultColWidth="9.140625" defaultRowHeight="15"/>
  <cols>
    <col min="1" max="1" width="9.140625" style="55"/>
    <col min="2" max="2" width="12.5703125" style="55" customWidth="1"/>
    <col min="3" max="3" width="35.85546875" style="55" customWidth="1"/>
    <col min="4" max="4" width="36.42578125" style="55" customWidth="1"/>
    <col min="5" max="5" width="33.28515625" style="55" customWidth="1"/>
    <col min="6" max="16384" width="9.140625" style="55"/>
  </cols>
  <sheetData>
    <row r="2" spans="2:5">
      <c r="B2" s="459"/>
      <c r="C2" s="459"/>
      <c r="D2" s="459"/>
      <c r="E2" s="459"/>
    </row>
    <row r="3" spans="2:5">
      <c r="B3" s="460" t="s">
        <v>1037</v>
      </c>
      <c r="C3" s="460"/>
      <c r="D3" s="460"/>
      <c r="E3" s="460"/>
    </row>
    <row r="4" spans="2:5" ht="15.75" thickBot="1"/>
    <row r="5" spans="2:5" ht="156" customHeight="1" thickBot="1">
      <c r="B5" s="413" t="s">
        <v>1038</v>
      </c>
      <c r="C5" s="414" t="s">
        <v>1039</v>
      </c>
      <c r="D5" s="414" t="s">
        <v>1040</v>
      </c>
      <c r="E5" s="414" t="s">
        <v>1041</v>
      </c>
    </row>
    <row r="6" spans="2:5" ht="64.5" thickBot="1">
      <c r="B6" s="415" t="s">
        <v>1042</v>
      </c>
      <c r="C6" s="461" t="s">
        <v>1043</v>
      </c>
      <c r="D6" s="462"/>
      <c r="E6" s="463"/>
    </row>
    <row r="7" spans="2:5" ht="145.5" customHeight="1" thickBot="1">
      <c r="B7" s="416" t="s">
        <v>1044</v>
      </c>
      <c r="C7" s="417" t="s">
        <v>1045</v>
      </c>
      <c r="D7" s="464" t="s">
        <v>1046</v>
      </c>
      <c r="E7" s="465"/>
    </row>
    <row r="8" spans="2:5" ht="45" customHeight="1" thickBot="1">
      <c r="B8" s="416" t="s">
        <v>466</v>
      </c>
      <c r="C8" s="461" t="s">
        <v>1047</v>
      </c>
      <c r="D8" s="462"/>
      <c r="E8" s="463"/>
    </row>
    <row r="9" spans="2:5" ht="30" customHeight="1">
      <c r="B9" s="458" t="s">
        <v>1048</v>
      </c>
      <c r="C9" s="458"/>
      <c r="D9" s="458"/>
      <c r="E9" s="458"/>
    </row>
  </sheetData>
  <mergeCells count="6">
    <mergeCell ref="B9:E9"/>
    <mergeCell ref="B2:E2"/>
    <mergeCell ref="B3:E3"/>
    <mergeCell ref="C6:E6"/>
    <mergeCell ref="D7:E7"/>
    <mergeCell ref="C8:E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4666-CAD8-4C7A-B5DF-E3A9B8D935E6}">
  <dimension ref="A1:M20"/>
  <sheetViews>
    <sheetView showGridLines="0" workbookViewId="0">
      <selection activeCell="C39" sqref="C39"/>
    </sheetView>
  </sheetViews>
  <sheetFormatPr defaultColWidth="11.42578125" defaultRowHeight="15"/>
  <cols>
    <col min="1" max="2" width="11.42578125" style="55"/>
    <col min="3" max="3" width="45.140625" style="55" customWidth="1"/>
    <col min="4" max="4" width="42.140625" customWidth="1"/>
    <col min="5" max="5" width="40.140625" customWidth="1"/>
    <col min="6" max="6" width="12.5703125" customWidth="1"/>
    <col min="7" max="7" width="11.140625" customWidth="1"/>
    <col min="8" max="8" width="12.28515625" customWidth="1"/>
    <col min="9" max="9" width="12.140625" customWidth="1"/>
  </cols>
  <sheetData>
    <row r="1" spans="3:13" s="55" customFormat="1"/>
    <row r="2" spans="3:13" s="55" customFormat="1" ht="15" customHeight="1">
      <c r="C2" s="528" t="s">
        <v>1097</v>
      </c>
      <c r="D2" s="528"/>
      <c r="E2" s="528"/>
      <c r="F2" s="528"/>
      <c r="G2" s="528"/>
      <c r="H2" s="528"/>
      <c r="I2" s="528"/>
    </row>
    <row r="3" spans="3:13" ht="15.75" customHeight="1">
      <c r="C3" s="528"/>
      <c r="D3" s="528"/>
      <c r="E3" s="528"/>
      <c r="F3" s="528"/>
      <c r="G3" s="528"/>
      <c r="H3" s="528"/>
      <c r="I3" s="528"/>
    </row>
    <row r="4" spans="3:13">
      <c r="C4" s="530" t="s">
        <v>174</v>
      </c>
      <c r="D4" s="529" t="s">
        <v>173</v>
      </c>
      <c r="E4" s="529" t="s">
        <v>172</v>
      </c>
      <c r="F4" s="527" t="s">
        <v>171</v>
      </c>
      <c r="G4" s="527" t="s">
        <v>170</v>
      </c>
      <c r="H4" s="527" t="s">
        <v>169</v>
      </c>
      <c r="I4" s="525" t="s">
        <v>179</v>
      </c>
    </row>
    <row r="5" spans="3:13" ht="15.75" thickBot="1">
      <c r="C5" s="531"/>
      <c r="D5" s="519"/>
      <c r="E5" s="519"/>
      <c r="F5" s="508"/>
      <c r="G5" s="508"/>
      <c r="H5" s="508"/>
      <c r="I5" s="526"/>
    </row>
    <row r="6" spans="3:13" ht="38.25">
      <c r="C6" s="522" t="s">
        <v>176</v>
      </c>
      <c r="D6" s="61" t="s">
        <v>165</v>
      </c>
      <c r="E6" s="62" t="s">
        <v>166</v>
      </c>
      <c r="F6" s="63">
        <v>200</v>
      </c>
      <c r="G6" s="63">
        <v>304</v>
      </c>
      <c r="H6" s="64">
        <f>G6/F6</f>
        <v>1.52</v>
      </c>
      <c r="I6" s="74">
        <v>51579118.659999996</v>
      </c>
      <c r="M6" s="42"/>
    </row>
    <row r="7" spans="3:13" ht="38.25">
      <c r="C7" s="524"/>
      <c r="D7" s="65" t="s">
        <v>139</v>
      </c>
      <c r="E7" s="66" t="s">
        <v>140</v>
      </c>
      <c r="F7" s="67">
        <v>220</v>
      </c>
      <c r="G7" s="67">
        <v>374</v>
      </c>
      <c r="H7" s="68">
        <f t="shared" ref="H7:H15" si="0">G7/F7</f>
        <v>1.7</v>
      </c>
      <c r="I7" s="75">
        <v>186819669.64999995</v>
      </c>
      <c r="M7" s="42"/>
    </row>
    <row r="8" spans="3:13" ht="26.25" thickBot="1">
      <c r="C8" s="523"/>
      <c r="D8" s="57" t="s">
        <v>141</v>
      </c>
      <c r="E8" s="58" t="s">
        <v>142</v>
      </c>
      <c r="F8" s="59">
        <v>400</v>
      </c>
      <c r="G8" s="59">
        <v>532</v>
      </c>
      <c r="H8" s="60">
        <f t="shared" si="0"/>
        <v>1.33</v>
      </c>
      <c r="I8" s="76">
        <v>1624891.0499999998</v>
      </c>
    </row>
    <row r="9" spans="3:13" ht="25.5">
      <c r="C9" s="522" t="s">
        <v>177</v>
      </c>
      <c r="D9" s="69" t="s">
        <v>151</v>
      </c>
      <c r="E9" s="70" t="s">
        <v>152</v>
      </c>
      <c r="F9" s="71">
        <v>300</v>
      </c>
      <c r="G9" s="71">
        <v>399</v>
      </c>
      <c r="H9" s="72">
        <f t="shared" si="0"/>
        <v>1.33</v>
      </c>
      <c r="I9" s="77">
        <v>67947119.299999997</v>
      </c>
    </row>
    <row r="10" spans="3:13" ht="25.5">
      <c r="C10" s="524"/>
      <c r="D10" s="65" t="s">
        <v>153</v>
      </c>
      <c r="E10" s="66" t="s">
        <v>154</v>
      </c>
      <c r="F10" s="67">
        <v>24927</v>
      </c>
      <c r="G10" s="67">
        <v>19923</v>
      </c>
      <c r="H10" s="68">
        <f t="shared" si="0"/>
        <v>0.79925382115778076</v>
      </c>
      <c r="I10" s="75">
        <v>267548065.23999998</v>
      </c>
    </row>
    <row r="11" spans="3:13" ht="38.25">
      <c r="C11" s="524"/>
      <c r="D11" s="65" t="s">
        <v>148</v>
      </c>
      <c r="E11" s="66" t="s">
        <v>149</v>
      </c>
      <c r="F11" s="67">
        <v>42938</v>
      </c>
      <c r="G11" s="67">
        <v>0</v>
      </c>
      <c r="H11" s="68">
        <f t="shared" si="0"/>
        <v>0</v>
      </c>
      <c r="I11" s="75">
        <v>267559595.77999997</v>
      </c>
    </row>
    <row r="12" spans="3:13" ht="39" thickBot="1">
      <c r="C12" s="523"/>
      <c r="D12" s="57" t="s">
        <v>150</v>
      </c>
      <c r="E12" s="58" t="s">
        <v>168</v>
      </c>
      <c r="F12" s="59">
        <v>9867</v>
      </c>
      <c r="G12" s="59">
        <v>222</v>
      </c>
      <c r="H12" s="60">
        <f t="shared" si="0"/>
        <v>2.249923989054424E-2</v>
      </c>
      <c r="I12" s="76">
        <v>0</v>
      </c>
    </row>
    <row r="13" spans="3:13" ht="25.5">
      <c r="C13" s="522" t="s">
        <v>175</v>
      </c>
      <c r="D13" s="69" t="s">
        <v>143</v>
      </c>
      <c r="E13" s="73" t="s">
        <v>144</v>
      </c>
      <c r="F13" s="71">
        <v>375</v>
      </c>
      <c r="G13" s="71">
        <v>17</v>
      </c>
      <c r="H13" s="72">
        <f t="shared" si="0"/>
        <v>4.5333333333333337E-2</v>
      </c>
      <c r="I13" s="77">
        <v>0</v>
      </c>
    </row>
    <row r="14" spans="3:13" ht="15.75" thickBot="1">
      <c r="C14" s="523"/>
      <c r="D14" s="57" t="s">
        <v>145</v>
      </c>
      <c r="E14" s="58" t="s">
        <v>146</v>
      </c>
      <c r="F14" s="59">
        <v>5</v>
      </c>
      <c r="G14" s="59">
        <v>0</v>
      </c>
      <c r="H14" s="60">
        <f t="shared" si="0"/>
        <v>0</v>
      </c>
      <c r="I14" s="76">
        <v>0</v>
      </c>
    </row>
    <row r="15" spans="3:13" ht="26.25" thickBot="1">
      <c r="C15" s="78" t="s">
        <v>178</v>
      </c>
      <c r="D15" s="79" t="s">
        <v>147</v>
      </c>
      <c r="E15" s="80" t="s">
        <v>167</v>
      </c>
      <c r="F15" s="81">
        <v>22000</v>
      </c>
      <c r="G15" s="81">
        <v>0</v>
      </c>
      <c r="H15" s="82">
        <f t="shared" si="0"/>
        <v>0</v>
      </c>
      <c r="I15" s="83">
        <v>54341603.740000002</v>
      </c>
    </row>
    <row r="16" spans="3:13" ht="15.75" thickBot="1">
      <c r="C16" s="520" t="s">
        <v>232</v>
      </c>
      <c r="D16" s="521"/>
      <c r="E16" s="521"/>
      <c r="F16" s="521"/>
      <c r="G16" s="521"/>
      <c r="H16" s="521"/>
      <c r="I16" s="106">
        <f>SUM(I6:I15)</f>
        <v>897420063.41999996</v>
      </c>
    </row>
    <row r="17" spans="3:3">
      <c r="C17" s="56" t="s">
        <v>233</v>
      </c>
    </row>
    <row r="18" spans="3:3" s="55" customFormat="1">
      <c r="C18" s="56" t="s">
        <v>28</v>
      </c>
    </row>
    <row r="19" spans="3:3" s="55" customFormat="1"/>
    <row r="20" spans="3:3" s="55" customFormat="1"/>
  </sheetData>
  <mergeCells count="12">
    <mergeCell ref="C2:I3"/>
    <mergeCell ref="G4:G5"/>
    <mergeCell ref="F4:F5"/>
    <mergeCell ref="E4:E5"/>
    <mergeCell ref="D4:D5"/>
    <mergeCell ref="C4:C5"/>
    <mergeCell ref="C16:H16"/>
    <mergeCell ref="C13:C14"/>
    <mergeCell ref="C6:C8"/>
    <mergeCell ref="C9:C12"/>
    <mergeCell ref="I4:I5"/>
    <mergeCell ref="H4: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DFDB-4264-4D9F-A5DC-AF010FB0939A}">
  <dimension ref="C2:I30"/>
  <sheetViews>
    <sheetView showGridLines="0" workbookViewId="0">
      <selection activeCell="C4" sqref="C4:C5"/>
    </sheetView>
  </sheetViews>
  <sheetFormatPr defaultColWidth="11.42578125" defaultRowHeight="15"/>
  <cols>
    <col min="3" max="3" width="36.28515625" customWidth="1"/>
    <col min="4" max="4" width="29" customWidth="1"/>
    <col min="5" max="5" width="21.42578125" customWidth="1"/>
    <col min="6" max="6" width="18.28515625" customWidth="1"/>
    <col min="7" max="7" width="14.85546875" customWidth="1"/>
    <col min="8" max="8" width="16.140625" customWidth="1"/>
    <col min="9" max="9" width="24.28515625" customWidth="1"/>
  </cols>
  <sheetData>
    <row r="2" spans="3:9">
      <c r="C2" s="528" t="s">
        <v>1098</v>
      </c>
      <c r="D2" s="528"/>
      <c r="E2" s="528"/>
      <c r="F2" s="528"/>
      <c r="G2" s="528"/>
      <c r="H2" s="528"/>
      <c r="I2" s="528"/>
    </row>
    <row r="3" spans="3:9">
      <c r="C3" s="528"/>
      <c r="D3" s="528"/>
      <c r="E3" s="528"/>
      <c r="F3" s="528"/>
      <c r="G3" s="528"/>
      <c r="H3" s="528"/>
      <c r="I3" s="528"/>
    </row>
    <row r="4" spans="3:9">
      <c r="C4" s="530" t="s">
        <v>174</v>
      </c>
      <c r="D4" s="529" t="s">
        <v>173</v>
      </c>
      <c r="E4" s="529" t="s">
        <v>172</v>
      </c>
      <c r="F4" s="527" t="s">
        <v>171</v>
      </c>
      <c r="G4" s="527" t="s">
        <v>170</v>
      </c>
      <c r="H4" s="527" t="s">
        <v>169</v>
      </c>
      <c r="I4" s="525" t="s">
        <v>179</v>
      </c>
    </row>
    <row r="5" spans="3:9" ht="15.75" thickBot="1">
      <c r="C5" s="531"/>
      <c r="D5" s="518"/>
      <c r="E5" s="518"/>
      <c r="F5" s="516"/>
      <c r="G5" s="516"/>
      <c r="H5" s="516"/>
      <c r="I5" s="532"/>
    </row>
    <row r="6" spans="3:9" ht="63.75">
      <c r="C6" s="533" t="s">
        <v>224</v>
      </c>
      <c r="D6" s="88" t="s">
        <v>180</v>
      </c>
      <c r="E6" s="89" t="s">
        <v>181</v>
      </c>
      <c r="F6" s="90">
        <v>400</v>
      </c>
      <c r="G6" s="90">
        <v>1172</v>
      </c>
      <c r="H6" s="91">
        <f t="shared" ref="H6:H27" si="0">G6/F6</f>
        <v>2.93</v>
      </c>
      <c r="I6" s="102">
        <v>0</v>
      </c>
    </row>
    <row r="7" spans="3:9" ht="51">
      <c r="C7" s="534"/>
      <c r="D7" s="84" t="s">
        <v>186</v>
      </c>
      <c r="E7" s="85" t="s">
        <v>187</v>
      </c>
      <c r="F7" s="86">
        <v>2000</v>
      </c>
      <c r="G7" s="86">
        <v>2785</v>
      </c>
      <c r="H7" s="87">
        <f t="shared" si="0"/>
        <v>1.3925000000000001</v>
      </c>
      <c r="I7" s="103">
        <v>4010956.4</v>
      </c>
    </row>
    <row r="8" spans="3:9" ht="90" thickBot="1">
      <c r="C8" s="535"/>
      <c r="D8" s="92" t="s">
        <v>214</v>
      </c>
      <c r="E8" s="96" t="s">
        <v>215</v>
      </c>
      <c r="F8" s="94">
        <v>70000</v>
      </c>
      <c r="G8" s="94">
        <v>64849</v>
      </c>
      <c r="H8" s="95">
        <f t="shared" si="0"/>
        <v>0.92641428571428575</v>
      </c>
      <c r="I8" s="104">
        <v>0</v>
      </c>
    </row>
    <row r="9" spans="3:9" ht="38.25">
      <c r="C9" s="533" t="s">
        <v>225</v>
      </c>
      <c r="D9" s="88" t="s">
        <v>184</v>
      </c>
      <c r="E9" s="89" t="s">
        <v>185</v>
      </c>
      <c r="F9" s="90">
        <v>3208</v>
      </c>
      <c r="G9" s="90">
        <v>6624</v>
      </c>
      <c r="H9" s="91">
        <f t="shared" si="0"/>
        <v>2.0648379052369079</v>
      </c>
      <c r="I9" s="102">
        <v>297012274.11000001</v>
      </c>
    </row>
    <row r="10" spans="3:9" ht="26.25" thickBot="1">
      <c r="C10" s="535"/>
      <c r="D10" s="92" t="s">
        <v>182</v>
      </c>
      <c r="E10" s="96" t="s">
        <v>183</v>
      </c>
      <c r="F10" s="94">
        <v>375</v>
      </c>
      <c r="G10" s="94">
        <v>150</v>
      </c>
      <c r="H10" s="95">
        <f t="shared" si="0"/>
        <v>0.4</v>
      </c>
      <c r="I10" s="104">
        <v>2496276</v>
      </c>
    </row>
    <row r="11" spans="3:9" ht="51">
      <c r="C11" s="533" t="s">
        <v>231</v>
      </c>
      <c r="D11" s="88" t="s">
        <v>218</v>
      </c>
      <c r="E11" s="89" t="s">
        <v>219</v>
      </c>
      <c r="F11" s="90">
        <v>162232939</v>
      </c>
      <c r="G11" s="90">
        <v>189596331</v>
      </c>
      <c r="H11" s="91">
        <f t="shared" si="0"/>
        <v>1.168667301280907</v>
      </c>
      <c r="I11" s="102">
        <v>245651351.55000001</v>
      </c>
    </row>
    <row r="12" spans="3:9" ht="51.75" thickBot="1">
      <c r="C12" s="535"/>
      <c r="D12" s="92" t="s">
        <v>220</v>
      </c>
      <c r="E12" s="96" t="s">
        <v>221</v>
      </c>
      <c r="F12" s="94">
        <v>660</v>
      </c>
      <c r="G12" s="94">
        <v>650</v>
      </c>
      <c r="H12" s="95">
        <f t="shared" si="0"/>
        <v>0.98484848484848486</v>
      </c>
      <c r="I12" s="104">
        <v>459449319.87999988</v>
      </c>
    </row>
    <row r="13" spans="3:9" ht="76.5">
      <c r="C13" s="533" t="s">
        <v>226</v>
      </c>
      <c r="D13" s="88" t="s">
        <v>188</v>
      </c>
      <c r="E13" s="89" t="s">
        <v>189</v>
      </c>
      <c r="F13" s="90">
        <v>100000</v>
      </c>
      <c r="G13" s="90">
        <v>23881</v>
      </c>
      <c r="H13" s="91">
        <f t="shared" si="0"/>
        <v>0.23880999999999999</v>
      </c>
      <c r="I13" s="102">
        <v>0</v>
      </c>
    </row>
    <row r="14" spans="3:9" ht="51.75" thickBot="1">
      <c r="C14" s="535"/>
      <c r="D14" s="92" t="s">
        <v>204</v>
      </c>
      <c r="E14" s="96" t="s">
        <v>205</v>
      </c>
      <c r="F14" s="94">
        <v>350</v>
      </c>
      <c r="G14" s="94">
        <v>55</v>
      </c>
      <c r="H14" s="95">
        <f t="shared" si="0"/>
        <v>0.15714285714285714</v>
      </c>
      <c r="I14" s="104">
        <v>780226.67999999993</v>
      </c>
    </row>
    <row r="15" spans="3:9" ht="51">
      <c r="C15" s="533" t="s">
        <v>230</v>
      </c>
      <c r="D15" s="88" t="s">
        <v>222</v>
      </c>
      <c r="E15" s="89" t="s">
        <v>223</v>
      </c>
      <c r="F15" s="90">
        <v>3</v>
      </c>
      <c r="G15" s="90">
        <v>3</v>
      </c>
      <c r="H15" s="91">
        <f t="shared" si="0"/>
        <v>1</v>
      </c>
      <c r="I15" s="102">
        <v>30122247.150000002</v>
      </c>
    </row>
    <row r="16" spans="3:9" ht="25.5">
      <c r="C16" s="534"/>
      <c r="D16" s="84" t="s">
        <v>210</v>
      </c>
      <c r="E16" s="85" t="s">
        <v>211</v>
      </c>
      <c r="F16" s="86">
        <v>61329</v>
      </c>
      <c r="G16" s="86">
        <v>38270</v>
      </c>
      <c r="H16" s="87">
        <f t="shared" si="0"/>
        <v>0.62401147907189092</v>
      </c>
      <c r="I16" s="103">
        <v>5000000</v>
      </c>
    </row>
    <row r="17" spans="3:9" ht="39" thickBot="1">
      <c r="C17" s="535"/>
      <c r="D17" s="92" t="s">
        <v>216</v>
      </c>
      <c r="E17" s="96" t="s">
        <v>217</v>
      </c>
      <c r="F17" s="94">
        <v>4</v>
      </c>
      <c r="G17" s="94">
        <v>2</v>
      </c>
      <c r="H17" s="95">
        <f t="shared" si="0"/>
        <v>0.5</v>
      </c>
      <c r="I17" s="104">
        <v>0</v>
      </c>
    </row>
    <row r="18" spans="3:9" ht="39" thickBot="1">
      <c r="C18" s="97" t="s">
        <v>229</v>
      </c>
      <c r="D18" s="98" t="s">
        <v>200</v>
      </c>
      <c r="E18" s="99" t="s">
        <v>201</v>
      </c>
      <c r="F18" s="100">
        <v>17882</v>
      </c>
      <c r="G18" s="100">
        <v>17340</v>
      </c>
      <c r="H18" s="101">
        <f t="shared" si="0"/>
        <v>0.96969019125377476</v>
      </c>
      <c r="I18" s="105">
        <v>34249340.759999998</v>
      </c>
    </row>
    <row r="19" spans="3:9" ht="63.75">
      <c r="C19" s="533" t="s">
        <v>228</v>
      </c>
      <c r="D19" s="88" t="s">
        <v>196</v>
      </c>
      <c r="E19" s="89" t="s">
        <v>197</v>
      </c>
      <c r="F19" s="90">
        <v>232</v>
      </c>
      <c r="G19" s="90">
        <v>113</v>
      </c>
      <c r="H19" s="91">
        <f t="shared" si="0"/>
        <v>0.48706896551724138</v>
      </c>
      <c r="I19" s="102">
        <v>0</v>
      </c>
    </row>
    <row r="20" spans="3:9" ht="51">
      <c r="C20" s="534"/>
      <c r="D20" s="84" t="s">
        <v>202</v>
      </c>
      <c r="E20" s="85" t="s">
        <v>203</v>
      </c>
      <c r="F20" s="86">
        <v>1100</v>
      </c>
      <c r="G20" s="86">
        <v>482</v>
      </c>
      <c r="H20" s="87">
        <f t="shared" si="0"/>
        <v>0.43818181818181817</v>
      </c>
      <c r="I20" s="103">
        <v>0</v>
      </c>
    </row>
    <row r="21" spans="3:9" ht="38.25">
      <c r="C21" s="534"/>
      <c r="D21" s="84" t="s">
        <v>206</v>
      </c>
      <c r="E21" s="85" t="s">
        <v>207</v>
      </c>
      <c r="F21" s="86">
        <v>18000</v>
      </c>
      <c r="G21" s="86">
        <v>5282</v>
      </c>
      <c r="H21" s="87">
        <f t="shared" si="0"/>
        <v>0.29344444444444445</v>
      </c>
      <c r="I21" s="103">
        <v>3324071.9</v>
      </c>
    </row>
    <row r="22" spans="3:9" ht="63.75">
      <c r="C22" s="534"/>
      <c r="D22" s="84" t="s">
        <v>198</v>
      </c>
      <c r="E22" s="85" t="s">
        <v>199</v>
      </c>
      <c r="F22" s="86">
        <v>3546</v>
      </c>
      <c r="G22" s="86">
        <v>546</v>
      </c>
      <c r="H22" s="87">
        <f t="shared" si="0"/>
        <v>0.15397631133671744</v>
      </c>
      <c r="I22" s="103">
        <v>0</v>
      </c>
    </row>
    <row r="23" spans="3:9" ht="51.75" thickBot="1">
      <c r="C23" s="535"/>
      <c r="D23" s="92" t="s">
        <v>194</v>
      </c>
      <c r="E23" s="93" t="s">
        <v>195</v>
      </c>
      <c r="F23" s="94">
        <v>250</v>
      </c>
      <c r="G23" s="94">
        <v>0</v>
      </c>
      <c r="H23" s="95">
        <f t="shared" si="0"/>
        <v>0</v>
      </c>
      <c r="I23" s="104">
        <v>0</v>
      </c>
    </row>
    <row r="24" spans="3:9" ht="38.25">
      <c r="C24" s="533" t="s">
        <v>227</v>
      </c>
      <c r="D24" s="88" t="s">
        <v>190</v>
      </c>
      <c r="E24" s="89" t="s">
        <v>191</v>
      </c>
      <c r="F24" s="90">
        <v>312648</v>
      </c>
      <c r="G24" s="90">
        <v>0</v>
      </c>
      <c r="H24" s="91">
        <f t="shared" si="0"/>
        <v>0</v>
      </c>
      <c r="I24" s="102">
        <v>0</v>
      </c>
    </row>
    <row r="25" spans="3:9" ht="51">
      <c r="C25" s="534"/>
      <c r="D25" s="84" t="s">
        <v>192</v>
      </c>
      <c r="E25" s="85" t="s">
        <v>193</v>
      </c>
      <c r="F25" s="86">
        <v>1140476</v>
      </c>
      <c r="G25" s="86">
        <v>0</v>
      </c>
      <c r="H25" s="87">
        <f t="shared" si="0"/>
        <v>0</v>
      </c>
      <c r="I25" s="103">
        <v>63566454.479999997</v>
      </c>
    </row>
    <row r="26" spans="3:9" ht="38.25">
      <c r="C26" s="534"/>
      <c r="D26" s="84" t="s">
        <v>208</v>
      </c>
      <c r="E26" s="85" t="s">
        <v>209</v>
      </c>
      <c r="F26" s="86">
        <v>3863</v>
      </c>
      <c r="G26" s="86">
        <v>0</v>
      </c>
      <c r="H26" s="87">
        <f t="shared" si="0"/>
        <v>0</v>
      </c>
      <c r="I26" s="103">
        <v>0</v>
      </c>
    </row>
    <row r="27" spans="3:9" ht="39" thickBot="1">
      <c r="C27" s="535"/>
      <c r="D27" s="92" t="s">
        <v>212</v>
      </c>
      <c r="E27" s="96" t="s">
        <v>213</v>
      </c>
      <c r="F27" s="94">
        <v>69735</v>
      </c>
      <c r="G27" s="94">
        <v>0</v>
      </c>
      <c r="H27" s="95">
        <f t="shared" si="0"/>
        <v>0</v>
      </c>
      <c r="I27" s="104">
        <v>0</v>
      </c>
    </row>
    <row r="28" spans="3:9" ht="15.75" thickBot="1">
      <c r="C28" s="520" t="s">
        <v>232</v>
      </c>
      <c r="D28" s="521"/>
      <c r="E28" s="521"/>
      <c r="F28" s="521"/>
      <c r="G28" s="521"/>
      <c r="H28" s="521"/>
      <c r="I28" s="106">
        <f>SUM(I6:I27)</f>
        <v>1145662518.9099998</v>
      </c>
    </row>
    <row r="29" spans="3:9">
      <c r="C29" s="56" t="s">
        <v>233</v>
      </c>
    </row>
    <row r="30" spans="3:9">
      <c r="C30" s="56" t="s">
        <v>28</v>
      </c>
    </row>
  </sheetData>
  <mergeCells count="16">
    <mergeCell ref="C28:H28"/>
    <mergeCell ref="C24:C27"/>
    <mergeCell ref="C13:C14"/>
    <mergeCell ref="C11:C12"/>
    <mergeCell ref="C6:C8"/>
    <mergeCell ref="C15:C17"/>
    <mergeCell ref="C19:C23"/>
    <mergeCell ref="C9:C10"/>
    <mergeCell ref="C2:I3"/>
    <mergeCell ref="C4:C5"/>
    <mergeCell ref="D4:D5"/>
    <mergeCell ref="E4:E5"/>
    <mergeCell ref="F4:F5"/>
    <mergeCell ref="G4:G5"/>
    <mergeCell ref="H4:H5"/>
    <mergeCell ref="I4:I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7C44-5F8F-4D5C-BCEE-162C5DAD5209}">
  <dimension ref="C2:I36"/>
  <sheetViews>
    <sheetView showGridLines="0" workbookViewId="0">
      <selection activeCell="C6" sqref="C6:C9"/>
    </sheetView>
  </sheetViews>
  <sheetFormatPr defaultColWidth="11.42578125" defaultRowHeight="15"/>
  <cols>
    <col min="3" max="3" width="40.85546875" customWidth="1"/>
    <col min="4" max="4" width="35.42578125" customWidth="1"/>
    <col min="5" max="5" width="24.42578125" customWidth="1"/>
    <col min="6" max="6" width="26.5703125" customWidth="1"/>
    <col min="7" max="7" width="19.28515625" customWidth="1"/>
    <col min="8" max="8" width="14.5703125" customWidth="1"/>
    <col min="9" max="9" width="18.7109375" customWidth="1"/>
  </cols>
  <sheetData>
    <row r="2" spans="3:9">
      <c r="C2" s="528" t="s">
        <v>1099</v>
      </c>
      <c r="D2" s="528"/>
      <c r="E2" s="528"/>
      <c r="F2" s="528"/>
      <c r="G2" s="528"/>
      <c r="H2" s="528"/>
      <c r="I2" s="528"/>
    </row>
    <row r="3" spans="3:9">
      <c r="C3" s="528"/>
      <c r="D3" s="528"/>
      <c r="E3" s="528"/>
      <c r="F3" s="528"/>
      <c r="G3" s="528"/>
      <c r="H3" s="528"/>
      <c r="I3" s="528"/>
    </row>
    <row r="4" spans="3:9">
      <c r="C4" s="530" t="s">
        <v>174</v>
      </c>
      <c r="D4" s="529" t="s">
        <v>173</v>
      </c>
      <c r="E4" s="529" t="s">
        <v>172</v>
      </c>
      <c r="F4" s="527" t="s">
        <v>171</v>
      </c>
      <c r="G4" s="527" t="s">
        <v>170</v>
      </c>
      <c r="H4" s="527" t="s">
        <v>169</v>
      </c>
      <c r="I4" s="525" t="s">
        <v>179</v>
      </c>
    </row>
    <row r="5" spans="3:9" ht="15.75" thickBot="1">
      <c r="C5" s="531"/>
      <c r="D5" s="518"/>
      <c r="E5" s="518"/>
      <c r="F5" s="516"/>
      <c r="G5" s="516"/>
      <c r="H5" s="516"/>
      <c r="I5" s="532"/>
    </row>
    <row r="6" spans="3:9" ht="30">
      <c r="C6" s="536" t="s">
        <v>287</v>
      </c>
      <c r="D6" s="117" t="s">
        <v>239</v>
      </c>
      <c r="E6" s="118" t="s">
        <v>240</v>
      </c>
      <c r="F6" s="119">
        <v>25</v>
      </c>
      <c r="G6" s="119">
        <v>157</v>
      </c>
      <c r="H6" s="120">
        <f t="shared" ref="H6:H33" si="0">G6/F6</f>
        <v>6.28</v>
      </c>
      <c r="I6" s="129">
        <v>6177797.1100000003</v>
      </c>
    </row>
    <row r="7" spans="3:9" ht="51">
      <c r="C7" s="537"/>
      <c r="D7" s="111" t="s">
        <v>256</v>
      </c>
      <c r="E7" s="108" t="s">
        <v>257</v>
      </c>
      <c r="F7" s="109">
        <v>15000</v>
      </c>
      <c r="G7" s="109">
        <v>16929</v>
      </c>
      <c r="H7" s="110">
        <f t="shared" si="0"/>
        <v>1.1286</v>
      </c>
      <c r="I7" s="107">
        <v>4524140.7899999991</v>
      </c>
    </row>
    <row r="8" spans="3:9" ht="45">
      <c r="C8" s="537"/>
      <c r="D8" s="111" t="s">
        <v>260</v>
      </c>
      <c r="E8" s="108" t="s">
        <v>261</v>
      </c>
      <c r="F8" s="109">
        <v>15</v>
      </c>
      <c r="G8" s="109">
        <v>15</v>
      </c>
      <c r="H8" s="110">
        <f t="shared" si="0"/>
        <v>1</v>
      </c>
      <c r="I8" s="107">
        <v>30264290.789999999</v>
      </c>
    </row>
    <row r="9" spans="3:9" ht="51.75" thickBot="1">
      <c r="C9" s="538"/>
      <c r="D9" s="121" t="s">
        <v>274</v>
      </c>
      <c r="E9" s="122" t="s">
        <v>275</v>
      </c>
      <c r="F9" s="123">
        <v>72500</v>
      </c>
      <c r="G9" s="123">
        <v>56678</v>
      </c>
      <c r="H9" s="124">
        <f t="shared" si="0"/>
        <v>0.78176551724137933</v>
      </c>
      <c r="I9" s="130">
        <v>159578620.04000002</v>
      </c>
    </row>
    <row r="10" spans="3:9" ht="30">
      <c r="C10" s="536" t="s">
        <v>290</v>
      </c>
      <c r="D10" s="117" t="s">
        <v>262</v>
      </c>
      <c r="E10" s="118" t="s">
        <v>263</v>
      </c>
      <c r="F10" s="119">
        <v>54790</v>
      </c>
      <c r="G10" s="119">
        <v>184071</v>
      </c>
      <c r="H10" s="120">
        <f t="shared" si="0"/>
        <v>3.3595729147654683</v>
      </c>
      <c r="I10" s="129">
        <v>194152366.02000004</v>
      </c>
    </row>
    <row r="11" spans="3:9" ht="30.75" thickBot="1">
      <c r="C11" s="538"/>
      <c r="D11" s="121" t="s">
        <v>253</v>
      </c>
      <c r="E11" s="122" t="s">
        <v>254</v>
      </c>
      <c r="F11" s="123">
        <v>40000</v>
      </c>
      <c r="G11" s="123">
        <v>64432</v>
      </c>
      <c r="H11" s="124">
        <f t="shared" si="0"/>
        <v>1.6108</v>
      </c>
      <c r="I11" s="130">
        <v>68754104.939999998</v>
      </c>
    </row>
    <row r="12" spans="3:9" ht="38.25">
      <c r="C12" s="536" t="s">
        <v>288</v>
      </c>
      <c r="D12" s="117" t="s">
        <v>251</v>
      </c>
      <c r="E12" s="118" t="s">
        <v>252</v>
      </c>
      <c r="F12" s="119">
        <v>4</v>
      </c>
      <c r="G12" s="119">
        <v>11</v>
      </c>
      <c r="H12" s="120">
        <f t="shared" si="0"/>
        <v>2.75</v>
      </c>
      <c r="I12" s="129">
        <v>137145234.79999992</v>
      </c>
    </row>
    <row r="13" spans="3:9" ht="51">
      <c r="C13" s="537"/>
      <c r="D13" s="111" t="s">
        <v>249</v>
      </c>
      <c r="E13" s="108" t="s">
        <v>250</v>
      </c>
      <c r="F13" s="109">
        <v>100</v>
      </c>
      <c r="G13" s="109">
        <v>165</v>
      </c>
      <c r="H13" s="110">
        <f t="shared" si="0"/>
        <v>1.65</v>
      </c>
      <c r="I13" s="107">
        <v>45964172.349999994</v>
      </c>
    </row>
    <row r="14" spans="3:9" ht="45">
      <c r="C14" s="537"/>
      <c r="D14" s="111" t="s">
        <v>247</v>
      </c>
      <c r="E14" s="108" t="s">
        <v>248</v>
      </c>
      <c r="F14" s="109">
        <v>50</v>
      </c>
      <c r="G14" s="109">
        <v>80</v>
      </c>
      <c r="H14" s="110">
        <f t="shared" si="0"/>
        <v>1.6</v>
      </c>
      <c r="I14" s="107">
        <v>41606698.219999999</v>
      </c>
    </row>
    <row r="15" spans="3:9" ht="51.75" thickBot="1">
      <c r="C15" s="538"/>
      <c r="D15" s="121" t="s">
        <v>276</v>
      </c>
      <c r="E15" s="122" t="s">
        <v>254</v>
      </c>
      <c r="F15" s="123">
        <v>940</v>
      </c>
      <c r="G15" s="123">
        <v>729</v>
      </c>
      <c r="H15" s="124">
        <f t="shared" si="0"/>
        <v>0.77553191489361706</v>
      </c>
      <c r="I15" s="130">
        <v>14777053.299999997</v>
      </c>
    </row>
    <row r="16" spans="3:9" ht="30.75" thickBot="1">
      <c r="C16" s="131" t="s">
        <v>289</v>
      </c>
      <c r="D16" s="125" t="s">
        <v>243</v>
      </c>
      <c r="E16" s="126" t="s">
        <v>244</v>
      </c>
      <c r="F16" s="127">
        <v>66830</v>
      </c>
      <c r="G16" s="127">
        <v>177249</v>
      </c>
      <c r="H16" s="128">
        <f t="shared" si="0"/>
        <v>2.6522370193027083</v>
      </c>
      <c r="I16" s="132">
        <v>229614003.91000009</v>
      </c>
    </row>
    <row r="17" spans="3:9" ht="45.75" thickBot="1">
      <c r="C17" s="131" t="s">
        <v>291</v>
      </c>
      <c r="D17" s="125" t="s">
        <v>264</v>
      </c>
      <c r="E17" s="126" t="s">
        <v>265</v>
      </c>
      <c r="F17" s="127">
        <v>3800</v>
      </c>
      <c r="G17" s="127">
        <v>5667</v>
      </c>
      <c r="H17" s="128">
        <f t="shared" si="0"/>
        <v>1.4913157894736842</v>
      </c>
      <c r="I17" s="132">
        <v>32093576.360000014</v>
      </c>
    </row>
    <row r="18" spans="3:9" ht="60">
      <c r="C18" s="536" t="s">
        <v>292</v>
      </c>
      <c r="D18" s="117" t="s">
        <v>293</v>
      </c>
      <c r="E18" s="118" t="s">
        <v>255</v>
      </c>
      <c r="F18" s="119">
        <v>270134</v>
      </c>
      <c r="G18" s="119">
        <v>279401</v>
      </c>
      <c r="H18" s="120">
        <f t="shared" si="0"/>
        <v>1.0343051966801662</v>
      </c>
      <c r="I18" s="129">
        <v>85630193.620000005</v>
      </c>
    </row>
    <row r="19" spans="3:9" ht="30">
      <c r="C19" s="537"/>
      <c r="D19" s="111" t="s">
        <v>268</v>
      </c>
      <c r="E19" s="108" t="s">
        <v>269</v>
      </c>
      <c r="F19" s="109">
        <v>267928</v>
      </c>
      <c r="G19" s="109">
        <v>253191</v>
      </c>
      <c r="H19" s="110">
        <f t="shared" si="0"/>
        <v>0.94499641694783676</v>
      </c>
      <c r="I19" s="107">
        <v>87141478.710000023</v>
      </c>
    </row>
    <row r="20" spans="3:9" ht="39" thickBot="1">
      <c r="C20" s="538"/>
      <c r="D20" s="121" t="s">
        <v>272</v>
      </c>
      <c r="E20" s="122" t="s">
        <v>273</v>
      </c>
      <c r="F20" s="123">
        <v>147439</v>
      </c>
      <c r="G20" s="123">
        <v>134934</v>
      </c>
      <c r="H20" s="124">
        <f t="shared" si="0"/>
        <v>0.91518526305794257</v>
      </c>
      <c r="I20" s="130">
        <v>274524522.68000001</v>
      </c>
    </row>
    <row r="21" spans="3:9" ht="51">
      <c r="C21" s="134" t="s">
        <v>294</v>
      </c>
      <c r="D21" s="117" t="s">
        <v>241</v>
      </c>
      <c r="E21" s="118" t="s">
        <v>242</v>
      </c>
      <c r="F21" s="119">
        <v>674</v>
      </c>
      <c r="G21" s="119">
        <v>688</v>
      </c>
      <c r="H21" s="120">
        <f t="shared" si="0"/>
        <v>1.0207715133531157</v>
      </c>
      <c r="I21" s="129">
        <v>25687973.88000001</v>
      </c>
    </row>
    <row r="22" spans="3:9" ht="38.25">
      <c r="C22" s="537" t="s">
        <v>295</v>
      </c>
      <c r="D22" s="112" t="s">
        <v>245</v>
      </c>
      <c r="E22" s="113" t="s">
        <v>246</v>
      </c>
      <c r="F22" s="114">
        <v>207673</v>
      </c>
      <c r="G22" s="114">
        <v>211015</v>
      </c>
      <c r="H22" s="115">
        <f t="shared" si="0"/>
        <v>1.0160926071275516</v>
      </c>
      <c r="I22" s="116">
        <v>28889298.960000001</v>
      </c>
    </row>
    <row r="23" spans="3:9" ht="51.75" thickBot="1">
      <c r="C23" s="538"/>
      <c r="D23" s="121" t="s">
        <v>258</v>
      </c>
      <c r="E23" s="122" t="s">
        <v>259</v>
      </c>
      <c r="F23" s="123">
        <v>75</v>
      </c>
      <c r="G23" s="123">
        <v>75</v>
      </c>
      <c r="H23" s="124">
        <f t="shared" si="0"/>
        <v>1</v>
      </c>
      <c r="I23" s="130">
        <v>17626635.599999998</v>
      </c>
    </row>
    <row r="24" spans="3:9" ht="30">
      <c r="C24" s="536" t="s">
        <v>296</v>
      </c>
      <c r="D24" s="117" t="s">
        <v>234</v>
      </c>
      <c r="E24" s="118" t="s">
        <v>235</v>
      </c>
      <c r="F24" s="119">
        <v>55322</v>
      </c>
      <c r="G24" s="119">
        <v>55439</v>
      </c>
      <c r="H24" s="120">
        <f t="shared" si="0"/>
        <v>1.0021148910017714</v>
      </c>
      <c r="I24" s="129">
        <v>91519831.450000018</v>
      </c>
    </row>
    <row r="25" spans="3:9" ht="45">
      <c r="C25" s="537"/>
      <c r="D25" s="111" t="s">
        <v>236</v>
      </c>
      <c r="E25" s="108" t="s">
        <v>237</v>
      </c>
      <c r="F25" s="109">
        <v>277</v>
      </c>
      <c r="G25" s="109">
        <v>277</v>
      </c>
      <c r="H25" s="110">
        <f t="shared" si="0"/>
        <v>1</v>
      </c>
      <c r="I25" s="107">
        <v>6987742.6600000001</v>
      </c>
    </row>
    <row r="26" spans="3:9" ht="45.75" thickBot="1">
      <c r="C26" s="538"/>
      <c r="D26" s="121" t="s">
        <v>238</v>
      </c>
      <c r="E26" s="122" t="s">
        <v>237</v>
      </c>
      <c r="F26" s="123">
        <v>387</v>
      </c>
      <c r="G26" s="123">
        <v>387</v>
      </c>
      <c r="H26" s="124">
        <f t="shared" si="0"/>
        <v>1</v>
      </c>
      <c r="I26" s="130">
        <v>21477247.510000009</v>
      </c>
    </row>
    <row r="27" spans="3:9" ht="64.5" thickBot="1">
      <c r="C27" s="131" t="s">
        <v>297</v>
      </c>
      <c r="D27" s="125" t="s">
        <v>266</v>
      </c>
      <c r="E27" s="126" t="s">
        <v>267</v>
      </c>
      <c r="F27" s="127">
        <v>2</v>
      </c>
      <c r="G27" s="127">
        <v>2</v>
      </c>
      <c r="H27" s="128">
        <f t="shared" si="0"/>
        <v>1</v>
      </c>
      <c r="I27" s="132">
        <v>15136200.799999995</v>
      </c>
    </row>
    <row r="28" spans="3:9" ht="51.75" thickBot="1">
      <c r="C28" s="131" t="s">
        <v>298</v>
      </c>
      <c r="D28" s="125" t="s">
        <v>270</v>
      </c>
      <c r="E28" s="126" t="s">
        <v>271</v>
      </c>
      <c r="F28" s="127">
        <v>14</v>
      </c>
      <c r="G28" s="127">
        <v>13</v>
      </c>
      <c r="H28" s="128">
        <f t="shared" si="0"/>
        <v>0.9285714285714286</v>
      </c>
      <c r="I28" s="132">
        <v>5517157.1899999985</v>
      </c>
    </row>
    <row r="29" spans="3:9" ht="51.75" thickBot="1">
      <c r="C29" s="131" t="s">
        <v>299</v>
      </c>
      <c r="D29" s="125" t="s">
        <v>277</v>
      </c>
      <c r="E29" s="126" t="s">
        <v>278</v>
      </c>
      <c r="F29" s="127">
        <v>1500</v>
      </c>
      <c r="G29" s="127">
        <v>1048</v>
      </c>
      <c r="H29" s="128">
        <f t="shared" si="0"/>
        <v>0.69866666666666666</v>
      </c>
      <c r="I29" s="132">
        <v>7064557.3100000005</v>
      </c>
    </row>
    <row r="30" spans="3:9" ht="51.75" thickBot="1">
      <c r="C30" s="131" t="s">
        <v>300</v>
      </c>
      <c r="D30" s="125" t="s">
        <v>279</v>
      </c>
      <c r="E30" s="126" t="s">
        <v>280</v>
      </c>
      <c r="F30" s="127">
        <v>11</v>
      </c>
      <c r="G30" s="127">
        <v>6</v>
      </c>
      <c r="H30" s="128">
        <f t="shared" si="0"/>
        <v>0.54545454545454541</v>
      </c>
      <c r="I30" s="132">
        <v>32066157.020000003</v>
      </c>
    </row>
    <row r="31" spans="3:9" ht="30.75" thickBot="1">
      <c r="C31" s="131" t="s">
        <v>301</v>
      </c>
      <c r="D31" s="125" t="s">
        <v>281</v>
      </c>
      <c r="E31" s="126" t="s">
        <v>282</v>
      </c>
      <c r="F31" s="127">
        <v>1500</v>
      </c>
      <c r="G31" s="127">
        <v>526</v>
      </c>
      <c r="H31" s="128">
        <f t="shared" si="0"/>
        <v>0.35066666666666668</v>
      </c>
      <c r="I31" s="132">
        <v>16707268.609999999</v>
      </c>
    </row>
    <row r="32" spans="3:9" ht="51.75" thickBot="1">
      <c r="C32" s="131" t="s">
        <v>302</v>
      </c>
      <c r="D32" s="125" t="s">
        <v>283</v>
      </c>
      <c r="E32" s="126" t="s">
        <v>284</v>
      </c>
      <c r="F32" s="127">
        <v>5</v>
      </c>
      <c r="G32" s="127">
        <v>0</v>
      </c>
      <c r="H32" s="128">
        <f t="shared" si="0"/>
        <v>0</v>
      </c>
      <c r="I32" s="132">
        <v>11461492.310000001</v>
      </c>
    </row>
    <row r="33" spans="3:9" ht="45.75" thickBot="1">
      <c r="C33" s="131" t="s">
        <v>303</v>
      </c>
      <c r="D33" s="125" t="s">
        <v>285</v>
      </c>
      <c r="E33" s="126" t="s">
        <v>286</v>
      </c>
      <c r="F33" s="127">
        <v>3629</v>
      </c>
      <c r="G33" s="127">
        <v>0</v>
      </c>
      <c r="H33" s="128">
        <f t="shared" si="0"/>
        <v>0</v>
      </c>
      <c r="I33" s="132">
        <v>188934826.91999996</v>
      </c>
    </row>
    <row r="34" spans="3:9">
      <c r="C34" s="539" t="s">
        <v>232</v>
      </c>
      <c r="D34" s="540"/>
      <c r="E34" s="540"/>
      <c r="F34" s="540"/>
      <c r="G34" s="540"/>
      <c r="H34" s="540"/>
      <c r="I34" s="133">
        <f>SUM(I6:I33)</f>
        <v>1881024643.8600001</v>
      </c>
    </row>
    <row r="35" spans="3:9">
      <c r="C35" s="56" t="s">
        <v>233</v>
      </c>
      <c r="D35" s="55"/>
      <c r="E35" s="55"/>
      <c r="F35" s="55"/>
      <c r="G35" s="55"/>
      <c r="H35" s="55"/>
      <c r="I35" s="55"/>
    </row>
    <row r="36" spans="3:9">
      <c r="C36" s="56" t="s">
        <v>28</v>
      </c>
      <c r="D36" s="55"/>
      <c r="E36" s="55"/>
      <c r="F36" s="55"/>
      <c r="G36" s="55"/>
      <c r="H36" s="55"/>
      <c r="I36" s="55"/>
    </row>
  </sheetData>
  <mergeCells count="15">
    <mergeCell ref="C18:C20"/>
    <mergeCell ref="C24:C26"/>
    <mergeCell ref="C22:C23"/>
    <mergeCell ref="C10:C11"/>
    <mergeCell ref="C34:H34"/>
    <mergeCell ref="C6:C9"/>
    <mergeCell ref="C12:C15"/>
    <mergeCell ref="C2:I3"/>
    <mergeCell ref="C4:C5"/>
    <mergeCell ref="D4:D5"/>
    <mergeCell ref="E4:E5"/>
    <mergeCell ref="F4:F5"/>
    <mergeCell ref="G4:G5"/>
    <mergeCell ref="H4:H5"/>
    <mergeCell ref="I4: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76373-7711-49F8-9762-65A2674EDD5B}">
  <dimension ref="C2:I23"/>
  <sheetViews>
    <sheetView showGridLines="0" topLeftCell="A4" workbookViewId="0">
      <selection activeCell="C4" sqref="C4:C5"/>
    </sheetView>
  </sheetViews>
  <sheetFormatPr defaultColWidth="11.42578125" defaultRowHeight="15"/>
  <cols>
    <col min="3" max="3" width="34.28515625" customWidth="1"/>
    <col min="4" max="4" width="31.5703125" customWidth="1"/>
    <col min="5" max="5" width="28.5703125" customWidth="1"/>
    <col min="6" max="6" width="18.140625" customWidth="1"/>
    <col min="7" max="7" width="17.5703125" customWidth="1"/>
    <col min="8" max="8" width="15.5703125" customWidth="1"/>
    <col min="9" max="9" width="18.140625" customWidth="1"/>
  </cols>
  <sheetData>
    <row r="2" spans="3:9">
      <c r="C2" s="528" t="s">
        <v>1100</v>
      </c>
      <c r="D2" s="528"/>
      <c r="E2" s="528"/>
      <c r="F2" s="528"/>
      <c r="G2" s="528"/>
      <c r="H2" s="528"/>
      <c r="I2" s="528"/>
    </row>
    <row r="3" spans="3:9">
      <c r="C3" s="528"/>
      <c r="D3" s="528"/>
      <c r="E3" s="528"/>
      <c r="F3" s="528"/>
      <c r="G3" s="528"/>
      <c r="H3" s="528"/>
      <c r="I3" s="528"/>
    </row>
    <row r="4" spans="3:9">
      <c r="C4" s="530" t="s">
        <v>174</v>
      </c>
      <c r="D4" s="529" t="s">
        <v>173</v>
      </c>
      <c r="E4" s="529" t="s">
        <v>172</v>
      </c>
      <c r="F4" s="527" t="s">
        <v>171</v>
      </c>
      <c r="G4" s="527" t="s">
        <v>170</v>
      </c>
      <c r="H4" s="527" t="s">
        <v>169</v>
      </c>
      <c r="I4" s="525" t="s">
        <v>179</v>
      </c>
    </row>
    <row r="5" spans="3:9">
      <c r="C5" s="531"/>
      <c r="D5" s="518"/>
      <c r="E5" s="518"/>
      <c r="F5" s="516"/>
      <c r="G5" s="516"/>
      <c r="H5" s="516"/>
      <c r="I5" s="532"/>
    </row>
    <row r="6" spans="3:9" ht="38.25">
      <c r="C6" s="541" t="s">
        <v>332</v>
      </c>
      <c r="D6" s="149" t="s">
        <v>323</v>
      </c>
      <c r="E6" s="136" t="s">
        <v>324</v>
      </c>
      <c r="F6" s="137">
        <v>1500</v>
      </c>
      <c r="G6" s="137">
        <v>9492</v>
      </c>
      <c r="H6" s="138">
        <v>6.3280000000000003</v>
      </c>
      <c r="I6" s="107">
        <v>14990012.809999997</v>
      </c>
    </row>
    <row r="7" spans="3:9" ht="39" thickBot="1">
      <c r="C7" s="542"/>
      <c r="D7" s="150" t="s">
        <v>304</v>
      </c>
      <c r="E7" s="139" t="s">
        <v>305</v>
      </c>
      <c r="F7" s="140">
        <v>3136</v>
      </c>
      <c r="G7" s="140">
        <v>5562</v>
      </c>
      <c r="H7" s="141">
        <v>1.7735969387755102</v>
      </c>
      <c r="I7" s="130">
        <v>8868833.3499999978</v>
      </c>
    </row>
    <row r="8" spans="3:9" ht="30.75" thickBot="1">
      <c r="C8" s="131" t="s">
        <v>336</v>
      </c>
      <c r="D8" s="148" t="s">
        <v>326</v>
      </c>
      <c r="E8" s="142" t="s">
        <v>327</v>
      </c>
      <c r="F8" s="143">
        <v>283340</v>
      </c>
      <c r="G8" s="143">
        <v>342771</v>
      </c>
      <c r="H8" s="144">
        <v>1.2097515352579939</v>
      </c>
      <c r="I8" s="132">
        <v>36012134.489999995</v>
      </c>
    </row>
    <row r="9" spans="3:9" ht="25.5">
      <c r="C9" s="543" t="s">
        <v>333</v>
      </c>
      <c r="D9" s="151" t="s">
        <v>306</v>
      </c>
      <c r="E9" s="145" t="s">
        <v>307</v>
      </c>
      <c r="F9" s="146">
        <v>11956</v>
      </c>
      <c r="G9" s="146">
        <v>13736</v>
      </c>
      <c r="H9" s="147">
        <v>1.1488792238206758</v>
      </c>
      <c r="I9" s="129">
        <v>309011525.83999997</v>
      </c>
    </row>
    <row r="10" spans="3:9" ht="25.5">
      <c r="C10" s="541"/>
      <c r="D10" s="149" t="s">
        <v>328</v>
      </c>
      <c r="E10" s="136" t="s">
        <v>329</v>
      </c>
      <c r="F10" s="137">
        <v>15000</v>
      </c>
      <c r="G10" s="137">
        <v>15000</v>
      </c>
      <c r="H10" s="138">
        <v>1</v>
      </c>
      <c r="I10" s="107">
        <v>2213088409.8199997</v>
      </c>
    </row>
    <row r="11" spans="3:9" ht="26.25" thickBot="1">
      <c r="C11" s="542"/>
      <c r="D11" s="150" t="s">
        <v>330</v>
      </c>
      <c r="E11" s="139" t="s">
        <v>331</v>
      </c>
      <c r="F11" s="140">
        <v>1178</v>
      </c>
      <c r="G11" s="140">
        <v>1178</v>
      </c>
      <c r="H11" s="141">
        <v>1</v>
      </c>
      <c r="I11" s="130">
        <v>100048529.63</v>
      </c>
    </row>
    <row r="12" spans="3:9" ht="51">
      <c r="C12" s="543" t="s">
        <v>334</v>
      </c>
      <c r="D12" s="151" t="s">
        <v>314</v>
      </c>
      <c r="E12" s="145" t="s">
        <v>315</v>
      </c>
      <c r="F12" s="146">
        <v>55500</v>
      </c>
      <c r="G12" s="146">
        <v>62686</v>
      </c>
      <c r="H12" s="147">
        <v>1.1294774774774774</v>
      </c>
      <c r="I12" s="129">
        <v>48274445.630000003</v>
      </c>
    </row>
    <row r="13" spans="3:9" ht="25.5">
      <c r="C13" s="541"/>
      <c r="D13" s="149" t="s">
        <v>320</v>
      </c>
      <c r="E13" s="136" t="s">
        <v>321</v>
      </c>
      <c r="F13" s="137">
        <v>2500</v>
      </c>
      <c r="G13" s="137">
        <v>2692</v>
      </c>
      <c r="H13" s="138">
        <v>1.0768</v>
      </c>
      <c r="I13" s="107">
        <v>13936416.49</v>
      </c>
    </row>
    <row r="14" spans="3:9" ht="51.75" thickBot="1">
      <c r="C14" s="542"/>
      <c r="D14" s="150" t="s">
        <v>316</v>
      </c>
      <c r="E14" s="139" t="s">
        <v>317</v>
      </c>
      <c r="F14" s="140">
        <v>6501</v>
      </c>
      <c r="G14" s="140">
        <v>6602</v>
      </c>
      <c r="H14" s="141">
        <v>1.0155360713736348</v>
      </c>
      <c r="I14" s="130">
        <v>10271107.869999999</v>
      </c>
    </row>
    <row r="15" spans="3:9" ht="30.75" thickBot="1">
      <c r="C15" s="131" t="s">
        <v>338</v>
      </c>
      <c r="D15" s="148" t="s">
        <v>337</v>
      </c>
      <c r="E15" s="142" t="s">
        <v>325</v>
      </c>
      <c r="F15" s="143">
        <v>110</v>
      </c>
      <c r="G15" s="143">
        <v>117</v>
      </c>
      <c r="H15" s="144">
        <v>1.0636363636363637</v>
      </c>
      <c r="I15" s="132">
        <v>9285900</v>
      </c>
    </row>
    <row r="16" spans="3:9" ht="26.25" thickBot="1">
      <c r="C16" s="131" t="s">
        <v>335</v>
      </c>
      <c r="D16" s="148" t="s">
        <v>318</v>
      </c>
      <c r="E16" s="142" t="s">
        <v>319</v>
      </c>
      <c r="F16" s="143">
        <v>1291</v>
      </c>
      <c r="G16" s="143">
        <v>1330</v>
      </c>
      <c r="H16" s="144">
        <v>1.0302091402013942</v>
      </c>
      <c r="I16" s="132">
        <v>30376290.359999996</v>
      </c>
    </row>
    <row r="17" spans="3:9" ht="39" thickBot="1">
      <c r="C17" s="131" t="s">
        <v>339</v>
      </c>
      <c r="D17" s="148" t="s">
        <v>308</v>
      </c>
      <c r="E17" s="142" t="s">
        <v>309</v>
      </c>
      <c r="F17" s="143">
        <v>30</v>
      </c>
      <c r="G17" s="143">
        <v>24</v>
      </c>
      <c r="H17" s="144">
        <v>0.8</v>
      </c>
      <c r="I17" s="132">
        <v>7046953.8499999996</v>
      </c>
    </row>
    <row r="18" spans="3:9" ht="38.25">
      <c r="C18" s="543" t="s">
        <v>340</v>
      </c>
      <c r="D18" s="151" t="s">
        <v>312</v>
      </c>
      <c r="E18" s="145" t="s">
        <v>313</v>
      </c>
      <c r="F18" s="146">
        <v>111</v>
      </c>
      <c r="G18" s="146">
        <v>59</v>
      </c>
      <c r="H18" s="147">
        <v>0.53153153153153154</v>
      </c>
      <c r="I18" s="129">
        <v>7200726.4400000004</v>
      </c>
    </row>
    <row r="19" spans="3:9" ht="25.5">
      <c r="C19" s="541"/>
      <c r="D19" s="149" t="s">
        <v>310</v>
      </c>
      <c r="E19" s="136" t="s">
        <v>311</v>
      </c>
      <c r="F19" s="137">
        <v>19800</v>
      </c>
      <c r="G19" s="137">
        <v>0</v>
      </c>
      <c r="H19" s="138">
        <v>0</v>
      </c>
      <c r="I19" s="107">
        <v>9982929.3099999968</v>
      </c>
    </row>
    <row r="20" spans="3:9" ht="39" thickBot="1">
      <c r="C20" s="541"/>
      <c r="D20" s="149" t="s">
        <v>322</v>
      </c>
      <c r="E20" s="136" t="s">
        <v>311</v>
      </c>
      <c r="F20" s="137">
        <v>5231603</v>
      </c>
      <c r="G20" s="137">
        <v>0</v>
      </c>
      <c r="H20" s="138">
        <v>0</v>
      </c>
      <c r="I20" s="107">
        <v>50563097.45000001</v>
      </c>
    </row>
    <row r="21" spans="3:9" ht="15.75" thickBot="1">
      <c r="C21" s="520" t="s">
        <v>232</v>
      </c>
      <c r="D21" s="521"/>
      <c r="E21" s="521"/>
      <c r="F21" s="521"/>
      <c r="G21" s="521"/>
      <c r="H21" s="521"/>
      <c r="I21" s="106">
        <f>SUM(I6:I20)</f>
        <v>2868957313.3399992</v>
      </c>
    </row>
    <row r="22" spans="3:9">
      <c r="C22" s="56" t="s">
        <v>233</v>
      </c>
    </row>
    <row r="23" spans="3:9">
      <c r="C23" s="56" t="s">
        <v>28</v>
      </c>
    </row>
  </sheetData>
  <mergeCells count="13">
    <mergeCell ref="C6:C7"/>
    <mergeCell ref="C12:C14"/>
    <mergeCell ref="C9:C11"/>
    <mergeCell ref="C18:C20"/>
    <mergeCell ref="C21:H21"/>
    <mergeCell ref="C2:I3"/>
    <mergeCell ref="C4:C5"/>
    <mergeCell ref="D4:D5"/>
    <mergeCell ref="E4:E5"/>
    <mergeCell ref="F4:F5"/>
    <mergeCell ref="G4:G5"/>
    <mergeCell ref="H4:H5"/>
    <mergeCell ref="I4:I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D4868-9A6F-4915-92EE-CFB7BEFA753C}">
  <dimension ref="C1:L24"/>
  <sheetViews>
    <sheetView showGridLines="0" workbookViewId="0">
      <selection activeCell="E20" sqref="E20"/>
    </sheetView>
  </sheetViews>
  <sheetFormatPr defaultColWidth="11.42578125" defaultRowHeight="15"/>
  <cols>
    <col min="3" max="3" width="32.140625" customWidth="1"/>
    <col min="4" max="4" width="42.140625" customWidth="1"/>
    <col min="5" max="5" width="40.140625" customWidth="1"/>
    <col min="6" max="6" width="12.5703125" customWidth="1"/>
    <col min="7" max="7" width="11.140625" customWidth="1"/>
    <col min="8" max="8" width="12.28515625" customWidth="1"/>
    <col min="9" max="9" width="12.140625" customWidth="1"/>
  </cols>
  <sheetData>
    <row r="1" spans="3:12">
      <c r="C1" s="528" t="s">
        <v>1101</v>
      </c>
      <c r="D1" s="528"/>
      <c r="E1" s="528"/>
      <c r="F1" s="528"/>
      <c r="G1" s="528"/>
      <c r="H1" s="528"/>
      <c r="I1" s="528"/>
    </row>
    <row r="2" spans="3:12">
      <c r="C2" s="528"/>
      <c r="D2" s="528"/>
      <c r="E2" s="528"/>
      <c r="F2" s="528"/>
      <c r="G2" s="528"/>
      <c r="H2" s="528"/>
      <c r="I2" s="528"/>
    </row>
    <row r="3" spans="3:12">
      <c r="C3" s="530" t="s">
        <v>174</v>
      </c>
      <c r="D3" s="529" t="s">
        <v>173</v>
      </c>
      <c r="E3" s="529" t="s">
        <v>172</v>
      </c>
      <c r="F3" s="527" t="s">
        <v>171</v>
      </c>
      <c r="G3" s="527" t="s">
        <v>170</v>
      </c>
      <c r="H3" s="527" t="s">
        <v>169</v>
      </c>
      <c r="I3" s="525" t="s">
        <v>179</v>
      </c>
    </row>
    <row r="4" spans="3:12">
      <c r="C4" s="531"/>
      <c r="D4" s="518"/>
      <c r="E4" s="518"/>
      <c r="F4" s="516"/>
      <c r="G4" s="516"/>
      <c r="H4" s="516"/>
      <c r="I4" s="532"/>
    </row>
    <row r="5" spans="3:12" ht="25.5">
      <c r="C5" s="544" t="s">
        <v>370</v>
      </c>
      <c r="D5" s="84" t="s">
        <v>361</v>
      </c>
      <c r="E5" s="152" t="s">
        <v>359</v>
      </c>
      <c r="F5" s="153">
        <v>3000</v>
      </c>
      <c r="G5" s="153">
        <v>3800</v>
      </c>
      <c r="H5" s="154">
        <f t="shared" ref="H5:H18" si="0">G5/F5</f>
        <v>1.2666666666666666</v>
      </c>
      <c r="I5" s="107">
        <v>22920788.079999998</v>
      </c>
    </row>
    <row r="6" spans="3:12" s="55" customFormat="1" ht="30">
      <c r="C6" s="545"/>
      <c r="D6" s="84" t="s">
        <v>362</v>
      </c>
      <c r="E6" s="152" t="s">
        <v>363</v>
      </c>
      <c r="F6" s="153">
        <v>3869450</v>
      </c>
      <c r="G6" s="153">
        <v>4030154</v>
      </c>
      <c r="H6" s="154">
        <f t="shared" si="0"/>
        <v>1.0415314838026075</v>
      </c>
      <c r="I6" s="107">
        <v>224658745.34999999</v>
      </c>
    </row>
    <row r="7" spans="3:12" s="55" customFormat="1" ht="38.25">
      <c r="C7" s="545"/>
      <c r="D7" s="84" t="s">
        <v>355</v>
      </c>
      <c r="E7" s="152" t="s">
        <v>356</v>
      </c>
      <c r="F7" s="153">
        <v>48</v>
      </c>
      <c r="G7" s="153">
        <v>48</v>
      </c>
      <c r="H7" s="154">
        <f t="shared" si="0"/>
        <v>1</v>
      </c>
      <c r="I7" s="107">
        <v>15650511.260000002</v>
      </c>
    </row>
    <row r="8" spans="3:12" s="55" customFormat="1">
      <c r="C8" s="545"/>
      <c r="D8" s="84" t="s">
        <v>368</v>
      </c>
      <c r="E8" s="152" t="s">
        <v>369</v>
      </c>
      <c r="F8" s="153">
        <v>1600</v>
      </c>
      <c r="G8" s="153">
        <v>1600</v>
      </c>
      <c r="H8" s="154">
        <f t="shared" si="0"/>
        <v>1</v>
      </c>
      <c r="I8" s="107">
        <v>68089083.36999999</v>
      </c>
    </row>
    <row r="9" spans="3:12" s="55" customFormat="1" ht="30">
      <c r="C9" s="545"/>
      <c r="D9" s="84" t="s">
        <v>364</v>
      </c>
      <c r="E9" s="152" t="s">
        <v>365</v>
      </c>
      <c r="F9" s="153">
        <v>960</v>
      </c>
      <c r="G9" s="153">
        <v>821</v>
      </c>
      <c r="H9" s="154">
        <f t="shared" si="0"/>
        <v>0.85520833333333335</v>
      </c>
      <c r="I9" s="107">
        <v>22407819.609999999</v>
      </c>
    </row>
    <row r="10" spans="3:12" s="55" customFormat="1" ht="38.25">
      <c r="C10" s="545"/>
      <c r="D10" s="84" t="s">
        <v>376</v>
      </c>
      <c r="E10" s="152" t="s">
        <v>354</v>
      </c>
      <c r="F10" s="153">
        <v>25000000</v>
      </c>
      <c r="G10" s="153">
        <v>0</v>
      </c>
      <c r="H10" s="154">
        <f t="shared" si="0"/>
        <v>0</v>
      </c>
      <c r="I10" s="107">
        <v>70465422.689999998</v>
      </c>
    </row>
    <row r="11" spans="3:12" s="55" customFormat="1" ht="25.5">
      <c r="C11" s="546"/>
      <c r="D11" s="84" t="s">
        <v>366</v>
      </c>
      <c r="E11" s="152" t="s">
        <v>367</v>
      </c>
      <c r="F11" s="153">
        <v>1</v>
      </c>
      <c r="G11" s="153">
        <v>0</v>
      </c>
      <c r="H11" s="154">
        <f t="shared" si="0"/>
        <v>0</v>
      </c>
      <c r="I11" s="107">
        <v>8732244.4000000004</v>
      </c>
    </row>
    <row r="12" spans="3:12" ht="25.5">
      <c r="C12" s="544" t="s">
        <v>371</v>
      </c>
      <c r="D12" s="84" t="s">
        <v>343</v>
      </c>
      <c r="E12" s="152" t="s">
        <v>342</v>
      </c>
      <c r="F12" s="153">
        <v>96</v>
      </c>
      <c r="G12" s="153">
        <v>112</v>
      </c>
      <c r="H12" s="154">
        <f t="shared" si="0"/>
        <v>1.1666666666666667</v>
      </c>
      <c r="I12" s="107">
        <v>5719577.5699999994</v>
      </c>
    </row>
    <row r="13" spans="3:12" s="55" customFormat="1" ht="25.5">
      <c r="C13" s="545"/>
      <c r="D13" s="84" t="s">
        <v>341</v>
      </c>
      <c r="E13" s="152" t="s">
        <v>342</v>
      </c>
      <c r="F13" s="153">
        <v>377</v>
      </c>
      <c r="G13" s="153">
        <v>377</v>
      </c>
      <c r="H13" s="154">
        <f t="shared" si="0"/>
        <v>1</v>
      </c>
      <c r="I13" s="107">
        <v>5983316.2800000012</v>
      </c>
    </row>
    <row r="14" spans="3:12" s="55" customFormat="1" ht="38.25">
      <c r="C14" s="546"/>
      <c r="D14" s="84" t="s">
        <v>348</v>
      </c>
      <c r="E14" s="152" t="s">
        <v>349</v>
      </c>
      <c r="F14" s="153">
        <v>3000</v>
      </c>
      <c r="G14" s="153">
        <v>2596</v>
      </c>
      <c r="H14" s="154">
        <f t="shared" si="0"/>
        <v>0.86533333333333329</v>
      </c>
      <c r="I14" s="107">
        <v>13206570.780000001</v>
      </c>
    </row>
    <row r="15" spans="3:12">
      <c r="C15" s="155" t="s">
        <v>372</v>
      </c>
      <c r="D15" s="84" t="s">
        <v>357</v>
      </c>
      <c r="E15" s="152" t="s">
        <v>347</v>
      </c>
      <c r="F15" s="153">
        <v>2000</v>
      </c>
      <c r="G15" s="153">
        <v>2303</v>
      </c>
      <c r="H15" s="154">
        <f t="shared" si="0"/>
        <v>1.1515</v>
      </c>
      <c r="I15" s="107">
        <v>847093998.13999999</v>
      </c>
    </row>
    <row r="16" spans="3:12" ht="25.5">
      <c r="C16" s="544" t="s">
        <v>373</v>
      </c>
      <c r="D16" s="84" t="s">
        <v>346</v>
      </c>
      <c r="E16" s="152" t="s">
        <v>347</v>
      </c>
      <c r="F16" s="153">
        <v>1509</v>
      </c>
      <c r="G16" s="153">
        <v>1610</v>
      </c>
      <c r="H16" s="154">
        <f t="shared" si="0"/>
        <v>1.0669317428760769</v>
      </c>
      <c r="I16" s="107">
        <v>15693767.389999999</v>
      </c>
      <c r="K16" s="188"/>
      <c r="L16" s="188"/>
    </row>
    <row r="17" spans="3:12">
      <c r="C17" s="545"/>
      <c r="D17" s="84" t="s">
        <v>358</v>
      </c>
      <c r="E17" s="152" t="s">
        <v>359</v>
      </c>
      <c r="F17" s="153">
        <v>14800</v>
      </c>
      <c r="G17" s="153">
        <v>14800</v>
      </c>
      <c r="H17" s="154">
        <f t="shared" si="0"/>
        <v>1</v>
      </c>
      <c r="I17" s="107">
        <v>146644596.25999999</v>
      </c>
      <c r="K17" s="188"/>
      <c r="L17" s="188"/>
    </row>
    <row r="18" spans="3:12" ht="25.5">
      <c r="C18" s="546"/>
      <c r="D18" s="84" t="s">
        <v>350</v>
      </c>
      <c r="E18" s="152" t="s">
        <v>351</v>
      </c>
      <c r="F18" s="153">
        <v>492</v>
      </c>
      <c r="G18" s="153">
        <v>417</v>
      </c>
      <c r="H18" s="154">
        <f t="shared" si="0"/>
        <v>0.84756097560975607</v>
      </c>
      <c r="I18" s="107">
        <v>8337825.3399999999</v>
      </c>
      <c r="K18" s="188"/>
      <c r="L18" s="188"/>
    </row>
    <row r="19" spans="3:12">
      <c r="C19" s="155" t="s">
        <v>437</v>
      </c>
      <c r="D19" s="84" t="s">
        <v>344</v>
      </c>
      <c r="E19" s="152" t="s">
        <v>345</v>
      </c>
      <c r="F19" s="153">
        <v>147534</v>
      </c>
      <c r="G19" s="153">
        <v>146245</v>
      </c>
      <c r="H19" s="154">
        <v>0.99126303089457346</v>
      </c>
      <c r="I19" s="107">
        <v>178682004.85999998</v>
      </c>
    </row>
    <row r="20" spans="3:12" ht="30">
      <c r="C20" s="155" t="s">
        <v>374</v>
      </c>
      <c r="D20" s="84" t="s">
        <v>352</v>
      </c>
      <c r="E20" s="152" t="s">
        <v>353</v>
      </c>
      <c r="F20" s="153">
        <v>400</v>
      </c>
      <c r="G20" s="153">
        <v>400</v>
      </c>
      <c r="H20" s="154">
        <f>G20/F20</f>
        <v>1</v>
      </c>
      <c r="I20" s="107">
        <v>20195372.309999999</v>
      </c>
    </row>
    <row r="21" spans="3:12" ht="15.75" thickBot="1">
      <c r="C21" s="155" t="s">
        <v>375</v>
      </c>
      <c r="D21" s="84" t="s">
        <v>360</v>
      </c>
      <c r="E21" s="152" t="s">
        <v>347</v>
      </c>
      <c r="F21" s="153">
        <v>14580</v>
      </c>
      <c r="G21" s="153">
        <v>14580</v>
      </c>
      <c r="H21" s="154">
        <f>G21/F21</f>
        <v>1</v>
      </c>
      <c r="I21" s="107">
        <v>1408222091.6800001</v>
      </c>
    </row>
    <row r="22" spans="3:12" s="55" customFormat="1" ht="15.75" thickBot="1">
      <c r="C22" s="520" t="s">
        <v>232</v>
      </c>
      <c r="D22" s="521"/>
      <c r="E22" s="521"/>
      <c r="F22" s="521"/>
      <c r="G22" s="521"/>
      <c r="H22" s="521"/>
      <c r="I22" s="106">
        <f>SUM(I5:I21)</f>
        <v>3082703735.3699999</v>
      </c>
    </row>
    <row r="23" spans="3:12">
      <c r="C23" s="56" t="s">
        <v>233</v>
      </c>
    </row>
    <row r="24" spans="3:12">
      <c r="C24" s="56" t="s">
        <v>28</v>
      </c>
    </row>
  </sheetData>
  <sortState xmlns:xlrd2="http://schemas.microsoft.com/office/spreadsheetml/2017/richdata2" ref="D5:H27">
    <sortCondition descending="1" ref="H5:H27"/>
  </sortState>
  <mergeCells count="12">
    <mergeCell ref="C5:C11"/>
    <mergeCell ref="C12:C14"/>
    <mergeCell ref="C16:C18"/>
    <mergeCell ref="C22:H22"/>
    <mergeCell ref="C1:I2"/>
    <mergeCell ref="C3:C4"/>
    <mergeCell ref="D3:D4"/>
    <mergeCell ref="E3:E4"/>
    <mergeCell ref="F3:F4"/>
    <mergeCell ref="G3:G4"/>
    <mergeCell ref="H3:H4"/>
    <mergeCell ref="I3:I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9D94-8B46-4A50-8C2C-2E8320499C40}">
  <dimension ref="B2:I55"/>
  <sheetViews>
    <sheetView showGridLines="0" workbookViewId="0">
      <selection activeCell="B4" sqref="B4:H4"/>
    </sheetView>
  </sheetViews>
  <sheetFormatPr defaultColWidth="11.42578125" defaultRowHeight="15"/>
  <cols>
    <col min="2" max="2" width="4.42578125" customWidth="1"/>
    <col min="3" max="3" width="62.42578125" customWidth="1"/>
    <col min="4" max="4" width="52.140625" style="55" bestFit="1" customWidth="1"/>
    <col min="5" max="5" width="15" customWidth="1"/>
    <col min="6" max="6" width="12.42578125" bestFit="1" customWidth="1"/>
    <col min="7" max="7" width="11.140625" customWidth="1"/>
    <col min="8" max="8" width="18.85546875" customWidth="1"/>
  </cols>
  <sheetData>
    <row r="2" spans="2:8" s="55" customFormat="1">
      <c r="B2" s="528" t="s">
        <v>1102</v>
      </c>
      <c r="C2" s="528"/>
      <c r="D2" s="528"/>
      <c r="E2" s="528"/>
      <c r="F2" s="528"/>
      <c r="G2" s="528"/>
      <c r="H2" s="528"/>
    </row>
    <row r="3" spans="2:8">
      <c r="B3" s="528"/>
      <c r="C3" s="528"/>
      <c r="D3" s="528"/>
      <c r="E3" s="528"/>
      <c r="F3" s="528"/>
      <c r="G3" s="528"/>
      <c r="H3" s="528"/>
    </row>
    <row r="4" spans="2:8" s="55" customFormat="1" ht="19.5" thickBot="1">
      <c r="B4" s="561" t="s">
        <v>155</v>
      </c>
      <c r="C4" s="561"/>
      <c r="D4" s="561"/>
      <c r="E4" s="561"/>
      <c r="F4" s="561"/>
      <c r="G4" s="561"/>
      <c r="H4" s="561"/>
    </row>
    <row r="5" spans="2:8">
      <c r="B5" s="555" t="s">
        <v>377</v>
      </c>
      <c r="C5" s="558" t="s">
        <v>378</v>
      </c>
      <c r="D5" s="558" t="s">
        <v>420</v>
      </c>
      <c r="E5" s="558" t="s">
        <v>1</v>
      </c>
      <c r="F5" s="558" t="s">
        <v>431</v>
      </c>
      <c r="G5" s="558" t="s">
        <v>21</v>
      </c>
      <c r="H5" s="551" t="s">
        <v>432</v>
      </c>
    </row>
    <row r="6" spans="2:8" ht="15.75" thickBot="1">
      <c r="B6" s="556"/>
      <c r="C6" s="559"/>
      <c r="D6" s="559"/>
      <c r="E6" s="560"/>
      <c r="F6" s="560"/>
      <c r="G6" s="560"/>
      <c r="H6" s="552"/>
    </row>
    <row r="7" spans="2:8" s="55" customFormat="1" ht="30.75" thickBot="1">
      <c r="B7" s="557"/>
      <c r="C7" s="560"/>
      <c r="D7" s="560"/>
      <c r="E7" s="160">
        <v>1</v>
      </c>
      <c r="F7" s="160">
        <v>2</v>
      </c>
      <c r="G7" s="160" t="s">
        <v>435</v>
      </c>
      <c r="H7" s="161" t="s">
        <v>436</v>
      </c>
    </row>
    <row r="8" spans="2:8">
      <c r="B8" s="162">
        <v>1</v>
      </c>
      <c r="C8" s="163" t="s">
        <v>402</v>
      </c>
      <c r="D8" s="164" t="s">
        <v>424</v>
      </c>
      <c r="E8" s="165">
        <v>16829997900</v>
      </c>
      <c r="F8" s="166">
        <v>11294468156.34</v>
      </c>
      <c r="G8" s="167">
        <f t="shared" ref="G8:G44" si="0">F8/E8</f>
        <v>0.67109147745882969</v>
      </c>
      <c r="H8" s="168">
        <f>F8/$F$52</f>
        <v>0.44445298030800756</v>
      </c>
    </row>
    <row r="9" spans="2:8">
      <c r="B9" s="162">
        <v>2</v>
      </c>
      <c r="C9" s="163" t="s">
        <v>382</v>
      </c>
      <c r="D9" s="164" t="s">
        <v>422</v>
      </c>
      <c r="E9" s="165">
        <v>25826458053</v>
      </c>
      <c r="F9" s="166">
        <v>5571567037.9499979</v>
      </c>
      <c r="G9" s="167">
        <f t="shared" si="0"/>
        <v>0.21573097737662114</v>
      </c>
      <c r="H9" s="168">
        <f t="shared" ref="H9:H52" si="1">F9/$F$52</f>
        <v>0.21924888721853597</v>
      </c>
    </row>
    <row r="10" spans="2:8">
      <c r="B10" s="162">
        <v>3</v>
      </c>
      <c r="C10" s="163" t="s">
        <v>398</v>
      </c>
      <c r="D10" s="164" t="s">
        <v>423</v>
      </c>
      <c r="E10" s="165">
        <v>16860532000</v>
      </c>
      <c r="F10" s="166">
        <v>4215132999.9899998</v>
      </c>
      <c r="G10" s="167">
        <f t="shared" si="0"/>
        <v>0.24999999999940689</v>
      </c>
      <c r="H10" s="168">
        <f t="shared" si="1"/>
        <v>0.16587132730004325</v>
      </c>
    </row>
    <row r="11" spans="2:8">
      <c r="B11" s="162">
        <v>4</v>
      </c>
      <c r="C11" s="163" t="s">
        <v>380</v>
      </c>
      <c r="D11" s="164" t="s">
        <v>422</v>
      </c>
      <c r="E11" s="165">
        <v>6914924681</v>
      </c>
      <c r="F11" s="166">
        <v>923230351.54000008</v>
      </c>
      <c r="G11" s="167">
        <f t="shared" si="0"/>
        <v>0.1335127125934924</v>
      </c>
      <c r="H11" s="168">
        <f t="shared" si="1"/>
        <v>3.6330394275575328E-2</v>
      </c>
    </row>
    <row r="12" spans="2:8">
      <c r="B12" s="162">
        <v>5</v>
      </c>
      <c r="C12" s="163" t="s">
        <v>383</v>
      </c>
      <c r="D12" s="164" t="s">
        <v>422</v>
      </c>
      <c r="E12" s="165">
        <v>7699474560</v>
      </c>
      <c r="F12" s="166">
        <v>791934865.14999998</v>
      </c>
      <c r="G12" s="167">
        <f t="shared" si="0"/>
        <v>0.10285570255199336</v>
      </c>
      <c r="H12" s="168">
        <f t="shared" si="1"/>
        <v>3.1163734861491418E-2</v>
      </c>
    </row>
    <row r="13" spans="2:8">
      <c r="B13" s="162">
        <v>6</v>
      </c>
      <c r="C13" s="163" t="s">
        <v>403</v>
      </c>
      <c r="D13" s="164" t="s">
        <v>424</v>
      </c>
      <c r="E13" s="165">
        <v>2628000000</v>
      </c>
      <c r="F13" s="166">
        <v>620700039.74000001</v>
      </c>
      <c r="G13" s="167">
        <f t="shared" si="0"/>
        <v>0.23618722973363776</v>
      </c>
      <c r="H13" s="168">
        <f t="shared" si="1"/>
        <v>2.4425407086112742E-2</v>
      </c>
    </row>
    <row r="14" spans="2:8">
      <c r="B14" s="162">
        <v>7</v>
      </c>
      <c r="C14" s="163" t="s">
        <v>404</v>
      </c>
      <c r="D14" s="164" t="s">
        <v>424</v>
      </c>
      <c r="E14" s="165">
        <v>2050482188</v>
      </c>
      <c r="F14" s="166">
        <v>308953073.29000002</v>
      </c>
      <c r="G14" s="167">
        <f t="shared" si="0"/>
        <v>0.1506733758030577</v>
      </c>
      <c r="H14" s="168">
        <f t="shared" si="1"/>
        <v>1.2157731758443074E-2</v>
      </c>
    </row>
    <row r="15" spans="2:8">
      <c r="B15" s="162">
        <v>8</v>
      </c>
      <c r="C15" s="163" t="s">
        <v>400</v>
      </c>
      <c r="D15" s="164" t="s">
        <v>424</v>
      </c>
      <c r="E15" s="165">
        <v>840000000</v>
      </c>
      <c r="F15" s="166">
        <v>166348129.24000001</v>
      </c>
      <c r="G15" s="167">
        <f t="shared" si="0"/>
        <v>0.1980334871904762</v>
      </c>
      <c r="H15" s="168">
        <f t="shared" si="1"/>
        <v>6.5460295063010819E-3</v>
      </c>
    </row>
    <row r="16" spans="2:8">
      <c r="B16" s="162">
        <v>9</v>
      </c>
      <c r="C16" s="163" t="s">
        <v>399</v>
      </c>
      <c r="D16" s="164" t="s">
        <v>424</v>
      </c>
      <c r="E16" s="165">
        <v>543881106</v>
      </c>
      <c r="F16" s="166">
        <v>85630193.61999999</v>
      </c>
      <c r="G16" s="167">
        <f t="shared" si="0"/>
        <v>0.15744285410054304</v>
      </c>
      <c r="H16" s="168">
        <f t="shared" si="1"/>
        <v>3.3696668344137164E-3</v>
      </c>
    </row>
    <row r="17" spans="2:8">
      <c r="B17" s="162">
        <v>10</v>
      </c>
      <c r="C17" s="163" t="s">
        <v>401</v>
      </c>
      <c r="D17" s="164" t="s">
        <v>424</v>
      </c>
      <c r="E17" s="165">
        <v>399996000</v>
      </c>
      <c r="F17" s="166">
        <v>79818716.010000005</v>
      </c>
      <c r="G17" s="167">
        <f t="shared" si="0"/>
        <v>0.19954878551285515</v>
      </c>
      <c r="H17" s="168">
        <f t="shared" si="1"/>
        <v>3.1409771335792545E-3</v>
      </c>
    </row>
    <row r="18" spans="2:8">
      <c r="B18" s="162">
        <v>11</v>
      </c>
      <c r="C18" s="163" t="s">
        <v>385</v>
      </c>
      <c r="D18" s="164" t="s">
        <v>423</v>
      </c>
      <c r="E18" s="165">
        <v>1047400308</v>
      </c>
      <c r="F18" s="166">
        <v>68430044.140000001</v>
      </c>
      <c r="G18" s="167">
        <f t="shared" si="0"/>
        <v>6.5333228964450527E-2</v>
      </c>
      <c r="H18" s="168">
        <f t="shared" si="1"/>
        <v>2.6928171065371547E-3</v>
      </c>
    </row>
    <row r="19" spans="2:8">
      <c r="B19" s="162">
        <v>12</v>
      </c>
      <c r="C19" s="163" t="s">
        <v>384</v>
      </c>
      <c r="D19" s="164" t="s">
        <v>422</v>
      </c>
      <c r="E19" s="165">
        <v>3158867613</v>
      </c>
      <c r="F19" s="166">
        <v>38073115.429999992</v>
      </c>
      <c r="G19" s="167">
        <f t="shared" si="0"/>
        <v>1.2052773365149568E-2</v>
      </c>
      <c r="H19" s="168">
        <f t="shared" si="1"/>
        <v>1.4982298757445704E-3</v>
      </c>
    </row>
    <row r="20" spans="2:8">
      <c r="B20" s="162">
        <v>13</v>
      </c>
      <c r="C20" s="163" t="s">
        <v>389</v>
      </c>
      <c r="D20" s="164" t="s">
        <v>423</v>
      </c>
      <c r="E20" s="165">
        <v>1352974516</v>
      </c>
      <c r="F20" s="166">
        <v>36865312.870000005</v>
      </c>
      <c r="G20" s="167">
        <f t="shared" si="0"/>
        <v>2.7247603287451724E-2</v>
      </c>
      <c r="H20" s="168">
        <f t="shared" si="1"/>
        <v>1.450701170542608E-3</v>
      </c>
    </row>
    <row r="21" spans="2:8">
      <c r="B21" s="162">
        <v>14</v>
      </c>
      <c r="C21" s="163" t="s">
        <v>381</v>
      </c>
      <c r="D21" s="164" t="s">
        <v>422</v>
      </c>
      <c r="E21" s="165">
        <v>7011631235</v>
      </c>
      <c r="F21" s="166">
        <v>12916808.559999999</v>
      </c>
      <c r="G21" s="167">
        <f t="shared" si="0"/>
        <v>1.8421973613676503E-3</v>
      </c>
      <c r="H21" s="168">
        <f t="shared" si="1"/>
        <v>5.0829432436244441E-4</v>
      </c>
    </row>
    <row r="22" spans="2:8">
      <c r="B22" s="162">
        <v>15</v>
      </c>
      <c r="C22" s="163" t="s">
        <v>386</v>
      </c>
      <c r="D22" s="164" t="s">
        <v>423</v>
      </c>
      <c r="E22" s="165">
        <v>222900000</v>
      </c>
      <c r="F22" s="166">
        <v>4010956.4</v>
      </c>
      <c r="G22" s="167">
        <f t="shared" si="0"/>
        <v>1.7994420816509645E-2</v>
      </c>
      <c r="H22" s="168">
        <f t="shared" si="1"/>
        <v>1.578366950253246E-4</v>
      </c>
    </row>
    <row r="23" spans="2:8">
      <c r="B23" s="162">
        <v>16</v>
      </c>
      <c r="C23" s="163" t="s">
        <v>387</v>
      </c>
      <c r="D23" s="164" t="s">
        <v>423</v>
      </c>
      <c r="E23" s="165">
        <v>178368505</v>
      </c>
      <c r="F23" s="166">
        <v>3324071.9</v>
      </c>
      <c r="G23" s="167">
        <f t="shared" si="0"/>
        <v>1.8635980045916739E-2</v>
      </c>
      <c r="H23" s="168">
        <f t="shared" si="1"/>
        <v>1.3080683767157164E-4</v>
      </c>
    </row>
    <row r="24" spans="2:8">
      <c r="B24" s="162">
        <v>17</v>
      </c>
      <c r="C24" s="163" t="s">
        <v>388</v>
      </c>
      <c r="D24" s="164" t="s">
        <v>423</v>
      </c>
      <c r="E24" s="165">
        <v>217967958</v>
      </c>
      <c r="F24" s="166">
        <v>780226.67999999993</v>
      </c>
      <c r="G24" s="167">
        <f t="shared" si="0"/>
        <v>3.5795475957067046E-3</v>
      </c>
      <c r="H24" s="168">
        <f t="shared" si="1"/>
        <v>3.0703001543916444E-5</v>
      </c>
    </row>
    <row r="25" spans="2:8">
      <c r="B25" s="162">
        <v>18</v>
      </c>
      <c r="C25" s="163" t="s">
        <v>396</v>
      </c>
      <c r="D25" s="164" t="s">
        <v>423</v>
      </c>
      <c r="E25" s="165">
        <v>15505500</v>
      </c>
      <c r="F25" s="166">
        <v>101863.45</v>
      </c>
      <c r="G25" s="167">
        <f t="shared" si="0"/>
        <v>6.5695043694173035E-3</v>
      </c>
      <c r="H25" s="168">
        <f t="shared" si="1"/>
        <v>4.008467978329907E-6</v>
      </c>
    </row>
    <row r="26" spans="2:8">
      <c r="B26" s="162">
        <v>19</v>
      </c>
      <c r="C26" s="163" t="s">
        <v>406</v>
      </c>
      <c r="D26" s="164" t="s">
        <v>424</v>
      </c>
      <c r="E26" s="165">
        <v>122954831</v>
      </c>
      <c r="F26" s="166">
        <v>34987</v>
      </c>
      <c r="G26" s="167">
        <f t="shared" si="0"/>
        <v>2.8455164970297102E-4</v>
      </c>
      <c r="H26" s="168">
        <f t="shared" si="1"/>
        <v>1.3767869550641419E-6</v>
      </c>
    </row>
    <row r="27" spans="2:8">
      <c r="B27" s="162">
        <v>20</v>
      </c>
      <c r="C27" s="169" t="s">
        <v>407</v>
      </c>
      <c r="D27" s="170" t="s">
        <v>424</v>
      </c>
      <c r="E27" s="165">
        <v>3040000</v>
      </c>
      <c r="F27" s="166">
        <v>18968.5</v>
      </c>
      <c r="G27" s="167">
        <f t="shared" si="0"/>
        <v>6.2396381578947368E-3</v>
      </c>
      <c r="H27" s="168">
        <f t="shared" si="1"/>
        <v>7.4643677243359463E-7</v>
      </c>
    </row>
    <row r="28" spans="2:8">
      <c r="B28" s="162">
        <v>21</v>
      </c>
      <c r="C28" s="163" t="s">
        <v>390</v>
      </c>
      <c r="D28" s="164" t="s">
        <v>423</v>
      </c>
      <c r="E28" s="165">
        <v>51851409</v>
      </c>
      <c r="F28" s="166">
        <v>0</v>
      </c>
      <c r="G28" s="167">
        <f t="shared" si="0"/>
        <v>0</v>
      </c>
      <c r="H28" s="168">
        <f t="shared" si="1"/>
        <v>0</v>
      </c>
    </row>
    <row r="29" spans="2:8">
      <c r="B29" s="162">
        <v>22</v>
      </c>
      <c r="C29" s="163" t="s">
        <v>391</v>
      </c>
      <c r="D29" s="164" t="s">
        <v>423</v>
      </c>
      <c r="E29" s="165">
        <v>40000000</v>
      </c>
      <c r="F29" s="166">
        <v>0</v>
      </c>
      <c r="G29" s="167">
        <f t="shared" si="0"/>
        <v>0</v>
      </c>
      <c r="H29" s="168">
        <f t="shared" si="1"/>
        <v>0</v>
      </c>
    </row>
    <row r="30" spans="2:8">
      <c r="B30" s="162">
        <v>23</v>
      </c>
      <c r="C30" s="163" t="s">
        <v>392</v>
      </c>
      <c r="D30" s="164" t="s">
        <v>423</v>
      </c>
      <c r="E30" s="165">
        <v>70000000</v>
      </c>
      <c r="F30" s="166">
        <v>0</v>
      </c>
      <c r="G30" s="167">
        <f t="shared" si="0"/>
        <v>0</v>
      </c>
      <c r="H30" s="168">
        <f t="shared" si="1"/>
        <v>0</v>
      </c>
    </row>
    <row r="31" spans="2:8">
      <c r="B31" s="162">
        <v>24</v>
      </c>
      <c r="C31" s="163" t="s">
        <v>393</v>
      </c>
      <c r="D31" s="164" t="s">
        <v>423</v>
      </c>
      <c r="E31" s="165">
        <v>6500000</v>
      </c>
      <c r="F31" s="166">
        <v>0</v>
      </c>
      <c r="G31" s="167">
        <f t="shared" si="0"/>
        <v>0</v>
      </c>
      <c r="H31" s="168">
        <f t="shared" si="1"/>
        <v>0</v>
      </c>
    </row>
    <row r="32" spans="2:8">
      <c r="B32" s="162">
        <v>25</v>
      </c>
      <c r="C32" s="163" t="s">
        <v>394</v>
      </c>
      <c r="D32" s="164" t="s">
        <v>423</v>
      </c>
      <c r="E32" s="165">
        <v>7344000</v>
      </c>
      <c r="F32" s="166">
        <v>0</v>
      </c>
      <c r="G32" s="167">
        <f t="shared" si="0"/>
        <v>0</v>
      </c>
      <c r="H32" s="168">
        <f t="shared" si="1"/>
        <v>0</v>
      </c>
    </row>
    <row r="33" spans="2:9">
      <c r="B33" s="162">
        <v>26</v>
      </c>
      <c r="C33" s="163" t="s">
        <v>395</v>
      </c>
      <c r="D33" s="164" t="s">
        <v>423</v>
      </c>
      <c r="E33" s="165">
        <v>8869127</v>
      </c>
      <c r="F33" s="166">
        <v>0</v>
      </c>
      <c r="G33" s="167">
        <f t="shared" si="0"/>
        <v>0</v>
      </c>
      <c r="H33" s="168">
        <f t="shared" si="1"/>
        <v>0</v>
      </c>
    </row>
    <row r="34" spans="2:9">
      <c r="B34" s="162">
        <v>27</v>
      </c>
      <c r="C34" s="163" t="s">
        <v>397</v>
      </c>
      <c r="D34" s="164" t="s">
        <v>423</v>
      </c>
      <c r="E34" s="165">
        <v>6771800</v>
      </c>
      <c r="F34" s="166">
        <v>0</v>
      </c>
      <c r="G34" s="167">
        <f t="shared" si="0"/>
        <v>0</v>
      </c>
      <c r="H34" s="168">
        <f t="shared" si="1"/>
        <v>0</v>
      </c>
    </row>
    <row r="35" spans="2:9">
      <c r="B35" s="162">
        <v>28</v>
      </c>
      <c r="C35" s="171" t="s">
        <v>405</v>
      </c>
      <c r="D35" s="164" t="s">
        <v>424</v>
      </c>
      <c r="E35" s="172">
        <v>327860000</v>
      </c>
      <c r="F35" s="166">
        <v>0</v>
      </c>
      <c r="G35" s="173">
        <f t="shared" si="0"/>
        <v>0</v>
      </c>
      <c r="H35" s="174">
        <f t="shared" si="1"/>
        <v>0</v>
      </c>
    </row>
    <row r="36" spans="2:9" s="55" customFormat="1">
      <c r="B36" s="549" t="s">
        <v>430</v>
      </c>
      <c r="C36" s="550"/>
      <c r="D36" s="175">
        <v>28</v>
      </c>
      <c r="E36" s="176">
        <f>SUM(E8:E35)</f>
        <v>94444553290</v>
      </c>
      <c r="F36" s="177">
        <f>SUM(F8:F35)</f>
        <v>24222339917.800007</v>
      </c>
      <c r="G36" s="178">
        <f t="shared" si="0"/>
        <v>0.25647153884484225</v>
      </c>
      <c r="H36" s="179">
        <f>F36/$F$52</f>
        <v>0.9531826569856372</v>
      </c>
      <c r="I36" s="42"/>
    </row>
    <row r="37" spans="2:9" ht="45">
      <c r="B37" s="162">
        <v>29</v>
      </c>
      <c r="C37" s="180" t="s">
        <v>413</v>
      </c>
      <c r="D37" s="164" t="s">
        <v>426</v>
      </c>
      <c r="E37" s="181">
        <v>4108752063</v>
      </c>
      <c r="F37" s="166">
        <v>424185098.14000016</v>
      </c>
      <c r="G37" s="182">
        <f t="shared" si="0"/>
        <v>0.10323940009908555</v>
      </c>
      <c r="H37" s="183">
        <f t="shared" si="1"/>
        <v>1.669227169096393E-2</v>
      </c>
    </row>
    <row r="38" spans="2:9">
      <c r="B38" s="162">
        <v>30</v>
      </c>
      <c r="C38" s="163" t="s">
        <v>411</v>
      </c>
      <c r="D38" s="164" t="s">
        <v>426</v>
      </c>
      <c r="E38" s="165">
        <v>406851900</v>
      </c>
      <c r="F38" s="166">
        <v>101712975</v>
      </c>
      <c r="G38" s="167">
        <f t="shared" si="0"/>
        <v>0.25</v>
      </c>
      <c r="H38" s="168">
        <f t="shared" si="1"/>
        <v>4.0025465784652922E-3</v>
      </c>
    </row>
    <row r="39" spans="2:9" ht="30">
      <c r="B39" s="162">
        <v>31</v>
      </c>
      <c r="C39" s="163" t="s">
        <v>408</v>
      </c>
      <c r="D39" s="164" t="s">
        <v>425</v>
      </c>
      <c r="E39" s="165">
        <v>1267044375</v>
      </c>
      <c r="F39" s="166">
        <v>75677579.040000007</v>
      </c>
      <c r="G39" s="167">
        <f t="shared" si="0"/>
        <v>5.9727646902658804E-2</v>
      </c>
      <c r="H39" s="168">
        <f t="shared" si="1"/>
        <v>2.9780176526454836E-3</v>
      </c>
    </row>
    <row r="40" spans="2:9">
      <c r="B40" s="162">
        <v>32</v>
      </c>
      <c r="C40" s="163" t="s">
        <v>414</v>
      </c>
      <c r="D40" s="164" t="s">
        <v>426</v>
      </c>
      <c r="E40" s="165">
        <v>348444590</v>
      </c>
      <c r="F40" s="166">
        <v>72251941.820000008</v>
      </c>
      <c r="G40" s="167">
        <f t="shared" si="0"/>
        <v>0.20735561375769962</v>
      </c>
      <c r="H40" s="168">
        <f t="shared" si="1"/>
        <v>2.843214078824402E-3</v>
      </c>
    </row>
    <row r="41" spans="2:9">
      <c r="B41" s="162">
        <v>33</v>
      </c>
      <c r="C41" s="163" t="s">
        <v>412</v>
      </c>
      <c r="D41" s="164" t="s">
        <v>426</v>
      </c>
      <c r="E41" s="165">
        <v>100094261</v>
      </c>
      <c r="F41" s="166">
        <v>66382964.710000001</v>
      </c>
      <c r="G41" s="167">
        <f t="shared" si="0"/>
        <v>0.66320450390257635</v>
      </c>
      <c r="H41" s="168">
        <f t="shared" si="1"/>
        <v>2.6122616929491324E-3</v>
      </c>
    </row>
    <row r="42" spans="2:9">
      <c r="B42" s="162">
        <v>34</v>
      </c>
      <c r="C42" s="169" t="s">
        <v>409</v>
      </c>
      <c r="D42" s="170" t="s">
        <v>426</v>
      </c>
      <c r="E42" s="165">
        <v>1233209241</v>
      </c>
      <c r="F42" s="166">
        <v>42083750.910000004</v>
      </c>
      <c r="G42" s="167">
        <f t="shared" si="0"/>
        <v>3.4125393737622828E-2</v>
      </c>
      <c r="H42" s="168">
        <f t="shared" si="1"/>
        <v>1.6560539421229805E-3</v>
      </c>
    </row>
    <row r="43" spans="2:9">
      <c r="B43" s="162">
        <v>35</v>
      </c>
      <c r="C43" s="184" t="s">
        <v>410</v>
      </c>
      <c r="D43" s="170" t="s">
        <v>426</v>
      </c>
      <c r="E43" s="172">
        <v>46369521</v>
      </c>
      <c r="F43" s="166">
        <v>1415660.36</v>
      </c>
      <c r="G43" s="173">
        <f t="shared" si="0"/>
        <v>3.0529975929662938E-2</v>
      </c>
      <c r="H43" s="174">
        <f t="shared" si="1"/>
        <v>5.5708197800594706E-5</v>
      </c>
    </row>
    <row r="44" spans="2:9" s="55" customFormat="1">
      <c r="B44" s="549" t="s">
        <v>433</v>
      </c>
      <c r="C44" s="550"/>
      <c r="D44" s="185">
        <v>7</v>
      </c>
      <c r="E44" s="176">
        <f>SUM(E37:E43)</f>
        <v>7510765951</v>
      </c>
      <c r="F44" s="177">
        <f>SUM(F37:F43)</f>
        <v>783709969.98000026</v>
      </c>
      <c r="G44" s="178">
        <f t="shared" si="0"/>
        <v>0.10434487974900288</v>
      </c>
      <c r="H44" s="179">
        <f t="shared" si="1"/>
        <v>3.0840073833771818E-2</v>
      </c>
    </row>
    <row r="45" spans="2:9" ht="30">
      <c r="B45" s="162">
        <v>36</v>
      </c>
      <c r="C45" s="180" t="s">
        <v>415</v>
      </c>
      <c r="D45" s="164" t="s">
        <v>427</v>
      </c>
      <c r="E45" s="181">
        <v>460559986</v>
      </c>
      <c r="F45" s="166">
        <v>126588179.3</v>
      </c>
      <c r="G45" s="182">
        <f t="shared" ref="G45:G49" si="2">F45/E45</f>
        <v>0.27485709385964763</v>
      </c>
      <c r="H45" s="183">
        <f t="shared" si="1"/>
        <v>4.9814203540046488E-3</v>
      </c>
    </row>
    <row r="46" spans="2:9" ht="30">
      <c r="B46" s="162">
        <v>37</v>
      </c>
      <c r="C46" s="163" t="s">
        <v>416</v>
      </c>
      <c r="D46" s="164" t="s">
        <v>427</v>
      </c>
      <c r="E46" s="165">
        <v>39674520</v>
      </c>
      <c r="F46" s="166">
        <v>9668909.5800000001</v>
      </c>
      <c r="G46" s="167">
        <f t="shared" si="2"/>
        <v>0.24370577337797661</v>
      </c>
      <c r="H46" s="168">
        <f t="shared" si="1"/>
        <v>3.8048499669702206E-4</v>
      </c>
    </row>
    <row r="47" spans="2:9" ht="30">
      <c r="B47" s="162">
        <v>38</v>
      </c>
      <c r="C47" s="171" t="s">
        <v>417</v>
      </c>
      <c r="D47" s="164" t="s">
        <v>428</v>
      </c>
      <c r="E47" s="172">
        <v>887700</v>
      </c>
      <c r="F47" s="166">
        <v>0</v>
      </c>
      <c r="G47" s="173">
        <f t="shared" si="2"/>
        <v>0</v>
      </c>
      <c r="H47" s="174">
        <f t="shared" si="1"/>
        <v>0</v>
      </c>
    </row>
    <row r="48" spans="2:9" s="55" customFormat="1">
      <c r="B48" s="549" t="s">
        <v>434</v>
      </c>
      <c r="C48" s="550"/>
      <c r="D48" s="185">
        <v>3</v>
      </c>
      <c r="E48" s="176">
        <f>SUM(E45:E47)</f>
        <v>501122206</v>
      </c>
      <c r="F48" s="177">
        <f>SUM(F45:F47)</f>
        <v>136257088.88</v>
      </c>
      <c r="G48" s="178">
        <f>F48/E48</f>
        <v>0.27190391335402125</v>
      </c>
      <c r="H48" s="179">
        <f t="shared" si="1"/>
        <v>5.3619053507016701E-3</v>
      </c>
    </row>
    <row r="49" spans="2:8">
      <c r="B49" s="162">
        <v>39</v>
      </c>
      <c r="C49" s="180" t="s">
        <v>418</v>
      </c>
      <c r="D49" s="164" t="s">
        <v>429</v>
      </c>
      <c r="E49" s="181">
        <v>4500000000</v>
      </c>
      <c r="F49" s="166">
        <v>229614003.91000009</v>
      </c>
      <c r="G49" s="182">
        <f t="shared" si="2"/>
        <v>5.1025334202222244E-2</v>
      </c>
      <c r="H49" s="183">
        <f t="shared" si="1"/>
        <v>9.0356293847238967E-3</v>
      </c>
    </row>
    <row r="50" spans="2:8" s="55" customFormat="1">
      <c r="B50" s="162">
        <v>40</v>
      </c>
      <c r="C50" s="171" t="s">
        <v>379</v>
      </c>
      <c r="D50" s="164" t="s">
        <v>421</v>
      </c>
      <c r="E50" s="172">
        <v>497978194</v>
      </c>
      <c r="F50" s="166">
        <v>40144314.870000042</v>
      </c>
      <c r="G50" s="173">
        <f>F50/E50</f>
        <v>8.061460391978538E-2</v>
      </c>
      <c r="H50" s="174">
        <f t="shared" si="1"/>
        <v>1.5797344451654474E-3</v>
      </c>
    </row>
    <row r="51" spans="2:8" s="55" customFormat="1" ht="15.75" thickBot="1">
      <c r="B51" s="553" t="s">
        <v>434</v>
      </c>
      <c r="C51" s="554"/>
      <c r="D51" s="186">
        <v>2</v>
      </c>
      <c r="E51" s="176">
        <f>SUM(E49:E50)</f>
        <v>4997978194</v>
      </c>
      <c r="F51" s="176">
        <f>SUM(F49:F50)</f>
        <v>269758318.78000015</v>
      </c>
      <c r="G51" s="178">
        <f>F51/E51</f>
        <v>5.3973488540594493E-2</v>
      </c>
      <c r="H51" s="179">
        <f t="shared" si="1"/>
        <v>1.0615363829889346E-2</v>
      </c>
    </row>
    <row r="52" spans="2:8" ht="15.75" thickBot="1">
      <c r="B52" s="547" t="s">
        <v>20</v>
      </c>
      <c r="C52" s="548"/>
      <c r="D52" s="187">
        <v>40</v>
      </c>
      <c r="E52" s="157">
        <f>E36+E44+E48+E51</f>
        <v>107454419641</v>
      </c>
      <c r="F52" s="157">
        <f>F36+F44+F48+F51</f>
        <v>25412065295.440006</v>
      </c>
      <c r="G52" s="158">
        <f>F52/E52</f>
        <v>0.23649157829282855</v>
      </c>
      <c r="H52" s="159">
        <f t="shared" si="1"/>
        <v>1</v>
      </c>
    </row>
    <row r="53" spans="2:8">
      <c r="B53" s="135" t="s">
        <v>419</v>
      </c>
      <c r="C53" s="55"/>
      <c r="E53" s="55"/>
      <c r="F53" s="156"/>
      <c r="G53" s="55"/>
    </row>
    <row r="54" spans="2:8">
      <c r="B54" s="135" t="s">
        <v>26</v>
      </c>
      <c r="C54" s="55"/>
      <c r="E54" s="55"/>
      <c r="F54" s="55"/>
      <c r="G54" s="55"/>
    </row>
    <row r="55" spans="2:8">
      <c r="B55" s="135" t="s">
        <v>28</v>
      </c>
      <c r="C55" s="55"/>
      <c r="E55" s="55"/>
      <c r="F55" s="55"/>
      <c r="G55" s="55"/>
    </row>
  </sheetData>
  <sortState xmlns:xlrd2="http://schemas.microsoft.com/office/spreadsheetml/2017/richdata2" ref="B37:G43">
    <sortCondition descending="1" ref="F37:F43"/>
  </sortState>
  <mergeCells count="14">
    <mergeCell ref="B52:C52"/>
    <mergeCell ref="B36:C36"/>
    <mergeCell ref="B2:H3"/>
    <mergeCell ref="H5:H6"/>
    <mergeCell ref="B44:C44"/>
    <mergeCell ref="B48:C48"/>
    <mergeCell ref="B51:C51"/>
    <mergeCell ref="B5:B7"/>
    <mergeCell ref="C5:C7"/>
    <mergeCell ref="D5:D7"/>
    <mergeCell ref="E5:E6"/>
    <mergeCell ref="F5:F6"/>
    <mergeCell ref="G5:G6"/>
    <mergeCell ref="B4:H4"/>
  </mergeCells>
  <pageMargins left="0.7" right="0.7" top="0.75" bottom="0.75" header="0.3" footer="0.3"/>
  <ignoredErrors>
    <ignoredError sqref="E36:F3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7B97-404F-4B2C-87E8-E8FE353FA788}">
  <dimension ref="B3:L9"/>
  <sheetViews>
    <sheetView showGridLines="0" workbookViewId="0">
      <selection activeCell="B15" sqref="B15"/>
    </sheetView>
  </sheetViews>
  <sheetFormatPr defaultColWidth="11.42578125" defaultRowHeight="15"/>
  <cols>
    <col min="2" max="2" width="35.42578125" bestFit="1" customWidth="1"/>
  </cols>
  <sheetData>
    <row r="3" spans="2:12">
      <c r="D3" s="562" t="s">
        <v>1108</v>
      </c>
      <c r="E3" s="562"/>
      <c r="F3" s="562"/>
      <c r="G3" s="562"/>
      <c r="H3" s="562"/>
      <c r="I3" s="562"/>
      <c r="J3" s="562"/>
      <c r="K3" s="562"/>
      <c r="L3" s="562"/>
    </row>
    <row r="5" spans="2:12">
      <c r="B5" s="17" t="s">
        <v>1103</v>
      </c>
      <c r="C5" s="456">
        <v>0.1712932470682923</v>
      </c>
    </row>
    <row r="6" spans="2:12">
      <c r="B6" s="17" t="s">
        <v>1104</v>
      </c>
      <c r="C6" s="456">
        <v>9.6888785874295849E-2</v>
      </c>
    </row>
    <row r="7" spans="2:12">
      <c r="B7" s="17" t="s">
        <v>1105</v>
      </c>
      <c r="C7" s="456">
        <v>3.541181187851928E-3</v>
      </c>
    </row>
    <row r="8" spans="2:12">
      <c r="B8" s="17" t="s">
        <v>1106</v>
      </c>
      <c r="C8" s="456">
        <v>0.53652516254610172</v>
      </c>
    </row>
    <row r="9" spans="2:12">
      <c r="B9" s="17" t="s">
        <v>1107</v>
      </c>
      <c r="C9" s="456">
        <v>0.19175162332345438</v>
      </c>
    </row>
  </sheetData>
  <mergeCells count="1">
    <mergeCell ref="D3:L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01A5-E9C6-44E9-BC1B-FCA83882C354}">
  <dimension ref="C3:J14"/>
  <sheetViews>
    <sheetView showGridLines="0" workbookViewId="0">
      <selection activeCell="C3" sqref="C3:J3"/>
    </sheetView>
  </sheetViews>
  <sheetFormatPr defaultColWidth="11.42578125" defaultRowHeight="15"/>
  <sheetData>
    <row r="3" spans="3:10">
      <c r="C3" s="562" t="s">
        <v>1109</v>
      </c>
      <c r="D3" s="562"/>
      <c r="E3" s="562"/>
      <c r="F3" s="562"/>
      <c r="G3" s="562"/>
      <c r="H3" s="562"/>
      <c r="I3" s="562"/>
      <c r="J3" s="562"/>
    </row>
    <row r="14" spans="3:10">
      <c r="C14" s="135" t="s">
        <v>28</v>
      </c>
    </row>
  </sheetData>
  <mergeCells count="1">
    <mergeCell ref="C3:J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644D-1421-4A4C-B1D7-BB5C44ECFED8}">
  <dimension ref="B2:I10"/>
  <sheetViews>
    <sheetView showGridLines="0" workbookViewId="0">
      <selection activeCell="B3" sqref="B3:E3"/>
    </sheetView>
  </sheetViews>
  <sheetFormatPr defaultColWidth="11.42578125" defaultRowHeight="15"/>
  <cols>
    <col min="2" max="2" width="25.5703125" customWidth="1"/>
    <col min="3" max="3" width="26.85546875" customWidth="1"/>
    <col min="4" max="4" width="16.5703125" customWidth="1"/>
    <col min="5" max="5" width="15.7109375" customWidth="1"/>
  </cols>
  <sheetData>
    <row r="2" spans="2:9" s="47" customFormat="1" ht="18.75" customHeight="1">
      <c r="B2" s="563" t="s">
        <v>1110</v>
      </c>
      <c r="C2" s="563"/>
      <c r="D2" s="563"/>
      <c r="E2" s="563"/>
      <c r="F2" s="53"/>
      <c r="G2" s="53"/>
      <c r="H2" s="53"/>
      <c r="I2" s="53"/>
    </row>
    <row r="3" spans="2:9" ht="15.75">
      <c r="B3" s="564" t="s">
        <v>163</v>
      </c>
      <c r="C3" s="564"/>
      <c r="D3" s="564"/>
      <c r="E3" s="564"/>
      <c r="F3" s="54"/>
      <c r="G3" s="54"/>
      <c r="H3" s="54"/>
      <c r="I3" s="54"/>
    </row>
    <row r="4" spans="2:9" ht="25.5">
      <c r="B4" s="52" t="s">
        <v>156</v>
      </c>
      <c r="C4" s="52" t="s">
        <v>157</v>
      </c>
      <c r="D4" s="52" t="s">
        <v>158</v>
      </c>
      <c r="E4" s="52" t="s">
        <v>159</v>
      </c>
    </row>
    <row r="5" spans="2:9">
      <c r="B5" s="49" t="s">
        <v>160</v>
      </c>
      <c r="C5" s="48">
        <v>522.79999999999995</v>
      </c>
      <c r="D5" s="48">
        <v>3308.6109999999999</v>
      </c>
      <c r="E5" s="49">
        <f>SUM(C5:D5)</f>
        <v>3831.4110000000001</v>
      </c>
    </row>
    <row r="6" spans="2:9">
      <c r="B6" s="49" t="s">
        <v>161</v>
      </c>
      <c r="C6" s="48">
        <v>498.16886562999997</v>
      </c>
      <c r="D6" s="48">
        <v>3575.8490499999998</v>
      </c>
      <c r="E6" s="49">
        <f t="shared" ref="E6:E7" si="0">SUM(C6:D6)</f>
        <v>4074.0179156299996</v>
      </c>
    </row>
    <row r="7" spans="2:9">
      <c r="B7" s="49" t="s">
        <v>136</v>
      </c>
      <c r="C7" s="48">
        <v>415.57300847000005</v>
      </c>
      <c r="D7" s="48">
        <v>3239.2811000000002</v>
      </c>
      <c r="E7" s="49">
        <f t="shared" si="0"/>
        <v>3654.85410847</v>
      </c>
    </row>
    <row r="8" spans="2:9">
      <c r="B8" s="51" t="s">
        <v>162</v>
      </c>
      <c r="C8" s="50">
        <f>SUM(C5:C7)</f>
        <v>1436.5418741000001</v>
      </c>
      <c r="D8" s="50">
        <f t="shared" ref="D8" si="1">SUM(D5:D7)</f>
        <v>10123.74115</v>
      </c>
      <c r="E8" s="50">
        <f>SUM(E5:E7)</f>
        <v>11560.283024100001</v>
      </c>
    </row>
    <row r="9" spans="2:9">
      <c r="B9" s="56" t="s">
        <v>164</v>
      </c>
    </row>
    <row r="10" spans="2:9">
      <c r="B10" s="56" t="s">
        <v>28</v>
      </c>
    </row>
  </sheetData>
  <mergeCells count="2">
    <mergeCell ref="B2:E2"/>
    <mergeCell ref="B3:E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3FB8-200A-43C6-B8C6-8D70E0C0EF9F}">
  <dimension ref="D3:K14"/>
  <sheetViews>
    <sheetView showGridLines="0" workbookViewId="0">
      <selection activeCell="D4" sqref="D4"/>
    </sheetView>
  </sheetViews>
  <sheetFormatPr defaultColWidth="11.42578125" defaultRowHeight="15"/>
  <sheetData>
    <row r="3" spans="4:11">
      <c r="D3" s="562" t="s">
        <v>1114</v>
      </c>
      <c r="E3" s="562"/>
      <c r="F3" s="562"/>
      <c r="G3" s="562"/>
      <c r="H3" s="562"/>
      <c r="I3" s="562"/>
      <c r="J3" s="562"/>
      <c r="K3" s="562"/>
    </row>
    <row r="14" spans="4:11">
      <c r="D14" s="135" t="s">
        <v>28</v>
      </c>
    </row>
  </sheetData>
  <mergeCells count="1">
    <mergeCell ref="D3:K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47184-4C7B-41BC-B0B2-A816D4A22ED3}">
  <dimension ref="B3:E34"/>
  <sheetViews>
    <sheetView showGridLines="0" workbookViewId="0">
      <selection activeCell="B22" sqref="B22"/>
    </sheetView>
  </sheetViews>
  <sheetFormatPr defaultColWidth="11.42578125" defaultRowHeight="15"/>
  <cols>
    <col min="1" max="1" width="10.42578125" style="55" customWidth="1"/>
    <col min="2" max="2" width="54.140625" style="55" bestFit="1" customWidth="1"/>
    <col min="3" max="3" width="22.42578125" style="55" bestFit="1" customWidth="1"/>
    <col min="4" max="4" width="10.5703125" style="55" bestFit="1" customWidth="1"/>
    <col min="5" max="5" width="7.28515625" style="55" customWidth="1"/>
    <col min="6" max="6" width="26.140625" style="55" bestFit="1" customWidth="1"/>
    <col min="7" max="16384" width="11.42578125" style="55"/>
  </cols>
  <sheetData>
    <row r="3" spans="2:5">
      <c r="B3" s="460" t="s">
        <v>1049</v>
      </c>
      <c r="C3" s="460"/>
      <c r="D3" s="460"/>
      <c r="E3" s="460"/>
    </row>
    <row r="4" spans="2:5">
      <c r="B4" s="466" t="s">
        <v>1050</v>
      </c>
      <c r="C4" s="466"/>
      <c r="D4" s="466"/>
      <c r="E4" s="466"/>
    </row>
    <row r="23" spans="2:3">
      <c r="B23" s="418" t="s">
        <v>1051</v>
      </c>
    </row>
    <row r="24" spans="2:3">
      <c r="B24" s="418" t="s">
        <v>1052</v>
      </c>
    </row>
    <row r="28" spans="2:3">
      <c r="B28" s="467" t="s">
        <v>1053</v>
      </c>
      <c r="C28" s="467"/>
    </row>
    <row r="29" spans="2:3">
      <c r="B29" s="18" t="s">
        <v>1054</v>
      </c>
      <c r="C29" s="42">
        <v>0.90788510325897043</v>
      </c>
    </row>
    <row r="30" spans="2:3">
      <c r="B30" s="18" t="s">
        <v>1055</v>
      </c>
      <c r="C30" s="42">
        <v>2.4910180131319817E-2</v>
      </c>
    </row>
    <row r="31" spans="2:3">
      <c r="B31" s="18" t="s">
        <v>1056</v>
      </c>
      <c r="C31" s="42">
        <v>3.7263867903717572E-2</v>
      </c>
    </row>
    <row r="32" spans="2:3">
      <c r="B32" s="18" t="s">
        <v>1057</v>
      </c>
      <c r="C32" s="42">
        <v>1.0787101270959871E-2</v>
      </c>
    </row>
    <row r="33" spans="2:3">
      <c r="B33" s="18" t="s">
        <v>1058</v>
      </c>
      <c r="C33" s="42">
        <v>1.9153747435032158E-2</v>
      </c>
    </row>
    <row r="34" spans="2:3" ht="15.75" thickBot="1">
      <c r="B34" s="419" t="s">
        <v>1030</v>
      </c>
      <c r="C34" s="420">
        <v>1</v>
      </c>
    </row>
  </sheetData>
  <mergeCells count="3">
    <mergeCell ref="B3:E3"/>
    <mergeCell ref="B4:E4"/>
    <mergeCell ref="B28:C2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BDD1-8E44-4AC6-92D5-B92B4AA99B24}">
  <dimension ref="D4:L16"/>
  <sheetViews>
    <sheetView showGridLines="0" workbookViewId="0">
      <selection activeCell="D5" sqref="D5"/>
    </sheetView>
  </sheetViews>
  <sheetFormatPr defaultColWidth="11.42578125" defaultRowHeight="15"/>
  <sheetData>
    <row r="4" spans="4:12">
      <c r="D4" s="562" t="s">
        <v>1113</v>
      </c>
      <c r="E4" s="562"/>
      <c r="F4" s="562"/>
      <c r="G4" s="562"/>
      <c r="H4" s="562"/>
      <c r="I4" s="562"/>
      <c r="J4" s="562"/>
      <c r="K4" s="562"/>
      <c r="L4" s="562"/>
    </row>
    <row r="16" spans="4:12">
      <c r="D16" s="135" t="s">
        <v>28</v>
      </c>
    </row>
  </sheetData>
  <mergeCells count="1">
    <mergeCell ref="D4:L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D5A0-DD20-4719-9C9F-9AC0E49F62F9}">
  <dimension ref="D4:L18"/>
  <sheetViews>
    <sheetView showGridLines="0" workbookViewId="0">
      <selection activeCell="D25" sqref="D25"/>
    </sheetView>
  </sheetViews>
  <sheetFormatPr defaultColWidth="11.42578125" defaultRowHeight="15"/>
  <cols>
    <col min="8" max="8" width="18.5703125" customWidth="1"/>
  </cols>
  <sheetData>
    <row r="4" spans="4:12">
      <c r="D4" s="562" t="s">
        <v>1112</v>
      </c>
      <c r="E4" s="562"/>
      <c r="F4" s="562"/>
      <c r="G4" s="562"/>
      <c r="H4" s="562"/>
      <c r="I4" s="457"/>
      <c r="J4" s="457"/>
      <c r="K4" s="457"/>
      <c r="L4" s="457"/>
    </row>
    <row r="18" spans="4:4">
      <c r="D18" s="135" t="s">
        <v>28</v>
      </c>
    </row>
  </sheetData>
  <mergeCells count="1">
    <mergeCell ref="D4:H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FEF6-8820-4B17-BA00-4BF36764C319}">
  <dimension ref="C2:P39"/>
  <sheetViews>
    <sheetView showGridLines="0" topLeftCell="A25" workbookViewId="0">
      <selection activeCell="D29" sqref="D29"/>
    </sheetView>
  </sheetViews>
  <sheetFormatPr defaultColWidth="11.42578125" defaultRowHeight="15"/>
  <cols>
    <col min="3" max="3" width="58.5703125" bestFit="1" customWidth="1"/>
    <col min="4" max="4" width="13" customWidth="1"/>
    <col min="5" max="5" width="13.28515625" customWidth="1"/>
    <col min="6" max="6" width="15" customWidth="1"/>
    <col min="7" max="8" width="9.85546875" bestFit="1" customWidth="1"/>
    <col min="9" max="9" width="9" bestFit="1" customWidth="1"/>
    <col min="10" max="10" width="7.140625" bestFit="1" customWidth="1"/>
    <col min="11" max="11" width="9.42578125" bestFit="1" customWidth="1"/>
    <col min="14" max="14" width="24.28515625" bestFit="1" customWidth="1"/>
  </cols>
  <sheetData>
    <row r="2" spans="3:16" ht="18.75">
      <c r="C2" s="488" t="s">
        <v>1111</v>
      </c>
      <c r="D2" s="488"/>
      <c r="E2" s="488"/>
      <c r="F2" s="488"/>
      <c r="G2" s="488"/>
      <c r="H2" s="488"/>
      <c r="I2" s="488"/>
      <c r="J2" s="488"/>
      <c r="K2" s="488"/>
      <c r="L2" s="12"/>
      <c r="M2" s="12"/>
      <c r="N2" s="12"/>
    </row>
    <row r="3" spans="3:16" ht="16.5" thickBot="1">
      <c r="C3" s="489" t="s">
        <v>29</v>
      </c>
      <c r="D3" s="489"/>
      <c r="E3" s="489"/>
      <c r="F3" s="489"/>
      <c r="G3" s="489"/>
      <c r="H3" s="489"/>
      <c r="I3" s="489"/>
      <c r="J3" s="489"/>
      <c r="K3" s="489"/>
      <c r="L3" s="25"/>
      <c r="M3" s="46"/>
      <c r="N3" s="9" t="s">
        <v>23</v>
      </c>
      <c r="O3" s="10">
        <v>4936862200000</v>
      </c>
    </row>
    <row r="4" spans="3:16" ht="15.75" customHeight="1" thickBot="1">
      <c r="C4" s="517" t="s">
        <v>0</v>
      </c>
      <c r="D4" s="191">
        <v>2020</v>
      </c>
      <c r="E4" s="513">
        <v>2021</v>
      </c>
      <c r="F4" s="514"/>
      <c r="G4" s="514"/>
      <c r="H4" s="515"/>
      <c r="I4" s="509" t="s">
        <v>2</v>
      </c>
      <c r="J4" s="510"/>
      <c r="K4" s="507" t="s">
        <v>68</v>
      </c>
    </row>
    <row r="5" spans="3:16" s="55" customFormat="1" ht="26.25" customHeight="1" thickBot="1">
      <c r="C5" s="518"/>
      <c r="D5" s="507" t="s">
        <v>438</v>
      </c>
      <c r="E5" s="507" t="s">
        <v>439</v>
      </c>
      <c r="F5" s="507" t="s">
        <v>440</v>
      </c>
      <c r="G5" s="507" t="s">
        <v>438</v>
      </c>
      <c r="H5" s="507" t="s">
        <v>441</v>
      </c>
      <c r="I5" s="511"/>
      <c r="J5" s="512"/>
      <c r="K5" s="516"/>
    </row>
    <row r="6" spans="3:16" ht="15.75" thickBot="1">
      <c r="C6" s="518"/>
      <c r="D6" s="508"/>
      <c r="E6" s="508"/>
      <c r="F6" s="508"/>
      <c r="G6" s="508"/>
      <c r="H6" s="508"/>
      <c r="I6" s="4" t="s">
        <v>4</v>
      </c>
      <c r="J6" s="4" t="s">
        <v>5</v>
      </c>
      <c r="K6" s="508"/>
    </row>
    <row r="7" spans="3:16" ht="15.75" thickBot="1">
      <c r="C7" s="519"/>
      <c r="D7" s="5">
        <v>1</v>
      </c>
      <c r="E7" s="5">
        <v>2</v>
      </c>
      <c r="F7" s="5">
        <v>3</v>
      </c>
      <c r="G7" s="5">
        <v>4</v>
      </c>
      <c r="H7" s="5">
        <v>5</v>
      </c>
      <c r="I7" s="5" t="s">
        <v>457</v>
      </c>
      <c r="J7" s="5" t="s">
        <v>95</v>
      </c>
      <c r="K7" s="5" t="s">
        <v>96</v>
      </c>
    </row>
    <row r="8" spans="3:16">
      <c r="C8" s="17" t="s">
        <v>69</v>
      </c>
      <c r="D8" s="21">
        <v>41138971582.550461</v>
      </c>
      <c r="E8" s="21">
        <v>153374829243</v>
      </c>
      <c r="F8" s="21">
        <v>33443112537.620304</v>
      </c>
      <c r="G8" s="21">
        <v>31015628718.660027</v>
      </c>
      <c r="H8" s="21">
        <v>30101101465.750149</v>
      </c>
      <c r="I8" s="21">
        <f>G8-D8</f>
        <v>-10123342863.890434</v>
      </c>
      <c r="J8" s="23">
        <f>I8/D8</f>
        <v>-0.2460767120436321</v>
      </c>
      <c r="K8" s="23">
        <f>G8/$O$3</f>
        <v>6.2824578572721812E-3</v>
      </c>
      <c r="L8" s="42"/>
      <c r="M8" s="42"/>
    </row>
    <row r="9" spans="3:16">
      <c r="C9" s="18" t="s">
        <v>70</v>
      </c>
      <c r="D9" s="2">
        <v>22326366086.149921</v>
      </c>
      <c r="E9" s="2">
        <v>74961398519</v>
      </c>
      <c r="F9" s="2">
        <v>15528278014.119919</v>
      </c>
      <c r="G9" s="2">
        <v>14419754565.04991</v>
      </c>
      <c r="H9" s="2">
        <v>14136738154.729893</v>
      </c>
      <c r="I9" s="2">
        <f t="shared" ref="I9:I34" si="0">G9-D9</f>
        <v>-7906611521.1000118</v>
      </c>
      <c r="J9" s="7">
        <f t="shared" ref="J9:J34" si="1">I9/D9</f>
        <v>-0.35413786061695229</v>
      </c>
      <c r="K9" s="7">
        <f t="shared" ref="K9:K34" si="2">G9/$O$3</f>
        <v>2.9208339185667182E-3</v>
      </c>
      <c r="L9" s="42"/>
      <c r="M9" s="42"/>
    </row>
    <row r="10" spans="3:16">
      <c r="C10" s="18" t="s">
        <v>71</v>
      </c>
      <c r="D10" s="2">
        <v>2207711340.7999983</v>
      </c>
      <c r="E10" s="2">
        <v>10180523554</v>
      </c>
      <c r="F10" s="2">
        <v>1857740534.8800011</v>
      </c>
      <c r="G10" s="2">
        <v>1653622337.9200032</v>
      </c>
      <c r="H10" s="2">
        <v>1498996415.930001</v>
      </c>
      <c r="I10" s="2">
        <f t="shared" si="0"/>
        <v>-554089002.87999511</v>
      </c>
      <c r="J10" s="7">
        <f t="shared" si="1"/>
        <v>-0.25097891768731523</v>
      </c>
      <c r="K10" s="7">
        <f t="shared" si="2"/>
        <v>3.3495412084218255E-4</v>
      </c>
      <c r="L10" s="42"/>
      <c r="M10" s="42"/>
      <c r="P10" s="45"/>
    </row>
    <row r="11" spans="3:16">
      <c r="C11" s="18" t="s">
        <v>72</v>
      </c>
      <c r="D11" s="2">
        <v>5968994889.1299934</v>
      </c>
      <c r="E11" s="2">
        <v>29730961943</v>
      </c>
      <c r="F11" s="2">
        <v>6585032539.5599957</v>
      </c>
      <c r="G11" s="2">
        <v>5642722443.3000002</v>
      </c>
      <c r="H11" s="2">
        <v>5483670339.7099953</v>
      </c>
      <c r="I11" s="2">
        <f t="shared" si="0"/>
        <v>-326272445.82999325</v>
      </c>
      <c r="J11" s="7">
        <f t="shared" si="1"/>
        <v>-5.4661203752102532E-2</v>
      </c>
      <c r="K11" s="7">
        <f t="shared" si="2"/>
        <v>1.1429775056917733E-3</v>
      </c>
      <c r="L11" s="42"/>
      <c r="M11" s="42"/>
      <c r="P11" s="45"/>
    </row>
    <row r="12" spans="3:16">
      <c r="C12" s="18" t="s">
        <v>73</v>
      </c>
      <c r="D12" s="2">
        <v>10635899266.470003</v>
      </c>
      <c r="E12" s="2">
        <v>38501945227</v>
      </c>
      <c r="F12" s="2">
        <v>9472061449.0599937</v>
      </c>
      <c r="G12" s="2">
        <v>9299529372.3899994</v>
      </c>
      <c r="H12" s="2">
        <v>8981696555.3799973</v>
      </c>
      <c r="I12" s="2">
        <f t="shared" si="0"/>
        <v>-1336369894.0800037</v>
      </c>
      <c r="J12" s="7">
        <f t="shared" si="1"/>
        <v>-0.12564709956335809</v>
      </c>
      <c r="K12" s="7">
        <f t="shared" si="2"/>
        <v>1.8836923121714839E-3</v>
      </c>
      <c r="L12" s="42"/>
      <c r="M12" s="42"/>
      <c r="P12" s="45"/>
    </row>
    <row r="13" spans="3:16">
      <c r="C13" s="17" t="s">
        <v>74</v>
      </c>
      <c r="D13" s="21">
        <v>24965296332.900051</v>
      </c>
      <c r="E13" s="21">
        <v>129938826397</v>
      </c>
      <c r="F13" s="21">
        <v>18012605024.819988</v>
      </c>
      <c r="G13" s="21">
        <v>17543403847.559925</v>
      </c>
      <c r="H13" s="21">
        <v>15913412508.109953</v>
      </c>
      <c r="I13" s="21">
        <f t="shared" si="0"/>
        <v>-7421892485.340126</v>
      </c>
      <c r="J13" s="23">
        <f t="shared" si="1"/>
        <v>-0.2972883792915097</v>
      </c>
      <c r="K13" s="23">
        <f t="shared" si="2"/>
        <v>3.5535534792848632E-3</v>
      </c>
      <c r="L13" s="42"/>
      <c r="M13" s="42"/>
      <c r="P13" s="45"/>
    </row>
    <row r="14" spans="3:16">
      <c r="C14" s="18" t="s">
        <v>75</v>
      </c>
      <c r="D14" s="2">
        <v>1700539795.3600025</v>
      </c>
      <c r="E14" s="2">
        <v>7878627350</v>
      </c>
      <c r="F14" s="2">
        <v>1499093268.0699999</v>
      </c>
      <c r="G14" s="2">
        <v>1419253794.2700009</v>
      </c>
      <c r="H14" s="2">
        <v>1333602192.5099995</v>
      </c>
      <c r="I14" s="2">
        <f t="shared" si="0"/>
        <v>-281286001.09000158</v>
      </c>
      <c r="J14" s="7">
        <f t="shared" si="1"/>
        <v>-0.16540983154731384</v>
      </c>
      <c r="K14" s="7">
        <f t="shared" si="2"/>
        <v>2.874809416940989E-4</v>
      </c>
      <c r="L14" s="42"/>
      <c r="M14" s="42"/>
      <c r="P14" s="45"/>
    </row>
    <row r="15" spans="3:16">
      <c r="C15" s="18" t="s">
        <v>76</v>
      </c>
      <c r="D15" s="2">
        <v>2722884650.7700052</v>
      </c>
      <c r="E15" s="2">
        <v>13630854023</v>
      </c>
      <c r="F15" s="2">
        <v>2731607389.5200005</v>
      </c>
      <c r="G15" s="2">
        <v>2707278605.6900029</v>
      </c>
      <c r="H15" s="2">
        <v>2547373008.7800007</v>
      </c>
      <c r="I15" s="2">
        <f t="shared" si="0"/>
        <v>-15606045.080002308</v>
      </c>
      <c r="J15" s="7">
        <f t="shared" si="1"/>
        <v>-5.7314381920618891E-3</v>
      </c>
      <c r="K15" s="7">
        <f t="shared" si="2"/>
        <v>5.4838042789405851E-4</v>
      </c>
      <c r="L15" s="42"/>
      <c r="M15" s="42"/>
      <c r="P15" s="44"/>
    </row>
    <row r="16" spans="3:16">
      <c r="C16" s="18" t="s">
        <v>77</v>
      </c>
      <c r="D16" s="2">
        <v>916287899.69000006</v>
      </c>
      <c r="E16" s="2">
        <v>7731561024</v>
      </c>
      <c r="F16" s="2">
        <v>717161613.56999993</v>
      </c>
      <c r="G16" s="2">
        <v>717161613.55999994</v>
      </c>
      <c r="H16" s="2">
        <v>704161613.55999994</v>
      </c>
      <c r="I16" s="2">
        <f t="shared" si="0"/>
        <v>-199126286.13000011</v>
      </c>
      <c r="J16" s="7">
        <f t="shared" si="1"/>
        <v>-0.21731847184424113</v>
      </c>
      <c r="K16" s="7">
        <f t="shared" si="2"/>
        <v>1.4526668651193057E-4</v>
      </c>
      <c r="L16" s="42"/>
      <c r="M16" s="42"/>
    </row>
    <row r="17" spans="3:15">
      <c r="C17" s="18" t="s">
        <v>78</v>
      </c>
      <c r="D17" s="2">
        <v>9899167101.1500015</v>
      </c>
      <c r="E17" s="2">
        <v>52046074129</v>
      </c>
      <c r="F17" s="2">
        <v>8487888819.3099995</v>
      </c>
      <c r="G17" s="2">
        <v>8474135875.1399946</v>
      </c>
      <c r="H17" s="2">
        <v>7912383622.2499914</v>
      </c>
      <c r="I17" s="2">
        <f t="shared" si="0"/>
        <v>-1425031226.0100069</v>
      </c>
      <c r="J17" s="7">
        <f t="shared" si="1"/>
        <v>-0.14395465915960332</v>
      </c>
      <c r="K17" s="7">
        <f t="shared" si="2"/>
        <v>1.7165024122285598E-3</v>
      </c>
      <c r="L17" s="42"/>
      <c r="M17" s="42"/>
    </row>
    <row r="18" spans="3:15">
      <c r="C18" s="18" t="s">
        <v>79</v>
      </c>
      <c r="D18" s="2">
        <v>34404772.329999991</v>
      </c>
      <c r="E18" s="2">
        <v>890787874</v>
      </c>
      <c r="F18" s="2">
        <v>41922402.720000029</v>
      </c>
      <c r="G18" s="2">
        <v>38852777.960000023</v>
      </c>
      <c r="H18" s="2">
        <v>36740481.74000001</v>
      </c>
      <c r="I18" s="2">
        <f t="shared" si="0"/>
        <v>4448005.6300000325</v>
      </c>
      <c r="J18" s="7">
        <f t="shared" si="1"/>
        <v>0.12928455353042687</v>
      </c>
      <c r="K18" s="7">
        <f t="shared" si="2"/>
        <v>7.8699336513788101E-6</v>
      </c>
      <c r="L18" s="42"/>
      <c r="M18" s="42"/>
    </row>
    <row r="19" spans="3:15">
      <c r="C19" s="18" t="s">
        <v>80</v>
      </c>
      <c r="D19" s="2">
        <v>7902844277.3300142</v>
      </c>
      <c r="E19" s="2">
        <v>39775378020</v>
      </c>
      <c r="F19" s="2">
        <v>3499862752.0300007</v>
      </c>
      <c r="G19" s="2">
        <v>3230434733.4699979</v>
      </c>
      <c r="H19" s="2">
        <v>2628223862.2700009</v>
      </c>
      <c r="I19" s="2">
        <f t="shared" si="0"/>
        <v>-4672409543.8600159</v>
      </c>
      <c r="J19" s="7">
        <f t="shared" si="1"/>
        <v>-0.59123138200549175</v>
      </c>
      <c r="K19" s="7">
        <f t="shared" si="2"/>
        <v>6.543497879017158E-4</v>
      </c>
      <c r="L19" s="42"/>
      <c r="M19" s="42"/>
    </row>
    <row r="20" spans="3:15">
      <c r="C20" s="18" t="s">
        <v>81</v>
      </c>
      <c r="D20" s="2">
        <v>180688067.49999985</v>
      </c>
      <c r="E20" s="2">
        <v>1528821197</v>
      </c>
      <c r="F20" s="2">
        <v>182262453.50999996</v>
      </c>
      <c r="G20" s="2">
        <v>176849190.78999996</v>
      </c>
      <c r="H20" s="2">
        <v>172466129.58999997</v>
      </c>
      <c r="I20" s="2">
        <f t="shared" si="0"/>
        <v>-3838876.7099998891</v>
      </c>
      <c r="J20" s="7">
        <f t="shared" si="1"/>
        <v>-2.1245878397586449E-2</v>
      </c>
      <c r="K20" s="7">
        <f t="shared" si="2"/>
        <v>3.5822184947758914E-5</v>
      </c>
      <c r="L20" s="42"/>
      <c r="M20" s="42"/>
    </row>
    <row r="21" spans="3:15">
      <c r="C21" s="18" t="s">
        <v>82</v>
      </c>
      <c r="D21" s="2">
        <v>73877311.010000005</v>
      </c>
      <c r="E21" s="2">
        <v>182203020</v>
      </c>
      <c r="F21" s="2">
        <v>45027311.00999999</v>
      </c>
      <c r="G21" s="2">
        <v>45027311.00999999</v>
      </c>
      <c r="H21" s="2">
        <v>45027311.00999999</v>
      </c>
      <c r="I21" s="2">
        <f t="shared" si="0"/>
        <v>-28850000.000000015</v>
      </c>
      <c r="J21" s="7">
        <f t="shared" si="1"/>
        <v>-0.39051231840442718</v>
      </c>
      <c r="K21" s="7">
        <f t="shared" si="2"/>
        <v>9.1206335493828428E-6</v>
      </c>
      <c r="L21" s="42"/>
      <c r="M21" s="42"/>
    </row>
    <row r="22" spans="3:15">
      <c r="C22" s="18" t="s">
        <v>83</v>
      </c>
      <c r="D22" s="2">
        <v>1534602457.7600005</v>
      </c>
      <c r="E22" s="2">
        <v>6274519760</v>
      </c>
      <c r="F22" s="2">
        <v>807779015.08000016</v>
      </c>
      <c r="G22" s="2">
        <v>734409945.66999996</v>
      </c>
      <c r="H22" s="2">
        <v>533434286.40000015</v>
      </c>
      <c r="I22" s="2">
        <f t="shared" si="0"/>
        <v>-800192512.09000051</v>
      </c>
      <c r="J22" s="7">
        <f t="shared" si="1"/>
        <v>-0.52143309691945261</v>
      </c>
      <c r="K22" s="7">
        <f t="shared" si="2"/>
        <v>1.4876047090599368E-4</v>
      </c>
      <c r="L22" s="42"/>
      <c r="M22" s="42"/>
    </row>
    <row r="23" spans="3:15">
      <c r="C23" s="17" t="s">
        <v>84</v>
      </c>
      <c r="D23" s="21">
        <v>867940032.90999961</v>
      </c>
      <c r="E23" s="21">
        <v>6755359244</v>
      </c>
      <c r="F23" s="21">
        <v>915766602.17000008</v>
      </c>
      <c r="G23" s="21">
        <v>641192591.22999966</v>
      </c>
      <c r="H23" s="21">
        <v>590253466.89999986</v>
      </c>
      <c r="I23" s="21">
        <f t="shared" si="0"/>
        <v>-226747441.67999995</v>
      </c>
      <c r="J23" s="23">
        <f t="shared" si="1"/>
        <v>-0.26124782022067689</v>
      </c>
      <c r="K23" s="23">
        <f t="shared" si="2"/>
        <v>1.2987856765173629E-4</v>
      </c>
      <c r="L23" s="42"/>
      <c r="M23" s="42"/>
    </row>
    <row r="24" spans="3:15">
      <c r="C24" s="18" t="s">
        <v>85</v>
      </c>
      <c r="D24" s="2">
        <v>281829637.63000011</v>
      </c>
      <c r="E24" s="2">
        <v>1477196960</v>
      </c>
      <c r="F24" s="2">
        <v>344183595.0600003</v>
      </c>
      <c r="G24" s="2">
        <v>255655889.41</v>
      </c>
      <c r="H24" s="2">
        <v>235159682.16</v>
      </c>
      <c r="I24" s="2">
        <f t="shared" si="0"/>
        <v>-26173748.220000118</v>
      </c>
      <c r="J24" s="7">
        <f t="shared" si="1"/>
        <v>-9.2870815291478712E-2</v>
      </c>
      <c r="K24" s="7">
        <f t="shared" si="2"/>
        <v>5.1785097305328881E-5</v>
      </c>
      <c r="L24" s="42"/>
      <c r="M24" s="42"/>
    </row>
    <row r="25" spans="3:15">
      <c r="C25" s="18" t="s">
        <v>86</v>
      </c>
      <c r="D25" s="2">
        <v>586110395.27999949</v>
      </c>
      <c r="E25" s="2">
        <v>5278162284</v>
      </c>
      <c r="F25" s="2">
        <v>571583007.11000025</v>
      </c>
      <c r="G25" s="2">
        <v>385536701.81999999</v>
      </c>
      <c r="H25" s="2">
        <v>355093784.73999989</v>
      </c>
      <c r="I25" s="2">
        <f t="shared" si="0"/>
        <v>-200573693.4599995</v>
      </c>
      <c r="J25" s="7">
        <f t="shared" si="1"/>
        <v>-0.34221145892520888</v>
      </c>
      <c r="K25" s="7">
        <f t="shared" si="2"/>
        <v>7.8093470346407478E-5</v>
      </c>
      <c r="L25" s="42"/>
      <c r="M25" s="42"/>
    </row>
    <row r="26" spans="3:15">
      <c r="C26" s="17" t="s">
        <v>87</v>
      </c>
      <c r="D26" s="21">
        <v>92045205031.460052</v>
      </c>
      <c r="E26" s="21">
        <v>416473656021</v>
      </c>
      <c r="F26" s="21">
        <v>188226005316.78943</v>
      </c>
      <c r="G26" s="21">
        <v>97147234491.469498</v>
      </c>
      <c r="H26" s="21">
        <v>89987538586.049622</v>
      </c>
      <c r="I26" s="21">
        <f t="shared" si="0"/>
        <v>5102029460.0094452</v>
      </c>
      <c r="J26" s="23">
        <f t="shared" si="1"/>
        <v>5.5429606118706856E-2</v>
      </c>
      <c r="K26" s="23">
        <f t="shared" si="2"/>
        <v>1.9677931154624795E-2</v>
      </c>
      <c r="L26" s="42"/>
      <c r="M26" s="42"/>
    </row>
    <row r="27" spans="3:15">
      <c r="C27" s="18" t="s">
        <v>88</v>
      </c>
      <c r="D27" s="2">
        <v>3781891457.6800003</v>
      </c>
      <c r="E27" s="2">
        <v>17669577548</v>
      </c>
      <c r="F27" s="2">
        <v>2742980162.4099994</v>
      </c>
      <c r="G27" s="2">
        <v>2736584690.7199998</v>
      </c>
      <c r="H27" s="2">
        <v>2278509317.9400005</v>
      </c>
      <c r="I27" s="2">
        <f t="shared" si="0"/>
        <v>-1045306766.9600005</v>
      </c>
      <c r="J27" s="7">
        <f t="shared" si="1"/>
        <v>-0.27639787621013417</v>
      </c>
      <c r="K27" s="7">
        <f t="shared" si="2"/>
        <v>5.543166043240988E-4</v>
      </c>
      <c r="L27" s="42"/>
      <c r="M27" s="42"/>
      <c r="N27" s="18"/>
      <c r="O27" s="42"/>
    </row>
    <row r="28" spans="3:15">
      <c r="C28" s="18" t="s">
        <v>89</v>
      </c>
      <c r="D28" s="2">
        <v>18182717529.579971</v>
      </c>
      <c r="E28" s="2">
        <v>97744003634</v>
      </c>
      <c r="F28" s="2">
        <v>24676845805.420006</v>
      </c>
      <c r="G28" s="2">
        <v>24427418205.239994</v>
      </c>
      <c r="H28" s="2">
        <v>23584796899.549999</v>
      </c>
      <c r="I28" s="2">
        <f t="shared" si="0"/>
        <v>6244700675.6600227</v>
      </c>
      <c r="J28" s="7">
        <f t="shared" si="1"/>
        <v>0.34344154912493313</v>
      </c>
      <c r="K28" s="7">
        <f t="shared" si="2"/>
        <v>4.9479643578546704E-3</v>
      </c>
      <c r="L28" s="42"/>
      <c r="M28" s="42"/>
      <c r="N28" s="18"/>
      <c r="O28" s="42"/>
    </row>
    <row r="29" spans="3:15">
      <c r="C29" s="18" t="s">
        <v>90</v>
      </c>
      <c r="D29" s="2">
        <v>1173637200.569999</v>
      </c>
      <c r="E29" s="2">
        <v>6205311481</v>
      </c>
      <c r="F29" s="2">
        <v>1349148991.7600002</v>
      </c>
      <c r="G29" s="2">
        <v>1061595830.9000006</v>
      </c>
      <c r="H29" s="2">
        <v>979086584.83000016</v>
      </c>
      <c r="I29" s="2">
        <f t="shared" si="0"/>
        <v>-112041369.66999841</v>
      </c>
      <c r="J29" s="7">
        <f t="shared" si="1"/>
        <v>-9.5465080363491731E-2</v>
      </c>
      <c r="K29" s="7">
        <f t="shared" si="2"/>
        <v>2.1503452757907655E-4</v>
      </c>
      <c r="L29" s="42"/>
      <c r="M29" s="42"/>
      <c r="N29" s="18"/>
      <c r="O29" s="42"/>
    </row>
    <row r="30" spans="3:15">
      <c r="C30" s="18" t="s">
        <v>91</v>
      </c>
      <c r="D30" s="2">
        <v>51108213781.549942</v>
      </c>
      <c r="E30" s="2">
        <v>199017511706</v>
      </c>
      <c r="F30" s="2">
        <v>112881241215.97995</v>
      </c>
      <c r="G30" s="2">
        <v>40243988485.279984</v>
      </c>
      <c r="H30" s="2">
        <v>34764650594.459999</v>
      </c>
      <c r="I30" s="2">
        <f t="shared" si="0"/>
        <v>-10864225296.269958</v>
      </c>
      <c r="J30" s="7">
        <f t="shared" si="1"/>
        <v>-0.2125729798092052</v>
      </c>
      <c r="K30" s="7">
        <f t="shared" si="2"/>
        <v>8.1517342098955045E-3</v>
      </c>
      <c r="L30" s="42"/>
      <c r="M30" s="42"/>
      <c r="N30" s="18"/>
      <c r="O30" s="42"/>
    </row>
    <row r="31" spans="3:15">
      <c r="C31" s="18" t="s">
        <v>92</v>
      </c>
      <c r="D31" s="2">
        <v>17798745062.079998</v>
      </c>
      <c r="E31" s="2">
        <v>95837251652</v>
      </c>
      <c r="F31" s="2">
        <v>46575789141.220016</v>
      </c>
      <c r="G31" s="2">
        <v>28677647279.329975</v>
      </c>
      <c r="H31" s="2">
        <v>28380495189.270004</v>
      </c>
      <c r="I31" s="2">
        <f t="shared" si="0"/>
        <v>10878902217.249977</v>
      </c>
      <c r="J31" s="7">
        <f t="shared" si="1"/>
        <v>0.61121737399494203</v>
      </c>
      <c r="K31" s="7">
        <f t="shared" si="2"/>
        <v>5.8088814549715354E-3</v>
      </c>
      <c r="L31" s="42"/>
      <c r="M31" s="42"/>
      <c r="N31" s="18"/>
      <c r="O31" s="42"/>
    </row>
    <row r="32" spans="3:15">
      <c r="C32" s="17" t="s">
        <v>93</v>
      </c>
      <c r="D32" s="21">
        <v>25300032595.379997</v>
      </c>
      <c r="E32" s="21">
        <v>184836130000</v>
      </c>
      <c r="F32" s="21">
        <v>34720610421.149994</v>
      </c>
      <c r="G32" s="21">
        <v>34719974412.23999</v>
      </c>
      <c r="H32" s="21">
        <v>27121741693.180004</v>
      </c>
      <c r="I32" s="21">
        <f t="shared" si="0"/>
        <v>9419941816.859993</v>
      </c>
      <c r="J32" s="23">
        <f t="shared" si="1"/>
        <v>0.37232923638921139</v>
      </c>
      <c r="K32" s="23">
        <f t="shared" si="2"/>
        <v>7.0328020118203809E-3</v>
      </c>
      <c r="L32" s="42"/>
      <c r="M32" s="42"/>
    </row>
    <row r="33" spans="3:13">
      <c r="C33" s="19" t="s">
        <v>94</v>
      </c>
      <c r="D33" s="2">
        <v>25300032595.379997</v>
      </c>
      <c r="E33" s="2">
        <v>184836130000</v>
      </c>
      <c r="F33" s="2">
        <v>34720610421.149994</v>
      </c>
      <c r="G33" s="2">
        <v>34719974412.23999</v>
      </c>
      <c r="H33" s="2">
        <v>27121741693.180004</v>
      </c>
      <c r="I33" s="2">
        <f t="shared" si="0"/>
        <v>9419941816.859993</v>
      </c>
      <c r="J33" s="7">
        <f t="shared" si="1"/>
        <v>0.37232923638921139</v>
      </c>
      <c r="K33" s="7">
        <f t="shared" si="2"/>
        <v>7.0328020118203809E-3</v>
      </c>
      <c r="L33" s="42"/>
      <c r="M33" s="42"/>
    </row>
    <row r="34" spans="3:13">
      <c r="C34" s="20" t="s">
        <v>20</v>
      </c>
      <c r="D34" s="22">
        <v>184317445575.2002</v>
      </c>
      <c r="E34" s="22">
        <v>891378800905</v>
      </c>
      <c r="F34" s="22">
        <v>275318099902.54974</v>
      </c>
      <c r="G34" s="22">
        <v>181067434061.16013</v>
      </c>
      <c r="H34" s="22">
        <v>163714047719.9899</v>
      </c>
      <c r="I34" s="22">
        <f t="shared" si="0"/>
        <v>-3250011514.0400696</v>
      </c>
      <c r="J34" s="24">
        <f t="shared" si="1"/>
        <v>-1.7632685304951712E-2</v>
      </c>
      <c r="K34" s="24">
        <f t="shared" si="2"/>
        <v>3.6676623070654092E-2</v>
      </c>
      <c r="L34" s="42"/>
      <c r="M34" s="42"/>
    </row>
    <row r="35" spans="3:13">
      <c r="C35" s="11" t="s">
        <v>24</v>
      </c>
    </row>
    <row r="36" spans="3:13">
      <c r="C36" s="11" t="s">
        <v>25</v>
      </c>
    </row>
    <row r="37" spans="3:13">
      <c r="C37" s="11" t="s">
        <v>26</v>
      </c>
    </row>
    <row r="38" spans="3:13">
      <c r="C38" s="11" t="s">
        <v>27</v>
      </c>
    </row>
    <row r="39" spans="3:13">
      <c r="C39" s="11" t="s">
        <v>28</v>
      </c>
    </row>
  </sheetData>
  <sortState xmlns:xlrd2="http://schemas.microsoft.com/office/spreadsheetml/2017/richdata2" ref="N27:O31">
    <sortCondition descending="1" ref="O27:O31"/>
  </sortState>
  <mergeCells count="11">
    <mergeCell ref="E4:H4"/>
    <mergeCell ref="K4:K6"/>
    <mergeCell ref="C2:K2"/>
    <mergeCell ref="C3:K3"/>
    <mergeCell ref="C4:C7"/>
    <mergeCell ref="D5:D6"/>
    <mergeCell ref="E5:E6"/>
    <mergeCell ref="F5:F6"/>
    <mergeCell ref="G5:G6"/>
    <mergeCell ref="H5:H6"/>
    <mergeCell ref="I4:J5"/>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F95F-48EF-4AB2-BE2D-2C757AD64525}">
  <dimension ref="D1:G21"/>
  <sheetViews>
    <sheetView showGridLines="0" workbookViewId="0">
      <selection activeCell="D3" sqref="D3:E3"/>
    </sheetView>
  </sheetViews>
  <sheetFormatPr defaultColWidth="11.42578125" defaultRowHeight="15"/>
  <cols>
    <col min="4" max="4" width="63.7109375" customWidth="1"/>
    <col min="5" max="5" width="21" customWidth="1"/>
    <col min="7" max="7" width="16.85546875" bestFit="1" customWidth="1"/>
  </cols>
  <sheetData>
    <row r="1" spans="4:5" s="55" customFormat="1"/>
    <row r="2" spans="4:5" s="55" customFormat="1">
      <c r="D2" s="562" t="s">
        <v>1115</v>
      </c>
      <c r="E2" s="562"/>
    </row>
    <row r="3" spans="4:5" ht="15.75" thickBot="1">
      <c r="D3" s="567" t="s">
        <v>155</v>
      </c>
      <c r="E3" s="567"/>
    </row>
    <row r="4" spans="4:5">
      <c r="D4" s="565" t="s">
        <v>468</v>
      </c>
      <c r="E4" s="565" t="s">
        <v>469</v>
      </c>
    </row>
    <row r="5" spans="4:5" ht="15.75" thickBot="1">
      <c r="D5" s="566"/>
      <c r="E5" s="566"/>
    </row>
    <row r="6" spans="4:5">
      <c r="D6" t="s">
        <v>158</v>
      </c>
      <c r="E6" s="2">
        <v>10123741150</v>
      </c>
    </row>
    <row r="7" spans="4:5" s="55" customFormat="1">
      <c r="D7" t="s">
        <v>460</v>
      </c>
      <c r="E7" s="2">
        <v>4071563963.0300002</v>
      </c>
    </row>
    <row r="8" spans="4:5">
      <c r="D8" t="s">
        <v>465</v>
      </c>
      <c r="E8" s="2">
        <v>1436541874.1000001</v>
      </c>
    </row>
    <row r="9" spans="4:5">
      <c r="D9" t="s">
        <v>467</v>
      </c>
      <c r="E9" s="2">
        <v>244377500</v>
      </c>
    </row>
    <row r="10" spans="4:5">
      <c r="D10" t="s">
        <v>464</v>
      </c>
      <c r="E10" s="2">
        <v>201205989.13999999</v>
      </c>
    </row>
    <row r="11" spans="4:5">
      <c r="D11" t="s">
        <v>463</v>
      </c>
      <c r="E11" s="2">
        <v>106280904</v>
      </c>
    </row>
    <row r="12" spans="4:5">
      <c r="D12" t="s">
        <v>462</v>
      </c>
      <c r="E12" s="2">
        <v>65836625</v>
      </c>
    </row>
    <row r="13" spans="4:5" s="55" customFormat="1">
      <c r="D13" s="55" t="s">
        <v>461</v>
      </c>
      <c r="E13" s="2">
        <v>63566454.479999997</v>
      </c>
    </row>
    <row r="14" spans="4:5" ht="15.75" thickBot="1">
      <c r="D14" t="s">
        <v>466</v>
      </c>
      <c r="E14" s="2">
        <v>178115.09000015259</v>
      </c>
    </row>
    <row r="15" spans="4:5" ht="15.75" thickBot="1">
      <c r="D15" s="208" t="s">
        <v>138</v>
      </c>
      <c r="E15" s="209">
        <f>SUM(E6:E14)</f>
        <v>16313292574.84</v>
      </c>
    </row>
    <row r="16" spans="4:5">
      <c r="D16" s="135" t="s">
        <v>24</v>
      </c>
    </row>
    <row r="17" spans="4:7">
      <c r="D17" s="135" t="s">
        <v>470</v>
      </c>
    </row>
    <row r="18" spans="4:7">
      <c r="D18" s="135" t="s">
        <v>471</v>
      </c>
    </row>
    <row r="19" spans="4:7">
      <c r="D19" s="135" t="s">
        <v>28</v>
      </c>
    </row>
    <row r="20" spans="4:7">
      <c r="G20" s="206"/>
    </row>
    <row r="21" spans="4:7">
      <c r="G21" s="207"/>
    </row>
  </sheetData>
  <sortState xmlns:xlrd2="http://schemas.microsoft.com/office/spreadsheetml/2017/richdata2" ref="D9:E14">
    <sortCondition descending="1" ref="E6:E14"/>
  </sortState>
  <mergeCells count="4">
    <mergeCell ref="D4:D5"/>
    <mergeCell ref="E4:E5"/>
    <mergeCell ref="D2:E2"/>
    <mergeCell ref="D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9831-3765-4C12-B91E-09DCE3D25CF6}">
  <dimension ref="B4:G52"/>
  <sheetViews>
    <sheetView showGridLines="0" zoomScale="115" zoomScaleNormal="115" workbookViewId="0">
      <selection activeCell="B34" sqref="B34"/>
    </sheetView>
  </sheetViews>
  <sheetFormatPr defaultColWidth="9.140625" defaultRowHeight="15"/>
  <cols>
    <col min="1" max="1" width="35.85546875" style="55" bestFit="1" customWidth="1"/>
    <col min="2" max="2" width="29.140625" style="55" customWidth="1"/>
    <col min="3" max="3" width="12.5703125" style="55" bestFit="1" customWidth="1"/>
    <col min="4" max="4" width="13.7109375" style="55" bestFit="1" customWidth="1"/>
    <col min="5" max="5" width="13.7109375" style="55" customWidth="1"/>
    <col min="6" max="6" width="12.5703125" style="55" bestFit="1" customWidth="1"/>
    <col min="7" max="7" width="14.7109375" style="55" customWidth="1"/>
    <col min="8" max="9" width="9.140625" style="55"/>
    <col min="10" max="10" width="18.140625" style="55" bestFit="1" customWidth="1"/>
    <col min="11" max="11" width="9.5703125" style="55" bestFit="1" customWidth="1"/>
    <col min="12" max="12" width="11.140625" style="55" bestFit="1" customWidth="1"/>
    <col min="13" max="16384" width="9.140625" style="55"/>
  </cols>
  <sheetData>
    <row r="4" spans="2:7">
      <c r="B4" s="562" t="s">
        <v>1116</v>
      </c>
      <c r="C4" s="562"/>
      <c r="D4" s="562"/>
      <c r="E4" s="562"/>
      <c r="F4" s="562"/>
      <c r="G4" s="562"/>
    </row>
    <row r="7" spans="2:7">
      <c r="D7" s="55">
        <v>2020</v>
      </c>
      <c r="E7" s="55">
        <v>2021</v>
      </c>
    </row>
    <row r="8" spans="2:7">
      <c r="C8" s="55" t="s">
        <v>473</v>
      </c>
      <c r="D8" s="211">
        <v>-23378.3</v>
      </c>
      <c r="E8" s="211">
        <v>6297.1781592193583</v>
      </c>
    </row>
    <row r="9" spans="2:7">
      <c r="C9" s="55" t="s">
        <v>472</v>
      </c>
      <c r="D9" s="211">
        <v>1932.9</v>
      </c>
      <c r="E9" s="211">
        <v>41017.152571459359</v>
      </c>
    </row>
    <row r="23" spans="2:2">
      <c r="B23" s="135" t="s">
        <v>28</v>
      </c>
    </row>
    <row r="52" ht="15.75" customHeight="1"/>
  </sheetData>
  <mergeCells count="1">
    <mergeCell ref="B4:G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AE9B-8E0C-4E50-ABB2-885BA4B88E31}">
  <dimension ref="A2:J55"/>
  <sheetViews>
    <sheetView showGridLines="0" topLeftCell="A22" workbookViewId="0">
      <selection activeCell="D28" sqref="D28"/>
    </sheetView>
  </sheetViews>
  <sheetFormatPr defaultColWidth="9.140625" defaultRowHeight="15"/>
  <cols>
    <col min="1" max="1" width="70.42578125" style="55" customWidth="1"/>
    <col min="2" max="2" width="18.5703125" style="55" customWidth="1"/>
    <col min="3" max="3" width="15.140625" style="55" customWidth="1"/>
    <col min="4" max="4" width="14.7109375" style="55" customWidth="1"/>
    <col min="5" max="5" width="18.5703125" style="55" bestFit="1" customWidth="1"/>
    <col min="6" max="6" width="17.85546875" style="55" customWidth="1"/>
    <col min="7" max="7" width="21.5703125" style="55" customWidth="1"/>
    <col min="8" max="8" width="11.7109375" style="55" customWidth="1"/>
    <col min="9" max="9" width="12.5703125" style="55" customWidth="1"/>
    <col min="10" max="10" width="10.28515625" style="55" customWidth="1"/>
    <col min="11" max="11" width="9.140625" style="55"/>
    <col min="12" max="12" width="12" style="55" bestFit="1" customWidth="1"/>
    <col min="13" max="16384" width="9.140625" style="55"/>
  </cols>
  <sheetData>
    <row r="2" spans="1:10" ht="15.75">
      <c r="A2" s="569" t="s">
        <v>1117</v>
      </c>
      <c r="B2" s="569"/>
      <c r="C2" s="569"/>
      <c r="D2" s="569"/>
      <c r="E2" s="569"/>
      <c r="F2" s="569"/>
      <c r="G2" s="569"/>
      <c r="H2" s="569"/>
      <c r="I2" s="569"/>
      <c r="J2" s="569"/>
    </row>
    <row r="3" spans="1:10" ht="15.75">
      <c r="A3" s="569" t="s">
        <v>520</v>
      </c>
      <c r="B3" s="569"/>
      <c r="C3" s="569"/>
      <c r="D3" s="569"/>
      <c r="E3" s="569"/>
      <c r="F3" s="569"/>
      <c r="G3" s="569"/>
      <c r="H3" s="569"/>
      <c r="I3" s="569"/>
      <c r="J3" s="569"/>
    </row>
    <row r="4" spans="1:10" ht="16.5" thickBot="1">
      <c r="A4" s="570" t="s">
        <v>29</v>
      </c>
      <c r="B4" s="570"/>
      <c r="C4" s="570"/>
      <c r="D4" s="570"/>
      <c r="E4" s="570"/>
      <c r="F4" s="570"/>
      <c r="G4" s="570"/>
      <c r="H4" s="570"/>
      <c r="I4" s="570"/>
      <c r="J4" s="570"/>
    </row>
    <row r="5" spans="1:10" ht="15.75" customHeight="1" thickBot="1">
      <c r="A5" s="571" t="s">
        <v>0</v>
      </c>
      <c r="B5" s="340">
        <v>2020</v>
      </c>
      <c r="C5" s="578">
        <v>2021</v>
      </c>
      <c r="D5" s="579"/>
      <c r="E5" s="579"/>
      <c r="F5" s="579"/>
      <c r="G5" s="579"/>
      <c r="H5" s="574" t="s">
        <v>519</v>
      </c>
      <c r="I5" s="575"/>
      <c r="J5" s="576" t="s">
        <v>476</v>
      </c>
    </row>
    <row r="6" spans="1:10" ht="26.25" thickBot="1">
      <c r="A6" s="572"/>
      <c r="B6" s="340" t="s">
        <v>438</v>
      </c>
      <c r="C6" s="340" t="s">
        <v>439</v>
      </c>
      <c r="D6" s="341" t="s">
        <v>518</v>
      </c>
      <c r="E6" s="340" t="s">
        <v>438</v>
      </c>
      <c r="F6" s="342" t="s">
        <v>1032</v>
      </c>
      <c r="G6" s="343" t="s">
        <v>135</v>
      </c>
      <c r="H6" s="340" t="s">
        <v>452</v>
      </c>
      <c r="I6" s="340" t="s">
        <v>453</v>
      </c>
      <c r="J6" s="577"/>
    </row>
    <row r="7" spans="1:10" ht="15.75" thickBot="1">
      <c r="A7" s="573"/>
      <c r="B7" s="340">
        <v>1</v>
      </c>
      <c r="C7" s="340">
        <v>2</v>
      </c>
      <c r="D7" s="340">
        <v>3</v>
      </c>
      <c r="E7" s="340">
        <v>4</v>
      </c>
      <c r="F7" s="340" t="s">
        <v>1033</v>
      </c>
      <c r="G7" s="340" t="s">
        <v>1034</v>
      </c>
      <c r="H7" s="340" t="s">
        <v>1035</v>
      </c>
      <c r="I7" s="340" t="s">
        <v>517</v>
      </c>
      <c r="J7" s="340" t="s">
        <v>516</v>
      </c>
    </row>
    <row r="8" spans="1:10">
      <c r="A8" s="238" t="s">
        <v>515</v>
      </c>
      <c r="B8" s="266">
        <v>160965556010.14999</v>
      </c>
      <c r="C8" s="266">
        <f>+C9+C17</f>
        <v>746313835551</v>
      </c>
      <c r="D8" s="266">
        <f>+D9+D17</f>
        <v>155457445247.95703</v>
      </c>
      <c r="E8" s="266">
        <f>+E9+E17</f>
        <v>187364612220.37997</v>
      </c>
      <c r="F8" s="265">
        <v>1.2052469530907994</v>
      </c>
      <c r="G8" s="265">
        <v>0.25105338169437735</v>
      </c>
      <c r="H8" s="266">
        <f t="shared" ref="H8:H35" si="0">+E8-B8</f>
        <v>26399056210.22998</v>
      </c>
      <c r="I8" s="265">
        <f t="shared" ref="I8:I34" si="1">+(E8-B8)/B8</f>
        <v>0.16400437997160919</v>
      </c>
      <c r="J8" s="265">
        <v>3.7952165693500614E-2</v>
      </c>
    </row>
    <row r="9" spans="1:10">
      <c r="A9" s="256" t="s">
        <v>514</v>
      </c>
      <c r="B9" s="264">
        <v>158217388836.47998</v>
      </c>
      <c r="C9" s="263">
        <f>+SUM(C10:C16)</f>
        <v>657166229358</v>
      </c>
      <c r="D9" s="263">
        <f>+SUM(D10:D16)</f>
        <v>152894663058.21069</v>
      </c>
      <c r="E9" s="263">
        <f>+SUM(E10:E16)</f>
        <v>184637099284.70996</v>
      </c>
      <c r="F9" s="254">
        <v>1.2076098379863931</v>
      </c>
      <c r="G9" s="254">
        <v>0.28095950618930304</v>
      </c>
      <c r="H9" s="231">
        <f t="shared" si="0"/>
        <v>26419710448.22998</v>
      </c>
      <c r="I9" s="254">
        <f t="shared" si="1"/>
        <v>0.16698360807569099</v>
      </c>
      <c r="J9" s="254">
        <v>3.7399686644020561E-2</v>
      </c>
    </row>
    <row r="10" spans="1:10">
      <c r="A10" s="253" t="s">
        <v>513</v>
      </c>
      <c r="B10" s="262">
        <v>146737225147.75998</v>
      </c>
      <c r="C10" s="262">
        <v>605936356314</v>
      </c>
      <c r="D10" s="262">
        <v>144589312821.17606</v>
      </c>
      <c r="E10" s="262">
        <v>167570361905.01996</v>
      </c>
      <c r="F10" s="254">
        <v>1.1589401639405135</v>
      </c>
      <c r="G10" s="254">
        <v>0.27654779278202601</v>
      </c>
      <c r="H10" s="231">
        <f t="shared" si="0"/>
        <v>20833136757.259979</v>
      </c>
      <c r="I10" s="254">
        <f t="shared" si="1"/>
        <v>0.14197581245169136</v>
      </c>
      <c r="J10" s="254">
        <v>3.3942685681001984E-2</v>
      </c>
    </row>
    <row r="11" spans="1:10">
      <c r="A11" s="253" t="s">
        <v>512</v>
      </c>
      <c r="B11" s="262">
        <v>621601808.08999991</v>
      </c>
      <c r="C11" s="262">
        <v>2605834807</v>
      </c>
      <c r="D11" s="262">
        <v>652320800.52450013</v>
      </c>
      <c r="E11" s="262">
        <v>587655362.87000012</v>
      </c>
      <c r="F11" s="254">
        <v>0.90086865603165556</v>
      </c>
      <c r="G11" s="254">
        <v>0.22551520199645569</v>
      </c>
      <c r="H11" s="231">
        <f t="shared" si="0"/>
        <v>-33946445.21999979</v>
      </c>
      <c r="I11" s="254">
        <f t="shared" si="1"/>
        <v>-5.4611239507663695E-2</v>
      </c>
      <c r="J11" s="254">
        <v>1.1903418387290618E-4</v>
      </c>
    </row>
    <row r="12" spans="1:10">
      <c r="A12" s="253" t="s">
        <v>511</v>
      </c>
      <c r="B12" s="262">
        <v>6524513358.3400059</v>
      </c>
      <c r="C12" s="262">
        <v>23655956821</v>
      </c>
      <c r="D12" s="262">
        <v>5022494775.5986462</v>
      </c>
      <c r="E12" s="262">
        <v>4597719711.7900009</v>
      </c>
      <c r="F12" s="254">
        <v>0.91542548418917669</v>
      </c>
      <c r="G12" s="254">
        <v>0.19435779945744944</v>
      </c>
      <c r="H12" s="231">
        <f t="shared" si="0"/>
        <v>-1926793646.550005</v>
      </c>
      <c r="I12" s="254">
        <f t="shared" si="1"/>
        <v>-0.2953160704448658</v>
      </c>
      <c r="J12" s="254">
        <v>9.3130404000135974E-4</v>
      </c>
    </row>
    <row r="13" spans="1:10">
      <c r="A13" s="253" t="s">
        <v>510</v>
      </c>
      <c r="B13" s="262">
        <v>1527287908.3400002</v>
      </c>
      <c r="C13" s="262">
        <v>13308027306</v>
      </c>
      <c r="D13" s="262">
        <v>15222198.243000001</v>
      </c>
      <c r="E13" s="262">
        <v>6877863551.9799995</v>
      </c>
      <c r="F13" s="254">
        <v>451.83116407926281</v>
      </c>
      <c r="G13" s="254">
        <v>0.51682066724337694</v>
      </c>
      <c r="H13" s="231">
        <f t="shared" si="0"/>
        <v>5350575643.6399994</v>
      </c>
      <c r="I13" s="254">
        <f t="shared" si="1"/>
        <v>3.5033182770729243</v>
      </c>
      <c r="J13" s="254">
        <v>1.3931649848318633E-3</v>
      </c>
    </row>
    <row r="14" spans="1:10">
      <c r="A14" s="253" t="s">
        <v>509</v>
      </c>
      <c r="B14" s="262">
        <v>429472015.69999999</v>
      </c>
      <c r="C14" s="262">
        <v>1552890834</v>
      </c>
      <c r="D14" s="262">
        <v>437597444.94200003</v>
      </c>
      <c r="E14" s="262">
        <v>2055753924.77</v>
      </c>
      <c r="F14" s="254">
        <v>4.6978197622759739</v>
      </c>
      <c r="G14" s="254">
        <v>1.323823851464629</v>
      </c>
      <c r="H14" s="231">
        <f t="shared" si="0"/>
        <v>1626281909.0699999</v>
      </c>
      <c r="I14" s="254">
        <f t="shared" si="1"/>
        <v>3.786700529065461</v>
      </c>
      <c r="J14" s="254">
        <v>4.1640901477258167E-4</v>
      </c>
    </row>
    <row r="15" spans="1:10">
      <c r="A15" s="253" t="s">
        <v>508</v>
      </c>
      <c r="B15" s="262">
        <v>37408511.860000007</v>
      </c>
      <c r="C15" s="262">
        <v>78083503</v>
      </c>
      <c r="D15" s="262">
        <v>13666581.006000001</v>
      </c>
      <c r="E15" s="262">
        <v>290650880.0399999</v>
      </c>
      <c r="F15" s="254">
        <v>21.267270864043923</v>
      </c>
      <c r="G15" s="254">
        <v>3.7223084118037058</v>
      </c>
      <c r="H15" s="231">
        <f t="shared" si="0"/>
        <v>253242368.17999989</v>
      </c>
      <c r="I15" s="254">
        <f t="shared" si="1"/>
        <v>6.7696456124143678</v>
      </c>
      <c r="J15" s="254">
        <v>5.8873606000183658E-5</v>
      </c>
    </row>
    <row r="16" spans="1:10">
      <c r="A16" s="253" t="s">
        <v>507</v>
      </c>
      <c r="B16" s="261">
        <v>2339880086.3900008</v>
      </c>
      <c r="C16" s="262">
        <v>10029079773</v>
      </c>
      <c r="D16" s="261">
        <v>2164048436.7205</v>
      </c>
      <c r="E16" s="261">
        <v>2657093948.2399998</v>
      </c>
      <c r="F16" s="254">
        <v>1.2278347855589979</v>
      </c>
      <c r="G16" s="254">
        <v>0.26493895834724057</v>
      </c>
      <c r="H16" s="231">
        <f t="shared" si="0"/>
        <v>317213861.84999895</v>
      </c>
      <c r="I16" s="254">
        <f t="shared" si="1"/>
        <v>0.13556842664505978</v>
      </c>
      <c r="J16" s="254">
        <v>5.3821513353968027E-4</v>
      </c>
    </row>
    <row r="17" spans="1:10">
      <c r="A17" s="256" t="s">
        <v>506</v>
      </c>
      <c r="B17" s="226">
        <v>2748167173.6700001</v>
      </c>
      <c r="C17" s="226">
        <f>+SUM(C18:C20)</f>
        <v>89147606193</v>
      </c>
      <c r="D17" s="226">
        <f>+SUM(D18:D20)</f>
        <v>2562782189.7463331</v>
      </c>
      <c r="E17" s="226">
        <f>+SUM(E18:E20)</f>
        <v>2727512935.6700001</v>
      </c>
      <c r="F17" s="254">
        <v>1.0642780906558322</v>
      </c>
      <c r="G17" s="254">
        <v>3.0595470278417507E-2</v>
      </c>
      <c r="H17" s="231">
        <f t="shared" si="0"/>
        <v>-20654238</v>
      </c>
      <c r="I17" s="254">
        <f t="shared" si="1"/>
        <v>-7.5156410417411383E-3</v>
      </c>
      <c r="J17" s="254">
        <v>5.5247904948005236E-4</v>
      </c>
    </row>
    <row r="18" spans="1:10">
      <c r="A18" s="253" t="s">
        <v>505</v>
      </c>
      <c r="B18" s="260">
        <v>11408777.59</v>
      </c>
      <c r="C18" s="260">
        <v>0</v>
      </c>
      <c r="D18" s="260">
        <v>0</v>
      </c>
      <c r="E18" s="260">
        <v>23522000</v>
      </c>
      <c r="F18" s="254" t="s">
        <v>30</v>
      </c>
      <c r="G18" s="254" t="s">
        <v>30</v>
      </c>
      <c r="H18" s="231">
        <f t="shared" si="0"/>
        <v>12113222.41</v>
      </c>
      <c r="I18" s="254">
        <f t="shared" si="1"/>
        <v>1.0617458631692023</v>
      </c>
      <c r="J18" s="254">
        <v>4.7645648282425225E-6</v>
      </c>
    </row>
    <row r="19" spans="1:10">
      <c r="A19" s="253" t="s">
        <v>504</v>
      </c>
      <c r="B19" s="260">
        <v>2704940335.6999998</v>
      </c>
      <c r="C19" s="260">
        <v>89147606193</v>
      </c>
      <c r="D19" s="260">
        <v>2562782189.7463331</v>
      </c>
      <c r="E19" s="260">
        <v>2624552123.54</v>
      </c>
      <c r="F19" s="254">
        <v>1.0241026857611262</v>
      </c>
      <c r="G19" s="254">
        <v>2.9440522697356326E-2</v>
      </c>
      <c r="H19" s="231">
        <f t="shared" si="0"/>
        <v>-80388212.159999847</v>
      </c>
      <c r="I19" s="254">
        <f t="shared" si="1"/>
        <v>-2.971903339198664E-2</v>
      </c>
      <c r="J19" s="254">
        <v>5.3162353276540715E-4</v>
      </c>
    </row>
    <row r="20" spans="1:10" ht="15.75" thickBot="1">
      <c r="A20" s="259" t="s">
        <v>503</v>
      </c>
      <c r="B20" s="258">
        <v>31818060.379999999</v>
      </c>
      <c r="C20" s="258">
        <v>0</v>
      </c>
      <c r="D20" s="258">
        <v>0</v>
      </c>
      <c r="E20" s="258">
        <v>79438812.129999995</v>
      </c>
      <c r="F20" s="217" t="s">
        <v>30</v>
      </c>
      <c r="G20" s="217" t="s">
        <v>30</v>
      </c>
      <c r="H20" s="257">
        <f t="shared" si="0"/>
        <v>47620751.75</v>
      </c>
      <c r="I20" s="217">
        <f t="shared" si="1"/>
        <v>1.4966579100444841</v>
      </c>
      <c r="J20" s="217">
        <v>1.6090951886402661E-5</v>
      </c>
    </row>
    <row r="21" spans="1:10">
      <c r="A21" s="238" t="s">
        <v>502</v>
      </c>
      <c r="B21" s="237">
        <v>184343826166.44</v>
      </c>
      <c r="C21" s="237">
        <f>+C22+C29</f>
        <v>891378800905</v>
      </c>
      <c r="D21" s="237">
        <f>+D22+D29</f>
        <v>214195800912.02582</v>
      </c>
      <c r="E21" s="237">
        <f>+E22+E29</f>
        <v>181067434061.15985</v>
      </c>
      <c r="F21" s="235">
        <v>0.84533605836431691</v>
      </c>
      <c r="G21" s="235">
        <v>0.20313186030150765</v>
      </c>
      <c r="H21" s="236">
        <f t="shared" si="0"/>
        <v>-3276392105.2801514</v>
      </c>
      <c r="I21" s="235">
        <f t="shared" si="1"/>
        <v>-1.7773267341874354E-2</v>
      </c>
      <c r="J21" s="235">
        <v>3.6676623070654037E-2</v>
      </c>
    </row>
    <row r="22" spans="1:10">
      <c r="A22" s="256" t="s">
        <v>501</v>
      </c>
      <c r="B22" s="227">
        <v>153989581727.88998</v>
      </c>
      <c r="C22" s="227">
        <f>+SUM(C23:C28)</f>
        <v>768220844934</v>
      </c>
      <c r="D22" s="227">
        <f>+SUM(D23:D28)</f>
        <v>193980913230.4248</v>
      </c>
      <c r="E22" s="227">
        <f>+SUM(E23:E28)</f>
        <v>171729534974.75986</v>
      </c>
      <c r="F22" s="254">
        <v>0.88529088823685909</v>
      </c>
      <c r="G22" s="254">
        <v>0.22354188396113311</v>
      </c>
      <c r="H22" s="231">
        <f t="shared" si="0"/>
        <v>17739953246.869873</v>
      </c>
      <c r="I22" s="254">
        <f t="shared" si="1"/>
        <v>0.11520229516706898</v>
      </c>
      <c r="J22" s="254">
        <v>3.4785158673207417E-2</v>
      </c>
    </row>
    <row r="23" spans="1:10">
      <c r="A23" s="253" t="s">
        <v>500</v>
      </c>
      <c r="B23" s="232">
        <v>73971365120.270004</v>
      </c>
      <c r="C23" s="232">
        <v>313475539067</v>
      </c>
      <c r="D23" s="232">
        <v>69904334461.215485</v>
      </c>
      <c r="E23" s="232">
        <v>69778490016.579865</v>
      </c>
      <c r="F23" s="254">
        <v>0.99819976192312598</v>
      </c>
      <c r="G23" s="254">
        <v>0.22259628366622225</v>
      </c>
      <c r="H23" s="231">
        <f t="shared" si="0"/>
        <v>-4192875103.6901398</v>
      </c>
      <c r="I23" s="254">
        <f t="shared" si="1"/>
        <v>-5.668240807605681E-2</v>
      </c>
      <c r="J23" s="254">
        <v>1.4134178186415627E-2</v>
      </c>
    </row>
    <row r="24" spans="1:10">
      <c r="A24" s="253" t="s">
        <v>499</v>
      </c>
      <c r="B24" s="232">
        <v>10021347580.279999</v>
      </c>
      <c r="C24" s="232">
        <v>45951048903</v>
      </c>
      <c r="D24" s="232">
        <v>10604088208.384615</v>
      </c>
      <c r="E24" s="232">
        <v>10611772012.049999</v>
      </c>
      <c r="F24" s="254">
        <v>1.0007246076715308</v>
      </c>
      <c r="G24" s="254">
        <v>0.2309364479241994</v>
      </c>
      <c r="H24" s="231">
        <f t="shared" si="0"/>
        <v>590424431.77000046</v>
      </c>
      <c r="I24" s="254">
        <f t="shared" si="1"/>
        <v>5.8916670342004429E-2</v>
      </c>
      <c r="J24" s="254">
        <v>2.1494973086447502E-3</v>
      </c>
    </row>
    <row r="25" spans="1:10">
      <c r="A25" s="253" t="s">
        <v>498</v>
      </c>
      <c r="B25" s="232">
        <v>25311140616.479992</v>
      </c>
      <c r="C25" s="232">
        <v>184836130000</v>
      </c>
      <c r="D25" s="232">
        <v>41983915889.369713</v>
      </c>
      <c r="E25" s="232">
        <v>34719974412.23999</v>
      </c>
      <c r="F25" s="254">
        <v>0.82698275462749427</v>
      </c>
      <c r="G25" s="254">
        <v>0.18784192469426833</v>
      </c>
      <c r="H25" s="231">
        <f t="shared" si="0"/>
        <v>9408833795.7599983</v>
      </c>
      <c r="I25" s="254">
        <f t="shared" si="1"/>
        <v>0.37172697739405475</v>
      </c>
      <c r="J25" s="254">
        <v>7.0328020118203809E-3</v>
      </c>
    </row>
    <row r="26" spans="1:10">
      <c r="A26" s="253" t="s">
        <v>10</v>
      </c>
      <c r="B26" s="232">
        <v>95832812.120000005</v>
      </c>
      <c r="C26" s="232">
        <v>0</v>
      </c>
      <c r="D26" s="232">
        <v>0</v>
      </c>
      <c r="E26" s="232">
        <v>229146564.72000003</v>
      </c>
      <c r="F26" s="254" t="s">
        <v>30</v>
      </c>
      <c r="G26" s="254" t="s">
        <v>30</v>
      </c>
      <c r="H26" s="231">
        <f t="shared" si="0"/>
        <v>133313752.60000002</v>
      </c>
      <c r="I26" s="254">
        <f t="shared" si="1"/>
        <v>1.3911075930138324</v>
      </c>
      <c r="J26" s="254">
        <v>4.6415426527400342E-5</v>
      </c>
    </row>
    <row r="27" spans="1:10">
      <c r="A27" s="253" t="s">
        <v>497</v>
      </c>
      <c r="B27" s="232">
        <v>44499050659.919998</v>
      </c>
      <c r="C27" s="232">
        <v>223692311423</v>
      </c>
      <c r="D27" s="232">
        <v>71488574671.455002</v>
      </c>
      <c r="E27" s="232">
        <v>56334657669.439995</v>
      </c>
      <c r="F27" s="254">
        <v>0.78802323208066583</v>
      </c>
      <c r="G27" s="254">
        <v>0.2518399372382169</v>
      </c>
      <c r="H27" s="231">
        <f t="shared" si="0"/>
        <v>11835607009.519997</v>
      </c>
      <c r="I27" s="254">
        <f t="shared" si="1"/>
        <v>0.26597437100338522</v>
      </c>
      <c r="J27" s="254">
        <v>1.1411024935927924E-2</v>
      </c>
    </row>
    <row r="28" spans="1:10">
      <c r="A28" s="253" t="s">
        <v>496</v>
      </c>
      <c r="B28" s="232">
        <v>90844938.819999993</v>
      </c>
      <c r="C28" s="232">
        <v>265815541</v>
      </c>
      <c r="D28" s="232">
        <v>0</v>
      </c>
      <c r="E28" s="232">
        <v>55494299.729999989</v>
      </c>
      <c r="F28" s="254" t="s">
        <v>30</v>
      </c>
      <c r="G28" s="254">
        <v>0.20876995950360927</v>
      </c>
      <c r="H28" s="231">
        <f t="shared" si="0"/>
        <v>-35350639.090000004</v>
      </c>
      <c r="I28" s="254">
        <f t="shared" si="1"/>
        <v>-0.38913162966671921</v>
      </c>
      <c r="J28" s="254">
        <v>1.1240803871333493E-5</v>
      </c>
    </row>
    <row r="29" spans="1:10">
      <c r="A29" s="256" t="s">
        <v>495</v>
      </c>
      <c r="B29" s="227">
        <f>+SUM(B30:B35)</f>
        <v>30354244438.550011</v>
      </c>
      <c r="C29" s="227">
        <f>+SUM(C30:C35)</f>
        <v>123157955971</v>
      </c>
      <c r="D29" s="227">
        <f>+SUM(D30:D35)</f>
        <v>20214887681.601006</v>
      </c>
      <c r="E29" s="227">
        <f>+SUM(E30:E35)</f>
        <v>9337899086.3999996</v>
      </c>
      <c r="F29" s="254">
        <v>0.46193178183715955</v>
      </c>
      <c r="G29" s="254">
        <v>7.5820510439445696E-2</v>
      </c>
      <c r="H29" s="231">
        <f t="shared" si="0"/>
        <v>-21016345352.150009</v>
      </c>
      <c r="I29" s="254">
        <f t="shared" si="1"/>
        <v>-0.69236924657097265</v>
      </c>
      <c r="J29" s="254">
        <v>1.891464397446621E-3</v>
      </c>
    </row>
    <row r="30" spans="1:10">
      <c r="A30" s="253" t="s">
        <v>494</v>
      </c>
      <c r="B30" s="232">
        <v>6469591306.23001</v>
      </c>
      <c r="C30" s="232">
        <v>30479010985</v>
      </c>
      <c r="D30" s="232">
        <v>5397178531.3289995</v>
      </c>
      <c r="E30" s="232">
        <v>1258428846.5400004</v>
      </c>
      <c r="F30" s="254">
        <v>0.23316420593374837</v>
      </c>
      <c r="G30" s="254">
        <v>4.128837537278772E-2</v>
      </c>
      <c r="H30" s="231">
        <f t="shared" si="0"/>
        <v>-5211162459.6900101</v>
      </c>
      <c r="I30" s="254">
        <f t="shared" si="1"/>
        <v>-0.8054855728941992</v>
      </c>
      <c r="J30" s="254">
        <v>2.5490459234207521E-4</v>
      </c>
    </row>
    <row r="31" spans="1:10">
      <c r="A31" s="253" t="s">
        <v>493</v>
      </c>
      <c r="B31" s="232">
        <v>14055378332.219997</v>
      </c>
      <c r="C31" s="232">
        <v>44127092095</v>
      </c>
      <c r="D31" s="232">
        <v>7854622392.9100018</v>
      </c>
      <c r="E31" s="232">
        <v>2820263510.5700002</v>
      </c>
      <c r="F31" s="254">
        <v>0.35905780946461785</v>
      </c>
      <c r="G31" s="254">
        <v>6.3912290084701992E-2</v>
      </c>
      <c r="H31" s="231">
        <f t="shared" si="0"/>
        <v>-11235114821.649998</v>
      </c>
      <c r="I31" s="254">
        <f t="shared" si="1"/>
        <v>-0.79934631114802945</v>
      </c>
      <c r="J31" s="254">
        <v>5.7126640289250936E-4</v>
      </c>
    </row>
    <row r="32" spans="1:10">
      <c r="A32" s="253" t="s">
        <v>492</v>
      </c>
      <c r="B32" s="232">
        <v>629410</v>
      </c>
      <c r="C32" s="232">
        <v>15705520</v>
      </c>
      <c r="D32" s="232">
        <v>2795582.5600000005</v>
      </c>
      <c r="E32" s="227">
        <v>0</v>
      </c>
      <c r="F32" s="254">
        <v>0</v>
      </c>
      <c r="G32" s="254">
        <v>0</v>
      </c>
      <c r="H32" s="231">
        <f t="shared" si="0"/>
        <v>-629410</v>
      </c>
      <c r="I32" s="254">
        <f t="shared" si="1"/>
        <v>-1</v>
      </c>
      <c r="J32" s="254">
        <v>0</v>
      </c>
    </row>
    <row r="33" spans="1:10">
      <c r="A33" s="253" t="s">
        <v>491</v>
      </c>
      <c r="B33" s="255">
        <v>598474288.42000008</v>
      </c>
      <c r="C33" s="255">
        <v>1196164756</v>
      </c>
      <c r="D33" s="255">
        <v>212917326.56800002</v>
      </c>
      <c r="E33" s="255">
        <v>53625741.639999993</v>
      </c>
      <c r="F33" s="254">
        <v>0.25186180243942424</v>
      </c>
      <c r="G33" s="254">
        <v>4.4831400834217515E-2</v>
      </c>
      <c r="H33" s="231">
        <f t="shared" si="0"/>
        <v>-544848546.78000009</v>
      </c>
      <c r="I33" s="254">
        <f t="shared" si="1"/>
        <v>-0.91039591394715647</v>
      </c>
      <c r="J33" s="254">
        <v>1.0862312835063534E-5</v>
      </c>
    </row>
    <row r="34" spans="1:10">
      <c r="A34" s="253" t="s">
        <v>490</v>
      </c>
      <c r="B34" s="252">
        <v>9230171101.6800003</v>
      </c>
      <c r="C34" s="252">
        <v>45893698340</v>
      </c>
      <c r="D34" s="252">
        <v>6747373848.2340012</v>
      </c>
      <c r="E34" s="252">
        <v>5205580987.6499996</v>
      </c>
      <c r="F34" s="250">
        <v>0.77149734174170048</v>
      </c>
      <c r="G34" s="250">
        <v>0.11342692299680984</v>
      </c>
      <c r="H34" s="251">
        <f t="shared" si="0"/>
        <v>-4024590114.0300007</v>
      </c>
      <c r="I34" s="250">
        <f t="shared" si="1"/>
        <v>-0.4360255156372429</v>
      </c>
      <c r="J34" s="250">
        <v>1.054431089376973E-3</v>
      </c>
    </row>
    <row r="35" spans="1:10" ht="15.75" thickBot="1">
      <c r="A35" s="249" t="s">
        <v>489</v>
      </c>
      <c r="B35" s="249">
        <v>0</v>
      </c>
      <c r="C35" s="249">
        <v>1446284275</v>
      </c>
      <c r="D35" s="249">
        <v>0</v>
      </c>
      <c r="E35" s="249">
        <v>0</v>
      </c>
      <c r="F35" s="247" t="s">
        <v>30</v>
      </c>
      <c r="G35" s="247">
        <v>0</v>
      </c>
      <c r="H35" s="248">
        <f t="shared" si="0"/>
        <v>0</v>
      </c>
      <c r="I35" s="247" t="s">
        <v>30</v>
      </c>
      <c r="J35" s="247">
        <v>0</v>
      </c>
    </row>
    <row r="36" spans="1:10">
      <c r="A36" s="243" t="s">
        <v>488</v>
      </c>
      <c r="B36" s="243">
        <v>4227807108.5900002</v>
      </c>
      <c r="C36" s="243">
        <f>+C9-C22</f>
        <v>-111054615576</v>
      </c>
      <c r="D36" s="243">
        <f>+D9-D22</f>
        <v>-41086250172.214111</v>
      </c>
      <c r="E36" s="243">
        <f>+E9-E22</f>
        <v>12907564309.950104</v>
      </c>
      <c r="F36" s="242">
        <v>-0.31415775973343163</v>
      </c>
      <c r="G36" s="242">
        <v>-0.11622717563788998</v>
      </c>
      <c r="H36" s="243">
        <f>+H9-H22</f>
        <v>8679757201.3601074</v>
      </c>
      <c r="I36" s="242">
        <f t="shared" ref="I36:I41" si="2">+(E36-B36)/B36</f>
        <v>2.0530163695795611</v>
      </c>
      <c r="J36" s="242">
        <v>2.6145279708131419E-3</v>
      </c>
    </row>
    <row r="37" spans="1:10">
      <c r="A37" s="246" t="s">
        <v>487</v>
      </c>
      <c r="B37" s="243">
        <v>-27606077264.880005</v>
      </c>
      <c r="C37" s="243">
        <f>+C17-C29</f>
        <v>-34010349778</v>
      </c>
      <c r="D37" s="243">
        <f>+D17-D29</f>
        <v>-17652105491.854671</v>
      </c>
      <c r="E37" s="243">
        <f>+E17-E29</f>
        <v>-6610386150.7299995</v>
      </c>
      <c r="F37" s="242">
        <v>0.37448145513181269</v>
      </c>
      <c r="G37" s="242">
        <v>0.19436395667432996</v>
      </c>
      <c r="H37" s="245">
        <f>+E37-B37</f>
        <v>20995691114.150005</v>
      </c>
      <c r="I37" s="242">
        <f t="shared" si="2"/>
        <v>-0.76054598096993575</v>
      </c>
      <c r="J37" s="242">
        <v>-1.3389853479665685E-3</v>
      </c>
    </row>
    <row r="38" spans="1:10">
      <c r="A38" s="244" t="s">
        <v>486</v>
      </c>
      <c r="B38" s="243">
        <f>+B8-B21</f>
        <v>-23378270156.290009</v>
      </c>
      <c r="C38" s="243">
        <f>+C8-C21</f>
        <v>-145064965354</v>
      </c>
      <c r="D38" s="243">
        <f>+D8-D21</f>
        <v>-58738355664.068787</v>
      </c>
      <c r="E38" s="243">
        <f>+E8-E21</f>
        <v>6297178159.2201233</v>
      </c>
      <c r="F38" s="242">
        <v>-0.10720725985647926</v>
      </c>
      <c r="G38" s="242">
        <v>-4.3409365892400055E-2</v>
      </c>
      <c r="H38" s="243">
        <f>+H8-H21</f>
        <v>29675448315.510132</v>
      </c>
      <c r="I38" s="242">
        <f t="shared" si="2"/>
        <v>-1.2693603126801853</v>
      </c>
      <c r="J38" s="242">
        <v>1.2755426228465772E-3</v>
      </c>
    </row>
    <row r="39" spans="1:10" ht="15.75" thickBot="1">
      <c r="A39" s="241" t="s">
        <v>485</v>
      </c>
      <c r="B39" s="240">
        <v>1932870460.1899719</v>
      </c>
      <c r="C39" s="240">
        <f>+(C8-(C21-C25))</f>
        <v>39771164646</v>
      </c>
      <c r="D39" s="240">
        <f>+(D8-(D21-D25))</f>
        <v>-16754439774.699066</v>
      </c>
      <c r="E39" s="240">
        <f>+(E8-(E21-E25))</f>
        <v>41017152571.460114</v>
      </c>
      <c r="F39" s="239">
        <v>-2.4481363222541317</v>
      </c>
      <c r="G39" s="239">
        <v>1.0313289272906778</v>
      </c>
      <c r="H39" s="240">
        <f t="shared" ref="H39:H46" si="3">+E39-B39</f>
        <v>39084282111.270142</v>
      </c>
      <c r="I39" s="239">
        <f t="shared" si="2"/>
        <v>20.220849206536453</v>
      </c>
      <c r="J39" s="239">
        <v>8.3083446346669584E-3</v>
      </c>
    </row>
    <row r="40" spans="1:10">
      <c r="A40" s="238" t="s">
        <v>484</v>
      </c>
      <c r="B40" s="237">
        <v>121116791182.5</v>
      </c>
      <c r="C40" s="237">
        <f>+C41-C44</f>
        <v>145064965354</v>
      </c>
      <c r="D40" s="237">
        <f>+D41-D44</f>
        <v>122505309966.14859</v>
      </c>
      <c r="E40" s="237">
        <f>+E41-E44</f>
        <v>141047179883.22998</v>
      </c>
      <c r="F40" s="235">
        <v>1.1513556426427964</v>
      </c>
      <c r="G40" s="235">
        <v>0.97230354371942618</v>
      </c>
      <c r="H40" s="236">
        <f t="shared" si="3"/>
        <v>19930388700.72998</v>
      </c>
      <c r="I40" s="235">
        <f t="shared" si="2"/>
        <v>0.16455512490170476</v>
      </c>
      <c r="J40" s="235">
        <v>2.8570207992281004E-2</v>
      </c>
    </row>
    <row r="41" spans="1:10">
      <c r="A41" s="234" t="s">
        <v>475</v>
      </c>
      <c r="B41" s="227">
        <v>158325387934.91</v>
      </c>
      <c r="C41" s="227">
        <f>+C42+C43</f>
        <v>291528487153</v>
      </c>
      <c r="D41" s="227">
        <f>+D42+D43</f>
        <v>152440072967.12997</v>
      </c>
      <c r="E41" s="227">
        <f>+E42+E43</f>
        <v>152440072967.12997</v>
      </c>
      <c r="F41" s="225">
        <v>1</v>
      </c>
      <c r="G41" s="225">
        <v>0.52289940669546431</v>
      </c>
      <c r="H41" s="226">
        <f t="shared" si="3"/>
        <v>-5885314967.7800293</v>
      </c>
      <c r="I41" s="225">
        <f t="shared" si="2"/>
        <v>-3.7172275682024997E-2</v>
      </c>
      <c r="J41" s="225">
        <v>3.0877927475295944E-2</v>
      </c>
    </row>
    <row r="42" spans="1:10">
      <c r="A42" s="233" t="s">
        <v>483</v>
      </c>
      <c r="B42" s="232">
        <v>0</v>
      </c>
      <c r="C42" s="232">
        <v>0</v>
      </c>
      <c r="D42" s="232"/>
      <c r="E42" s="232"/>
      <c r="F42" s="229" t="s">
        <v>30</v>
      </c>
      <c r="G42" s="229" t="s">
        <v>30</v>
      </c>
      <c r="H42" s="230">
        <f t="shared" si="3"/>
        <v>0</v>
      </c>
      <c r="I42" s="229" t="s">
        <v>30</v>
      </c>
      <c r="J42" s="229">
        <v>0</v>
      </c>
    </row>
    <row r="43" spans="1:10">
      <c r="A43" s="233" t="s">
        <v>482</v>
      </c>
      <c r="B43" s="231">
        <v>158325387934.91</v>
      </c>
      <c r="C43" s="232">
        <v>291528487153</v>
      </c>
      <c r="D43" s="231">
        <v>152440072967.12997</v>
      </c>
      <c r="E43" s="231">
        <v>152440072967.12997</v>
      </c>
      <c r="F43" s="229">
        <v>1</v>
      </c>
      <c r="G43" s="229">
        <v>0.52289940669546431</v>
      </c>
      <c r="H43" s="230">
        <f t="shared" si="3"/>
        <v>-5885314967.7800293</v>
      </c>
      <c r="I43" s="229">
        <f>+(E43-B43)/B43</f>
        <v>-3.7172275682024997E-2</v>
      </c>
      <c r="J43" s="229">
        <v>3.0877927475295944E-2</v>
      </c>
    </row>
    <row r="44" spans="1:10">
      <c r="A44" s="228" t="s">
        <v>474</v>
      </c>
      <c r="B44" s="227">
        <v>37208596752.410004</v>
      </c>
      <c r="C44" s="227">
        <f>+C45+C46</f>
        <v>146463521799</v>
      </c>
      <c r="D44" s="227">
        <v>29934763000.981384</v>
      </c>
      <c r="E44" s="227">
        <f>+E45+E46</f>
        <v>11392893083.899998</v>
      </c>
      <c r="F44" s="225">
        <v>0.38059072268340632</v>
      </c>
      <c r="G44" s="225">
        <v>7.7786556979935903E-2</v>
      </c>
      <c r="H44" s="226">
        <f t="shared" si="3"/>
        <v>-25815703668.510006</v>
      </c>
      <c r="I44" s="225">
        <f>+(E44-B44)/B44</f>
        <v>-0.69381019231363306</v>
      </c>
      <c r="J44" s="225">
        <v>2.3077194830149399E-3</v>
      </c>
    </row>
    <row r="45" spans="1:10">
      <c r="A45" s="224" t="s">
        <v>481</v>
      </c>
      <c r="B45" s="223">
        <v>1169943726.3600001</v>
      </c>
      <c r="C45" s="223">
        <v>23000000000</v>
      </c>
      <c r="D45" s="223"/>
      <c r="E45" s="223">
        <v>249999999</v>
      </c>
      <c r="F45" s="221" t="s">
        <v>30</v>
      </c>
      <c r="G45" s="221">
        <v>1.0869565173913043E-2</v>
      </c>
      <c r="H45" s="222">
        <f t="shared" si="3"/>
        <v>-919943727.36000013</v>
      </c>
      <c r="I45" s="221">
        <f>+(E45-B45)/B45</f>
        <v>-0.78631450952105608</v>
      </c>
      <c r="J45" s="221">
        <v>5.063945252512821E-5</v>
      </c>
    </row>
    <row r="46" spans="1:10" ht="15.75" thickBot="1">
      <c r="A46" s="220" t="s">
        <v>480</v>
      </c>
      <c r="B46" s="219">
        <v>36038653026.050003</v>
      </c>
      <c r="C46" s="219">
        <v>123463521799</v>
      </c>
      <c r="D46" s="219"/>
      <c r="E46" s="219">
        <v>11142893084.899998</v>
      </c>
      <c r="F46" s="217" t="s">
        <v>30</v>
      </c>
      <c r="G46" s="217">
        <v>9.0252512827560138E-2</v>
      </c>
      <c r="H46" s="218">
        <f t="shared" si="3"/>
        <v>-24895759941.150005</v>
      </c>
      <c r="I46" s="217">
        <f>+(E46-B46)/B46</f>
        <v>-0.69080717093267818</v>
      </c>
      <c r="J46" s="217">
        <v>2.2570800304898115E-3</v>
      </c>
    </row>
    <row r="47" spans="1:10">
      <c r="A47" s="216" t="s">
        <v>479</v>
      </c>
      <c r="B47" s="214"/>
      <c r="C47" s="214"/>
      <c r="D47" s="214"/>
      <c r="E47" s="214"/>
      <c r="H47" s="215"/>
    </row>
    <row r="48" spans="1:10">
      <c r="A48" s="568" t="s">
        <v>478</v>
      </c>
      <c r="B48" s="568"/>
      <c r="C48" s="568"/>
      <c r="D48" s="568"/>
      <c r="E48" s="568"/>
    </row>
    <row r="49" spans="1:10">
      <c r="A49" s="214" t="s">
        <v>477</v>
      </c>
      <c r="B49" s="214"/>
      <c r="C49" s="214"/>
      <c r="D49" s="214"/>
    </row>
    <row r="50" spans="1:10">
      <c r="E50" s="207"/>
    </row>
    <row r="51" spans="1:10">
      <c r="B51" s="207"/>
      <c r="J51" s="212"/>
    </row>
    <row r="52" spans="1:10">
      <c r="B52" s="212"/>
    </row>
    <row r="54" spans="1:10">
      <c r="E54" s="207"/>
    </row>
    <row r="55" spans="1:10">
      <c r="E55" s="207"/>
    </row>
  </sheetData>
  <mergeCells count="8">
    <mergeCell ref="A48:E48"/>
    <mergeCell ref="A2:J2"/>
    <mergeCell ref="A3:J3"/>
    <mergeCell ref="A4:J4"/>
    <mergeCell ref="A5:A7"/>
    <mergeCell ref="H5:I5"/>
    <mergeCell ref="J5:J6"/>
    <mergeCell ref="C5:G5"/>
  </mergeCells>
  <pageMargins left="0.7" right="0.7" top="0.75" bottom="0.75" header="0.3" footer="0.3"/>
  <ignoredErrors>
    <ignoredError sqref="H36 H38" formula="1"/>
    <ignoredError sqref="B29"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DCED-31F2-4039-B3A2-6A426647D0B3}">
  <dimension ref="A4:L48"/>
  <sheetViews>
    <sheetView showGridLines="0" workbookViewId="0">
      <selection activeCell="E10" sqref="E10"/>
    </sheetView>
  </sheetViews>
  <sheetFormatPr defaultColWidth="9.140625" defaultRowHeight="15"/>
  <cols>
    <col min="1" max="1" width="34.5703125" style="55" customWidth="1"/>
    <col min="2" max="2" width="11.5703125" style="55" bestFit="1" customWidth="1"/>
    <col min="3" max="3" width="16.5703125" style="55" bestFit="1" customWidth="1"/>
    <col min="4" max="4" width="15.28515625" style="55" customWidth="1"/>
    <col min="5" max="5" width="18.28515625" style="55" customWidth="1"/>
    <col min="6" max="6" width="11.140625" style="55" customWidth="1"/>
    <col min="7" max="7" width="10.5703125" style="55" customWidth="1"/>
    <col min="8" max="8" width="14.140625" style="55" customWidth="1"/>
    <col min="9" max="9" width="10.28515625" style="55" bestFit="1" customWidth="1"/>
    <col min="10" max="10" width="16" style="55" customWidth="1"/>
    <col min="11" max="11" width="10.28515625" style="55" bestFit="1" customWidth="1"/>
    <col min="12" max="12" width="12.28515625" style="55" customWidth="1"/>
    <col min="13" max="16384" width="9.140625" style="55"/>
  </cols>
  <sheetData>
    <row r="4" spans="1:12" ht="18.75">
      <c r="A4" s="581" t="s">
        <v>1118</v>
      </c>
      <c r="B4" s="581"/>
      <c r="C4" s="581"/>
      <c r="D4" s="581"/>
      <c r="E4" s="581"/>
      <c r="F4" s="581"/>
      <c r="G4" s="581"/>
      <c r="H4" s="581"/>
      <c r="I4" s="581"/>
      <c r="J4" s="581"/>
      <c r="K4" s="581"/>
      <c r="L4" s="581"/>
    </row>
    <row r="5" spans="1:12" ht="18.75">
      <c r="A5" s="580" t="s">
        <v>572</v>
      </c>
      <c r="B5" s="580"/>
      <c r="C5" s="580"/>
      <c r="D5" s="580"/>
      <c r="E5" s="580"/>
      <c r="F5" s="580"/>
      <c r="G5" s="580"/>
      <c r="H5" s="580"/>
      <c r="I5" s="580"/>
      <c r="J5" s="580"/>
      <c r="K5" s="580"/>
      <c r="L5" s="580"/>
    </row>
    <row r="6" spans="1:12" ht="19.5" thickBot="1">
      <c r="A6" s="580" t="s">
        <v>25</v>
      </c>
      <c r="B6" s="580"/>
      <c r="C6" s="580"/>
      <c r="D6" s="580"/>
      <c r="E6" s="580"/>
      <c r="F6" s="580"/>
      <c r="G6" s="580"/>
      <c r="H6" s="580"/>
      <c r="I6" s="580"/>
      <c r="J6" s="580"/>
      <c r="K6" s="580"/>
      <c r="L6" s="580"/>
    </row>
    <row r="7" spans="1:12" ht="15.75" customHeight="1" thickBot="1">
      <c r="A7" s="583" t="s">
        <v>571</v>
      </c>
      <c r="B7" s="344" t="s">
        <v>564</v>
      </c>
      <c r="C7" s="586" t="s">
        <v>570</v>
      </c>
      <c r="D7" s="588" t="s">
        <v>569</v>
      </c>
      <c r="E7" s="586" t="s">
        <v>568</v>
      </c>
      <c r="F7" s="591" t="s">
        <v>567</v>
      </c>
      <c r="G7" s="592"/>
      <c r="H7" s="592"/>
      <c r="I7" s="593"/>
      <c r="J7" s="345" t="s">
        <v>566</v>
      </c>
      <c r="K7" s="346" t="s">
        <v>565</v>
      </c>
      <c r="L7" s="344" t="s">
        <v>564</v>
      </c>
    </row>
    <row r="8" spans="1:12" ht="30.75" thickBot="1">
      <c r="A8" s="584"/>
      <c r="B8" s="347">
        <v>44196</v>
      </c>
      <c r="C8" s="587"/>
      <c r="D8" s="589"/>
      <c r="E8" s="590"/>
      <c r="F8" s="348" t="s">
        <v>561</v>
      </c>
      <c r="G8" s="348" t="s">
        <v>563</v>
      </c>
      <c r="H8" s="348" t="s">
        <v>562</v>
      </c>
      <c r="I8" s="348" t="s">
        <v>138</v>
      </c>
      <c r="J8" s="349" t="s">
        <v>561</v>
      </c>
      <c r="K8" s="350" t="s">
        <v>560</v>
      </c>
      <c r="L8" s="347">
        <v>44286</v>
      </c>
    </row>
    <row r="9" spans="1:12" ht="18" thickBot="1">
      <c r="A9" s="585"/>
      <c r="B9" s="351" t="s">
        <v>559</v>
      </c>
      <c r="C9" s="351" t="s">
        <v>558</v>
      </c>
      <c r="D9" s="351" t="s">
        <v>557</v>
      </c>
      <c r="E9" s="587"/>
      <c r="F9" s="348" t="s">
        <v>556</v>
      </c>
      <c r="G9" s="352"/>
      <c r="H9" s="353"/>
      <c r="I9" s="353"/>
      <c r="J9" s="349" t="s">
        <v>555</v>
      </c>
      <c r="K9" s="350" t="s">
        <v>554</v>
      </c>
      <c r="L9" s="354" t="s">
        <v>553</v>
      </c>
    </row>
    <row r="10" spans="1:12">
      <c r="A10" s="305"/>
      <c r="B10" s="302"/>
      <c r="C10" s="302"/>
      <c r="D10" s="302"/>
      <c r="E10" s="302"/>
      <c r="F10" s="302"/>
      <c r="G10" s="275"/>
      <c r="H10" s="304"/>
      <c r="I10" s="302"/>
      <c r="J10" s="303"/>
      <c r="K10" s="302"/>
      <c r="L10" s="302"/>
    </row>
    <row r="11" spans="1:12" ht="15.75" thickBot="1">
      <c r="A11" s="287" t="s">
        <v>552</v>
      </c>
      <c r="B11" s="285">
        <v>44622.332720372702</v>
      </c>
      <c r="C11" s="284">
        <v>2656.890396793</v>
      </c>
      <c r="D11" s="285">
        <v>2.0625</v>
      </c>
      <c r="E11" s="285">
        <v>104.69656473948498</v>
      </c>
      <c r="F11" s="284">
        <v>161.94902661667359</v>
      </c>
      <c r="G11" s="284">
        <v>1015.4625008720318</v>
      </c>
      <c r="H11" s="286">
        <v>5.371723156999999</v>
      </c>
      <c r="I11" s="285">
        <v>1182.7832506457053</v>
      </c>
      <c r="J11" s="284">
        <v>0</v>
      </c>
      <c r="K11" s="285">
        <v>276.51361366827132</v>
      </c>
      <c r="L11" s="284">
        <v>47395.850204217291</v>
      </c>
    </row>
    <row r="12" spans="1:12" ht="16.5" thickTop="1" thickBot="1">
      <c r="A12" s="287" t="s">
        <v>551</v>
      </c>
      <c r="B12" s="285">
        <v>30702.534937208002</v>
      </c>
      <c r="C12" s="284">
        <v>2535.9737101179999</v>
      </c>
      <c r="D12" s="285">
        <v>2.0625</v>
      </c>
      <c r="E12" s="285">
        <v>68.584999999999994</v>
      </c>
      <c r="F12" s="284">
        <v>108.86567989</v>
      </c>
      <c r="G12" s="284">
        <v>561.97903692500006</v>
      </c>
      <c r="H12" s="286">
        <v>4.9122529299999993</v>
      </c>
      <c r="I12" s="285">
        <v>675.75696974499999</v>
      </c>
      <c r="J12" s="284">
        <v>0</v>
      </c>
      <c r="K12" s="285">
        <v>14.142148200000131</v>
      </c>
      <c r="L12" s="284">
        <v>33145.847615635997</v>
      </c>
    </row>
    <row r="13" spans="1:12" ht="16.5" thickTop="1" thickBot="1">
      <c r="A13" s="287" t="s">
        <v>550</v>
      </c>
      <c r="B13" s="285">
        <v>13919.7977831647</v>
      </c>
      <c r="C13" s="284">
        <v>120.91668667499999</v>
      </c>
      <c r="D13" s="285">
        <v>0</v>
      </c>
      <c r="E13" s="285">
        <v>36.111564739484997</v>
      </c>
      <c r="F13" s="284">
        <v>53.083346726673597</v>
      </c>
      <c r="G13" s="284">
        <v>453.48346394703179</v>
      </c>
      <c r="H13" s="286">
        <v>0.45947022700000001</v>
      </c>
      <c r="I13" s="285">
        <v>507.02628090070533</v>
      </c>
      <c r="J13" s="284">
        <v>0</v>
      </c>
      <c r="K13" s="285">
        <v>262.3714654682712</v>
      </c>
      <c r="L13" s="284">
        <v>14250.002588581297</v>
      </c>
    </row>
    <row r="14" spans="1:12" ht="15.75" thickTop="1">
      <c r="A14" s="302"/>
      <c r="B14" s="276"/>
      <c r="C14" s="274"/>
      <c r="D14" s="276"/>
      <c r="E14" s="276"/>
      <c r="F14" s="274"/>
      <c r="G14" s="274"/>
      <c r="H14" s="275"/>
      <c r="I14" s="276"/>
      <c r="J14" s="274"/>
      <c r="K14" s="276"/>
      <c r="L14" s="276"/>
    </row>
    <row r="15" spans="1:12" ht="15.75" thickBot="1">
      <c r="A15" s="287" t="s">
        <v>549</v>
      </c>
      <c r="B15" s="285">
        <v>44086.134631243011</v>
      </c>
      <c r="C15" s="284">
        <v>2656.890396793</v>
      </c>
      <c r="D15" s="285">
        <v>2.0625</v>
      </c>
      <c r="E15" s="285">
        <v>104.69656473948498</v>
      </c>
      <c r="F15" s="284">
        <v>122.749506516</v>
      </c>
      <c r="G15" s="284">
        <v>1006.5050694660004</v>
      </c>
      <c r="H15" s="286">
        <v>5.371723156999999</v>
      </c>
      <c r="I15" s="285">
        <v>1134.6262991390001</v>
      </c>
      <c r="J15" s="284">
        <v>0</v>
      </c>
      <c r="K15" s="285">
        <v>275.3470876689999</v>
      </c>
      <c r="L15" s="284">
        <v>46897.685109188998</v>
      </c>
    </row>
    <row r="16" spans="1:12" ht="15.75" thickTop="1">
      <c r="A16" s="301" t="s">
        <v>548</v>
      </c>
      <c r="B16" s="291">
        <v>30696.547577360001</v>
      </c>
      <c r="C16" s="291">
        <v>2535.9737101179999</v>
      </c>
      <c r="D16" s="291">
        <v>2.0625</v>
      </c>
      <c r="E16" s="291">
        <v>68.584999999999994</v>
      </c>
      <c r="F16" s="291">
        <v>108.86567989</v>
      </c>
      <c r="G16" s="291">
        <v>561.97903692500006</v>
      </c>
      <c r="H16" s="298">
        <v>4.9122529299999993</v>
      </c>
      <c r="I16" s="291">
        <v>675.75696974499999</v>
      </c>
      <c r="J16" s="291">
        <v>0</v>
      </c>
      <c r="K16" s="291">
        <v>14.151416067000131</v>
      </c>
      <c r="L16" s="291">
        <v>33139.869523654997</v>
      </c>
    </row>
    <row r="17" spans="1:12">
      <c r="A17" s="290" t="s">
        <v>547</v>
      </c>
      <c r="B17" s="274">
        <v>6582.3467155040007</v>
      </c>
      <c r="C17" s="274">
        <v>34.169599074000004</v>
      </c>
      <c r="D17" s="273">
        <v>0</v>
      </c>
      <c r="E17" s="291">
        <v>0</v>
      </c>
      <c r="F17" s="273">
        <v>60.730883119999994</v>
      </c>
      <c r="G17" s="274">
        <v>23.432657833000004</v>
      </c>
      <c r="H17" s="280">
        <v>0.8076024799999999</v>
      </c>
      <c r="I17" s="273">
        <v>84.971143433000009</v>
      </c>
      <c r="J17" s="273">
        <v>0</v>
      </c>
      <c r="K17" s="274">
        <v>-11.861806420999883</v>
      </c>
      <c r="L17" s="273">
        <v>6543.9236250369995</v>
      </c>
    </row>
    <row r="18" spans="1:12">
      <c r="A18" s="299" t="s">
        <v>546</v>
      </c>
      <c r="B18" s="273">
        <v>307.07044015999998</v>
      </c>
      <c r="C18" s="273">
        <v>0</v>
      </c>
      <c r="D18" s="273">
        <v>0</v>
      </c>
      <c r="E18" s="291">
        <v>0</v>
      </c>
      <c r="F18" s="273">
        <v>3.34166666</v>
      </c>
      <c r="G18" s="274">
        <v>1.5643028300000001</v>
      </c>
      <c r="H18" s="280">
        <v>0.10122824000000001</v>
      </c>
      <c r="I18" s="273">
        <v>5.0071977300000006</v>
      </c>
      <c r="J18" s="273">
        <v>0</v>
      </c>
      <c r="K18" s="273">
        <v>0</v>
      </c>
      <c r="L18" s="273">
        <v>303.72877349999999</v>
      </c>
    </row>
    <row r="19" spans="1:12">
      <c r="A19" s="300" t="s">
        <v>545</v>
      </c>
      <c r="B19" s="273">
        <v>4099.8342933410013</v>
      </c>
      <c r="C19" s="273">
        <v>28.461823500000001</v>
      </c>
      <c r="D19" s="273">
        <v>0</v>
      </c>
      <c r="E19" s="291">
        <v>0</v>
      </c>
      <c r="F19" s="273">
        <v>42.715349250000003</v>
      </c>
      <c r="G19" s="274">
        <v>9.2339759699999995</v>
      </c>
      <c r="H19" s="280">
        <v>0.44805287999999999</v>
      </c>
      <c r="I19" s="273">
        <v>52.397378100000005</v>
      </c>
      <c r="J19" s="273">
        <v>0</v>
      </c>
      <c r="K19" s="274">
        <v>9.2027660000122084E-3</v>
      </c>
      <c r="L19" s="273">
        <v>4085.5899703569999</v>
      </c>
    </row>
    <row r="20" spans="1:12">
      <c r="A20" s="299" t="s">
        <v>544</v>
      </c>
      <c r="B20" s="273">
        <v>1182.03780177</v>
      </c>
      <c r="C20" s="273">
        <v>5.0850326199999998</v>
      </c>
      <c r="D20" s="273">
        <v>0</v>
      </c>
      <c r="E20" s="291">
        <v>0</v>
      </c>
      <c r="F20" s="273">
        <v>4.2925755099999998</v>
      </c>
      <c r="G20" s="274">
        <v>8.4114389099999993</v>
      </c>
      <c r="H20" s="280">
        <v>9.3655589999999997E-2</v>
      </c>
      <c r="I20" s="273">
        <v>12.797670009999999</v>
      </c>
      <c r="J20" s="273">
        <v>0</v>
      </c>
      <c r="K20" s="273">
        <v>7.6834112405776983E-15</v>
      </c>
      <c r="L20" s="273">
        <v>1182.83025888</v>
      </c>
    </row>
    <row r="21" spans="1:12">
      <c r="A21" s="299" t="s">
        <v>543</v>
      </c>
      <c r="B21" s="273">
        <v>56.445454499999997</v>
      </c>
      <c r="C21" s="273">
        <v>0</v>
      </c>
      <c r="D21" s="273">
        <v>0</v>
      </c>
      <c r="E21" s="291">
        <v>0</v>
      </c>
      <c r="F21" s="273">
        <v>1.47727275</v>
      </c>
      <c r="G21" s="274">
        <v>0.73798706000000003</v>
      </c>
      <c r="H21" s="280">
        <v>0</v>
      </c>
      <c r="I21" s="273">
        <v>2.2152598100000001</v>
      </c>
      <c r="J21" s="273">
        <v>0</v>
      </c>
      <c r="K21" s="273">
        <v>0</v>
      </c>
      <c r="L21" s="273">
        <v>54.968181749999999</v>
      </c>
    </row>
    <row r="22" spans="1:12">
      <c r="A22" s="299" t="s">
        <v>542</v>
      </c>
      <c r="B22" s="273">
        <v>128.42995857999998</v>
      </c>
      <c r="C22" s="273">
        <v>0</v>
      </c>
      <c r="D22" s="273">
        <v>0</v>
      </c>
      <c r="E22" s="291">
        <v>0</v>
      </c>
      <c r="F22" s="273">
        <v>6.8973649499999992</v>
      </c>
      <c r="G22" s="274">
        <v>1.02026371</v>
      </c>
      <c r="H22" s="280">
        <v>0</v>
      </c>
      <c r="I22" s="273">
        <v>7.9176286599999992</v>
      </c>
      <c r="J22" s="273">
        <v>0</v>
      </c>
      <c r="K22" s="273">
        <v>7.4505805969238278E-15</v>
      </c>
      <c r="L22" s="273">
        <v>121.53259362999999</v>
      </c>
    </row>
    <row r="23" spans="1:12">
      <c r="A23" s="300" t="s">
        <v>541</v>
      </c>
      <c r="B23" s="273">
        <v>687.58416568799998</v>
      </c>
      <c r="C23" s="273">
        <v>0</v>
      </c>
      <c r="D23" s="273">
        <v>0</v>
      </c>
      <c r="E23" s="291">
        <v>0</v>
      </c>
      <c r="F23" s="273">
        <v>0</v>
      </c>
      <c r="G23" s="274">
        <v>1.888567723</v>
      </c>
      <c r="H23" s="280">
        <v>0</v>
      </c>
      <c r="I23" s="273">
        <v>1.888567723</v>
      </c>
      <c r="J23" s="273">
        <v>0</v>
      </c>
      <c r="K23" s="273">
        <v>-11.009329339999914</v>
      </c>
      <c r="L23" s="273">
        <v>676.57483634800008</v>
      </c>
    </row>
    <row r="24" spans="1:12">
      <c r="A24" s="300" t="s">
        <v>540</v>
      </c>
      <c r="B24" s="273">
        <v>120.94460146499999</v>
      </c>
      <c r="C24" s="273">
        <v>0.62274295400000002</v>
      </c>
      <c r="D24" s="273">
        <v>0</v>
      </c>
      <c r="E24" s="291">
        <v>0</v>
      </c>
      <c r="F24" s="273">
        <v>2.0066540000000002</v>
      </c>
      <c r="G24" s="274">
        <v>0.57612163000000005</v>
      </c>
      <c r="H24" s="280">
        <v>0.16466576999999999</v>
      </c>
      <c r="I24" s="273">
        <v>2.7474414000000005</v>
      </c>
      <c r="J24" s="273">
        <v>0</v>
      </c>
      <c r="K24" s="273">
        <v>-0.86167984699999778</v>
      </c>
      <c r="L24" s="273">
        <v>118.69901057199998</v>
      </c>
    </row>
    <row r="25" spans="1:12">
      <c r="A25" s="290" t="s">
        <v>539</v>
      </c>
      <c r="B25" s="274">
        <v>1945.6761692510001</v>
      </c>
      <c r="C25" s="273">
        <v>3.8666110440000003</v>
      </c>
      <c r="D25" s="273">
        <v>0</v>
      </c>
      <c r="E25" s="291">
        <v>0</v>
      </c>
      <c r="F25" s="274">
        <v>48.134796770000008</v>
      </c>
      <c r="G25" s="274">
        <v>7.8081817819999992</v>
      </c>
      <c r="H25" s="275">
        <v>0.33037218000000002</v>
      </c>
      <c r="I25" s="273">
        <v>56.273350732000004</v>
      </c>
      <c r="J25" s="273">
        <v>0</v>
      </c>
      <c r="K25" s="274">
        <v>-19.061060955000006</v>
      </c>
      <c r="L25" s="273">
        <v>1882.3469225700005</v>
      </c>
    </row>
    <row r="26" spans="1:12">
      <c r="A26" s="299" t="s">
        <v>538</v>
      </c>
      <c r="B26" s="273">
        <v>1489.3528950570001</v>
      </c>
      <c r="C26" s="273">
        <v>3.8666110440000003</v>
      </c>
      <c r="D26" s="273">
        <v>0</v>
      </c>
      <c r="E26" s="291">
        <v>0</v>
      </c>
      <c r="F26" s="273">
        <v>28.891351070000006</v>
      </c>
      <c r="G26" s="274">
        <v>5.2528213519999989</v>
      </c>
      <c r="H26" s="280">
        <v>0.33037218000000002</v>
      </c>
      <c r="I26" s="273">
        <v>34.474544602000002</v>
      </c>
      <c r="J26" s="273">
        <v>0</v>
      </c>
      <c r="K26" s="273">
        <v>-18.202059107</v>
      </c>
      <c r="L26" s="273">
        <v>1446.1260959240003</v>
      </c>
    </row>
    <row r="27" spans="1:12">
      <c r="A27" s="299" t="s">
        <v>537</v>
      </c>
      <c r="B27" s="273">
        <v>456.32327419400013</v>
      </c>
      <c r="C27" s="273">
        <v>0</v>
      </c>
      <c r="D27" s="273">
        <v>0</v>
      </c>
      <c r="E27" s="291">
        <v>0</v>
      </c>
      <c r="F27" s="273">
        <v>19.243445700000002</v>
      </c>
      <c r="G27" s="274">
        <v>2.5553604300000003</v>
      </c>
      <c r="H27" s="280">
        <v>0</v>
      </c>
      <c r="I27" s="273">
        <v>21.798806130000003</v>
      </c>
      <c r="J27" s="273">
        <v>0</v>
      </c>
      <c r="K27" s="273">
        <v>-0.85900184800000701</v>
      </c>
      <c r="L27" s="273">
        <v>436.22082664600009</v>
      </c>
    </row>
    <row r="28" spans="1:12">
      <c r="A28" s="290" t="s">
        <v>536</v>
      </c>
      <c r="B28" s="273">
        <v>3.59724822</v>
      </c>
      <c r="C28" s="273">
        <v>0</v>
      </c>
      <c r="D28" s="273">
        <v>0</v>
      </c>
      <c r="E28" s="291">
        <v>0</v>
      </c>
      <c r="F28" s="273">
        <v>0</v>
      </c>
      <c r="G28" s="274">
        <v>0</v>
      </c>
      <c r="H28" s="280">
        <v>0</v>
      </c>
      <c r="I28" s="273">
        <v>0</v>
      </c>
      <c r="J28" s="273">
        <v>0</v>
      </c>
      <c r="K28" s="273">
        <v>0</v>
      </c>
      <c r="L28" s="273">
        <v>3.59724822</v>
      </c>
    </row>
    <row r="29" spans="1:12">
      <c r="A29" s="290" t="s">
        <v>535</v>
      </c>
      <c r="B29" s="273">
        <v>22164.927444385001</v>
      </c>
      <c r="C29" s="274">
        <v>2497.9375</v>
      </c>
      <c r="D29" s="273">
        <v>2.0625</v>
      </c>
      <c r="E29" s="293">
        <v>68.584999999999994</v>
      </c>
      <c r="F29" s="273">
        <v>0</v>
      </c>
      <c r="G29" s="274">
        <v>530.73819731000003</v>
      </c>
      <c r="H29" s="280">
        <v>3.7742782699999999</v>
      </c>
      <c r="I29" s="273">
        <v>534.51247558</v>
      </c>
      <c r="J29" s="273">
        <v>0</v>
      </c>
      <c r="K29" s="273">
        <v>45.07428344300002</v>
      </c>
      <c r="L29" s="273">
        <v>24710.001727827999</v>
      </c>
    </row>
    <row r="30" spans="1:12">
      <c r="A30" s="290"/>
      <c r="B30" s="276"/>
      <c r="C30" s="274"/>
      <c r="D30" s="274"/>
      <c r="E30" s="276"/>
      <c r="F30" s="274"/>
      <c r="G30" s="274"/>
      <c r="H30" s="275"/>
      <c r="I30" s="276"/>
      <c r="J30" s="274"/>
      <c r="K30" s="276"/>
      <c r="L30" s="274"/>
    </row>
    <row r="31" spans="1:12">
      <c r="A31" s="281" t="s">
        <v>534</v>
      </c>
      <c r="B31" s="291">
        <v>13389.587053883006</v>
      </c>
      <c r="C31" s="291">
        <v>120.91668667499999</v>
      </c>
      <c r="D31" s="291">
        <v>0</v>
      </c>
      <c r="E31" s="291">
        <v>36.111564739484997</v>
      </c>
      <c r="F31" s="291">
        <v>13.883826625999999</v>
      </c>
      <c r="G31" s="291">
        <v>444.52603254100023</v>
      </c>
      <c r="H31" s="298">
        <v>0.45947022700000001</v>
      </c>
      <c r="I31" s="291">
        <v>458.8693293940002</v>
      </c>
      <c r="J31" s="291">
        <v>0</v>
      </c>
      <c r="K31" s="291">
        <v>261.19567160199978</v>
      </c>
      <c r="L31" s="291">
        <v>13757.815585534005</v>
      </c>
    </row>
    <row r="32" spans="1:12" ht="27">
      <c r="A32" s="297" t="s">
        <v>533</v>
      </c>
      <c r="B32" s="294">
        <v>259.837349238</v>
      </c>
      <c r="C32" s="293">
        <v>0</v>
      </c>
      <c r="D32" s="294">
        <v>0</v>
      </c>
      <c r="E32" s="296"/>
      <c r="F32" s="293">
        <v>13.883826625999999</v>
      </c>
      <c r="G32" s="293">
        <v>2.8322430810000001</v>
      </c>
      <c r="H32" s="295">
        <v>0</v>
      </c>
      <c r="I32" s="294">
        <v>16.716069706999999</v>
      </c>
      <c r="J32" s="294">
        <v>0</v>
      </c>
      <c r="K32" s="294">
        <v>3.0170815520000085</v>
      </c>
      <c r="L32" s="293">
        <v>248.97060416400001</v>
      </c>
    </row>
    <row r="33" spans="1:12">
      <c r="A33" s="292" t="s">
        <v>532</v>
      </c>
      <c r="B33" s="294">
        <v>103.246944321</v>
      </c>
      <c r="C33" s="293">
        <v>0</v>
      </c>
      <c r="D33" s="294">
        <v>0</v>
      </c>
      <c r="E33" s="296"/>
      <c r="F33" s="293">
        <v>4.7987484859999991</v>
      </c>
      <c r="G33" s="293">
        <v>0.45454812</v>
      </c>
      <c r="H33" s="295">
        <v>0</v>
      </c>
      <c r="I33" s="294">
        <v>5.2532966059999993</v>
      </c>
      <c r="J33" s="294">
        <v>0</v>
      </c>
      <c r="K33" s="294">
        <v>2.4954995340000092</v>
      </c>
      <c r="L33" s="293">
        <v>100.943695369</v>
      </c>
    </row>
    <row r="34" spans="1:12">
      <c r="A34" s="290" t="s">
        <v>531</v>
      </c>
      <c r="B34" s="273">
        <v>13129.749704645006</v>
      </c>
      <c r="C34" s="273">
        <v>120.91668667499999</v>
      </c>
      <c r="D34" s="273">
        <v>0</v>
      </c>
      <c r="E34" s="274">
        <v>36.111564739484997</v>
      </c>
      <c r="F34" s="273">
        <v>0</v>
      </c>
      <c r="G34" s="274">
        <v>441.69378946000023</v>
      </c>
      <c r="H34" s="280">
        <v>0.45947022700000001</v>
      </c>
      <c r="I34" s="273">
        <v>442.15325968700023</v>
      </c>
      <c r="J34" s="273">
        <v>0</v>
      </c>
      <c r="K34" s="273">
        <v>258.17859004999974</v>
      </c>
      <c r="L34" s="273">
        <v>13508.844981370004</v>
      </c>
    </row>
    <row r="35" spans="1:12">
      <c r="A35" s="292" t="s">
        <v>530</v>
      </c>
      <c r="B35" s="273">
        <v>2277.6655721610005</v>
      </c>
      <c r="C35" s="273">
        <v>0</v>
      </c>
      <c r="D35" s="273">
        <v>0</v>
      </c>
      <c r="E35" s="291">
        <v>0</v>
      </c>
      <c r="F35" s="273">
        <v>0</v>
      </c>
      <c r="G35" s="274">
        <v>31.711391980999998</v>
      </c>
      <c r="H35" s="280">
        <v>0</v>
      </c>
      <c r="I35" s="273">
        <v>31.711391980999998</v>
      </c>
      <c r="J35" s="273">
        <v>0</v>
      </c>
      <c r="K35" s="273">
        <v>55.230197667999974</v>
      </c>
      <c r="L35" s="273">
        <v>2332.8957698290001</v>
      </c>
    </row>
    <row r="36" spans="1:12">
      <c r="A36" s="290"/>
      <c r="B36" s="288"/>
      <c r="C36" s="289"/>
      <c r="D36" s="289"/>
      <c r="E36" s="283"/>
      <c r="F36" s="289"/>
      <c r="G36" s="274"/>
      <c r="H36" s="280"/>
      <c r="I36" s="283"/>
      <c r="J36" s="289"/>
      <c r="K36" s="288"/>
      <c r="L36" s="288"/>
    </row>
    <row r="37" spans="1:12" ht="15.75" thickBot="1">
      <c r="A37" s="287" t="s">
        <v>529</v>
      </c>
      <c r="B37" s="285">
        <v>536.19808912969438</v>
      </c>
      <c r="C37" s="284">
        <v>0</v>
      </c>
      <c r="D37" s="285">
        <v>0</v>
      </c>
      <c r="E37" s="285">
        <v>0</v>
      </c>
      <c r="F37" s="284">
        <v>39.199520100673595</v>
      </c>
      <c r="G37" s="284">
        <v>8.9574314060315494</v>
      </c>
      <c r="H37" s="286">
        <v>0</v>
      </c>
      <c r="I37" s="285">
        <v>48.156951506705141</v>
      </c>
      <c r="J37" s="284">
        <v>0</v>
      </c>
      <c r="K37" s="285">
        <v>1.1665259992713977</v>
      </c>
      <c r="L37" s="284">
        <v>498.16509502829228</v>
      </c>
    </row>
    <row r="38" spans="1:12" ht="15.75" thickTop="1">
      <c r="A38" s="281" t="s">
        <v>528</v>
      </c>
      <c r="B38" s="279">
        <v>5.9873598479999997</v>
      </c>
      <c r="C38" s="278">
        <v>0</v>
      </c>
      <c r="D38" s="279">
        <v>0</v>
      </c>
      <c r="E38" s="279">
        <v>0</v>
      </c>
      <c r="F38" s="278">
        <v>0</v>
      </c>
      <c r="G38" s="278">
        <v>0</v>
      </c>
      <c r="H38" s="278">
        <v>0</v>
      </c>
      <c r="I38" s="273">
        <v>0</v>
      </c>
      <c r="J38" s="278">
        <v>0</v>
      </c>
      <c r="K38" s="279">
        <v>-9.2678670000000095E-3</v>
      </c>
      <c r="L38" s="278">
        <v>5.9780919810000004</v>
      </c>
    </row>
    <row r="39" spans="1:12">
      <c r="A39" s="277" t="s">
        <v>527</v>
      </c>
      <c r="B39" s="273">
        <v>5.9873598479999997</v>
      </c>
      <c r="C39" s="273">
        <v>0</v>
      </c>
      <c r="D39" s="273">
        <v>0</v>
      </c>
      <c r="E39" s="276">
        <v>0</v>
      </c>
      <c r="F39" s="273">
        <v>0</v>
      </c>
      <c r="G39" s="273">
        <v>0</v>
      </c>
      <c r="H39" s="280">
        <v>0</v>
      </c>
      <c r="I39" s="273">
        <v>0</v>
      </c>
      <c r="J39" s="273">
        <v>0</v>
      </c>
      <c r="K39" s="273">
        <v>-9.2678670000000095E-3</v>
      </c>
      <c r="L39" s="273">
        <v>5.9780919810000004</v>
      </c>
    </row>
    <row r="40" spans="1:12">
      <c r="A40" s="283"/>
      <c r="B40" s="282"/>
      <c r="C40" s="273"/>
      <c r="D40" s="282"/>
      <c r="E40" s="282"/>
      <c r="F40" s="273"/>
      <c r="G40" s="273"/>
      <c r="H40" s="280"/>
      <c r="I40" s="282"/>
      <c r="J40" s="273"/>
      <c r="K40" s="282"/>
      <c r="L40" s="273"/>
    </row>
    <row r="41" spans="1:12">
      <c r="A41" s="281" t="s">
        <v>526</v>
      </c>
      <c r="B41" s="279">
        <v>530.2107292816944</v>
      </c>
      <c r="C41" s="278">
        <v>0</v>
      </c>
      <c r="D41" s="279">
        <v>0</v>
      </c>
      <c r="E41" s="279">
        <v>0</v>
      </c>
      <c r="F41" s="278">
        <v>39.199520100673595</v>
      </c>
      <c r="G41" s="278">
        <v>8.9574314060315494</v>
      </c>
      <c r="H41" s="280">
        <v>0</v>
      </c>
      <c r="I41" s="273">
        <v>48.156951506705141</v>
      </c>
      <c r="J41" s="278">
        <v>0</v>
      </c>
      <c r="K41" s="279">
        <v>1.1757938662713976</v>
      </c>
      <c r="L41" s="278">
        <v>492.18700304729231</v>
      </c>
    </row>
    <row r="42" spans="1:12">
      <c r="A42" s="277" t="s">
        <v>525</v>
      </c>
      <c r="B42" s="273">
        <v>530.2107292816944</v>
      </c>
      <c r="C42" s="274">
        <v>0</v>
      </c>
      <c r="D42" s="273">
        <v>0</v>
      </c>
      <c r="E42" s="276">
        <v>0</v>
      </c>
      <c r="F42" s="274">
        <v>39.199520100673595</v>
      </c>
      <c r="G42" s="274">
        <v>8.9574314060315494</v>
      </c>
      <c r="H42" s="275">
        <v>0</v>
      </c>
      <c r="I42" s="274">
        <v>48.156951506705141</v>
      </c>
      <c r="J42" s="273">
        <v>0</v>
      </c>
      <c r="K42" s="273">
        <v>1.1757938662713976</v>
      </c>
      <c r="L42" s="273">
        <v>492.18700304729231</v>
      </c>
    </row>
    <row r="43" spans="1:12">
      <c r="A43" s="270"/>
      <c r="B43" s="270"/>
      <c r="C43" s="270"/>
      <c r="D43" s="270"/>
      <c r="E43" s="270"/>
      <c r="F43" s="270"/>
      <c r="G43" s="272"/>
      <c r="H43" s="270"/>
      <c r="I43" s="270"/>
      <c r="J43" s="271"/>
      <c r="K43" s="270"/>
      <c r="L43" s="270"/>
    </row>
    <row r="44" spans="1:12">
      <c r="C44" s="267"/>
      <c r="D44" s="267"/>
      <c r="E44" s="267"/>
      <c r="F44" s="267"/>
      <c r="G44" s="268"/>
      <c r="H44" s="269"/>
      <c r="I44" s="267"/>
      <c r="J44" s="268"/>
      <c r="K44" s="267"/>
      <c r="L44" s="267"/>
    </row>
    <row r="45" spans="1:12">
      <c r="A45" s="582" t="s">
        <v>524</v>
      </c>
      <c r="B45" s="582"/>
      <c r="C45" s="582"/>
      <c r="D45" s="582"/>
      <c r="E45" s="582"/>
      <c r="F45" s="582"/>
      <c r="G45" s="582"/>
      <c r="H45" s="582"/>
      <c r="I45" s="582"/>
      <c r="J45" s="582"/>
      <c r="K45" s="582"/>
      <c r="L45" s="582"/>
    </row>
    <row r="46" spans="1:12">
      <c r="A46" s="582" t="s">
        <v>523</v>
      </c>
      <c r="B46" s="582"/>
      <c r="C46" s="582"/>
      <c r="D46" s="582"/>
      <c r="E46" s="582"/>
      <c r="F46" s="582"/>
      <c r="G46" s="582"/>
      <c r="H46" s="582"/>
      <c r="I46" s="582"/>
      <c r="J46" s="582"/>
      <c r="K46" s="582"/>
      <c r="L46" s="582"/>
    </row>
    <row r="47" spans="1:12">
      <c r="A47" s="582" t="s">
        <v>522</v>
      </c>
      <c r="B47" s="582"/>
      <c r="C47" s="582"/>
      <c r="D47" s="582"/>
      <c r="E47" s="582"/>
      <c r="F47" s="582"/>
      <c r="G47" s="582"/>
      <c r="H47" s="582"/>
      <c r="I47" s="582"/>
      <c r="J47" s="582"/>
      <c r="K47" s="582"/>
      <c r="L47" s="582"/>
    </row>
    <row r="48" spans="1:12">
      <c r="A48" s="582" t="s">
        <v>521</v>
      </c>
      <c r="B48" s="582"/>
      <c r="C48" s="582"/>
      <c r="D48" s="582"/>
      <c r="E48" s="582"/>
      <c r="F48" s="582"/>
      <c r="G48" s="582"/>
      <c r="H48" s="582"/>
      <c r="I48" s="582"/>
      <c r="J48" s="582"/>
      <c r="K48" s="582"/>
      <c r="L48" s="582"/>
    </row>
  </sheetData>
  <mergeCells count="12">
    <mergeCell ref="A6:L6"/>
    <mergeCell ref="A4:L4"/>
    <mergeCell ref="A5:L5"/>
    <mergeCell ref="A48:L48"/>
    <mergeCell ref="A45:L45"/>
    <mergeCell ref="A46:L46"/>
    <mergeCell ref="A47:L47"/>
    <mergeCell ref="A7:A9"/>
    <mergeCell ref="C7:C8"/>
    <mergeCell ref="D7:D8"/>
    <mergeCell ref="E7:E9"/>
    <mergeCell ref="F7:I7"/>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BF32-B431-47B0-9051-CA80E4AFC4E6}">
  <dimension ref="B4:E27"/>
  <sheetViews>
    <sheetView showGridLines="0" workbookViewId="0">
      <selection activeCell="C9" sqref="C9"/>
    </sheetView>
  </sheetViews>
  <sheetFormatPr defaultColWidth="9.140625" defaultRowHeight="15"/>
  <cols>
    <col min="1" max="1" width="9.140625" style="55"/>
    <col min="2" max="2" width="34.5703125" style="55" customWidth="1"/>
    <col min="3" max="3" width="15.7109375" style="55" customWidth="1"/>
    <col min="4" max="4" width="17.42578125" style="55" customWidth="1"/>
    <col min="5" max="5" width="15.28515625" style="55" customWidth="1"/>
    <col min="6" max="16384" width="9.140625" style="55"/>
  </cols>
  <sheetData>
    <row r="4" spans="2:5">
      <c r="B4" s="595" t="s">
        <v>1119</v>
      </c>
      <c r="C4" s="595"/>
      <c r="D4" s="595"/>
      <c r="E4" s="595"/>
    </row>
    <row r="5" spans="2:5" ht="60">
      <c r="B5" s="306" t="s">
        <v>581</v>
      </c>
      <c r="C5" s="307" t="s">
        <v>580</v>
      </c>
      <c r="D5" s="314" t="s">
        <v>579</v>
      </c>
      <c r="E5" s="314" t="s">
        <v>578</v>
      </c>
    </row>
    <row r="6" spans="2:5">
      <c r="B6" s="310" t="s">
        <v>548</v>
      </c>
      <c r="C6" s="308">
        <v>69.900000000000006</v>
      </c>
      <c r="D6" s="309">
        <v>5.2</v>
      </c>
      <c r="E6" s="308">
        <v>14</v>
      </c>
    </row>
    <row r="7" spans="2:5">
      <c r="B7" s="312" t="s">
        <v>547</v>
      </c>
      <c r="C7" s="293">
        <v>13.8</v>
      </c>
      <c r="D7" s="274">
        <v>2</v>
      </c>
      <c r="E7" s="273">
        <v>7.5</v>
      </c>
    </row>
    <row r="8" spans="2:5">
      <c r="B8" s="312" t="s">
        <v>539</v>
      </c>
      <c r="C8" s="274">
        <v>4</v>
      </c>
      <c r="D8" s="273">
        <v>2.9</v>
      </c>
      <c r="E8" s="273">
        <v>6.6</v>
      </c>
    </row>
    <row r="9" spans="2:5">
      <c r="B9" s="313" t="s">
        <v>577</v>
      </c>
      <c r="C9" s="274">
        <v>0.1</v>
      </c>
      <c r="D9" s="273">
        <v>1</v>
      </c>
      <c r="E9" s="273">
        <v>8.4</v>
      </c>
    </row>
    <row r="10" spans="2:5">
      <c r="B10" s="312" t="s">
        <v>536</v>
      </c>
      <c r="C10" s="273">
        <v>0</v>
      </c>
      <c r="D10" s="273">
        <v>5.4</v>
      </c>
      <c r="E10" s="273">
        <v>0.5</v>
      </c>
    </row>
    <row r="11" spans="2:5">
      <c r="B11" s="312" t="s">
        <v>535</v>
      </c>
      <c r="C11" s="273">
        <v>52.1</v>
      </c>
      <c r="D11" s="274">
        <v>6.2</v>
      </c>
      <c r="E11" s="273">
        <v>16.2</v>
      </c>
    </row>
    <row r="12" spans="2:5">
      <c r="B12" s="312" t="s">
        <v>527</v>
      </c>
      <c r="C12" s="293">
        <v>0</v>
      </c>
      <c r="D12" s="274">
        <v>0</v>
      </c>
      <c r="E12" s="274">
        <v>0.5</v>
      </c>
    </row>
    <row r="13" spans="2:5">
      <c r="B13" s="310" t="s">
        <v>534</v>
      </c>
      <c r="C13" s="308">
        <v>30.1</v>
      </c>
      <c r="D13" s="309">
        <v>10</v>
      </c>
      <c r="E13" s="308">
        <v>7</v>
      </c>
    </row>
    <row r="14" spans="2:5">
      <c r="B14" s="312" t="s">
        <v>536</v>
      </c>
      <c r="C14" s="276">
        <v>1.6</v>
      </c>
      <c r="D14" s="276">
        <v>6.5</v>
      </c>
      <c r="E14" s="276">
        <v>1.3</v>
      </c>
    </row>
    <row r="15" spans="2:5">
      <c r="B15" s="313" t="s">
        <v>574</v>
      </c>
      <c r="C15" s="273">
        <v>0.4</v>
      </c>
      <c r="D15" s="273">
        <v>6</v>
      </c>
      <c r="E15" s="273">
        <v>1</v>
      </c>
    </row>
    <row r="16" spans="2:5">
      <c r="B16" s="313" t="s">
        <v>576</v>
      </c>
      <c r="C16" s="282">
        <v>1.2</v>
      </c>
      <c r="D16" s="282">
        <v>6.7</v>
      </c>
      <c r="E16" s="282">
        <v>1.8</v>
      </c>
    </row>
    <row r="17" spans="2:5">
      <c r="B17" s="312" t="s">
        <v>535</v>
      </c>
      <c r="C17" s="276">
        <v>23.6</v>
      </c>
      <c r="D17" s="276">
        <v>10.4</v>
      </c>
      <c r="E17" s="276">
        <v>8.4</v>
      </c>
    </row>
    <row r="18" spans="2:5">
      <c r="B18" s="313" t="s">
        <v>574</v>
      </c>
      <c r="C18" s="273">
        <v>18.100000000000001</v>
      </c>
      <c r="D18" s="273">
        <v>11.5</v>
      </c>
      <c r="E18" s="273">
        <v>7.9</v>
      </c>
    </row>
    <row r="19" spans="2:5">
      <c r="B19" s="313" t="s">
        <v>576</v>
      </c>
      <c r="C19" s="273">
        <v>5.5</v>
      </c>
      <c r="D19" s="273">
        <v>6.8</v>
      </c>
      <c r="E19" s="273">
        <v>10.3</v>
      </c>
    </row>
    <row r="20" spans="2:5">
      <c r="B20" s="312" t="s">
        <v>575</v>
      </c>
      <c r="C20" s="273"/>
      <c r="D20" s="273"/>
      <c r="E20" s="273"/>
    </row>
    <row r="21" spans="2:5">
      <c r="B21" s="311" t="s">
        <v>574</v>
      </c>
      <c r="C21" s="273">
        <v>4.9000000000000004</v>
      </c>
      <c r="D21" s="270">
        <v>9.1</v>
      </c>
      <c r="E21" s="270">
        <v>1.9</v>
      </c>
    </row>
    <row r="22" spans="2:5">
      <c r="B22" s="310" t="s">
        <v>573</v>
      </c>
      <c r="C22" s="308">
        <v>100</v>
      </c>
      <c r="D22" s="309"/>
      <c r="E22" s="308"/>
    </row>
    <row r="23" spans="2:5">
      <c r="D23" s="267"/>
      <c r="E23" s="267"/>
    </row>
    <row r="24" spans="2:5">
      <c r="B24" s="594" t="s">
        <v>1120</v>
      </c>
      <c r="C24" s="594"/>
      <c r="D24" s="594"/>
      <c r="E24" s="594"/>
    </row>
    <row r="25" spans="2:5">
      <c r="B25" s="582"/>
      <c r="C25" s="582"/>
      <c r="D25" s="582"/>
      <c r="E25" s="582"/>
    </row>
    <row r="26" spans="2:5">
      <c r="B26" s="582"/>
      <c r="C26" s="582"/>
      <c r="D26" s="582"/>
      <c r="E26" s="582"/>
    </row>
    <row r="27" spans="2:5">
      <c r="B27" s="582"/>
      <c r="C27" s="582"/>
      <c r="D27" s="582"/>
      <c r="E27" s="582"/>
    </row>
  </sheetData>
  <mergeCells count="5">
    <mergeCell ref="B24:E24"/>
    <mergeCell ref="B25:E25"/>
    <mergeCell ref="B26:E26"/>
    <mergeCell ref="B27:E27"/>
    <mergeCell ref="B4:E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F299-26C0-4272-91D6-179B5234ECBE}">
  <dimension ref="B2:N103"/>
  <sheetViews>
    <sheetView showGridLines="0" topLeftCell="B13" zoomScale="70" zoomScaleNormal="70" workbookViewId="0">
      <selection activeCell="L3" sqref="L3:M3"/>
    </sheetView>
  </sheetViews>
  <sheetFormatPr defaultColWidth="10.140625" defaultRowHeight="15"/>
  <cols>
    <col min="1" max="1" width="10.140625" style="55"/>
    <col min="2" max="2" width="94.28515625" style="55" customWidth="1"/>
    <col min="3" max="3" width="19.28515625" style="55" customWidth="1"/>
    <col min="4" max="4" width="22.28515625" style="55" customWidth="1"/>
    <col min="5" max="5" width="25" style="55" customWidth="1"/>
    <col min="6" max="6" width="18.42578125" style="55" customWidth="1"/>
    <col min="7" max="7" width="21.85546875" style="55" customWidth="1"/>
    <col min="8" max="8" width="18.140625" style="55" customWidth="1"/>
    <col min="9" max="9" width="17.28515625" style="55" bestFit="1" customWidth="1"/>
    <col min="10" max="10" width="12.7109375" style="55" customWidth="1"/>
    <col min="11" max="11" width="10.140625" style="55"/>
    <col min="12" max="12" width="25.85546875" style="55" bestFit="1" customWidth="1"/>
    <col min="13" max="13" width="11.42578125" style="55" bestFit="1" customWidth="1"/>
    <col min="14" max="16384" width="10.140625" style="55"/>
  </cols>
  <sheetData>
    <row r="2" spans="2:13" ht="20.25">
      <c r="B2" s="604" t="s">
        <v>1121</v>
      </c>
      <c r="C2" s="604"/>
      <c r="D2" s="604"/>
      <c r="E2" s="604"/>
      <c r="F2" s="604"/>
      <c r="G2" s="604"/>
      <c r="H2" s="604"/>
      <c r="I2" s="604"/>
    </row>
    <row r="3" spans="2:13" ht="20.25">
      <c r="B3" s="605" t="s">
        <v>520</v>
      </c>
      <c r="C3" s="605"/>
      <c r="D3" s="605"/>
      <c r="E3" s="605"/>
      <c r="F3" s="605"/>
      <c r="G3" s="605"/>
      <c r="H3" s="605"/>
      <c r="I3" s="605"/>
      <c r="L3" s="9" t="s">
        <v>23</v>
      </c>
      <c r="M3" s="10">
        <v>4936862200000</v>
      </c>
    </row>
    <row r="4" spans="2:13" ht="21.75" thickBot="1">
      <c r="B4" s="606" t="s">
        <v>29</v>
      </c>
      <c r="C4" s="606"/>
      <c r="D4" s="606"/>
      <c r="E4" s="606"/>
      <c r="F4" s="606"/>
      <c r="G4" s="606"/>
      <c r="H4" s="606"/>
      <c r="I4" s="606"/>
    </row>
    <row r="5" spans="2:13" ht="18.75" thickBot="1">
      <c r="B5" s="607" t="s">
        <v>0</v>
      </c>
      <c r="C5" s="373">
        <v>2020</v>
      </c>
      <c r="D5" s="596">
        <v>2021</v>
      </c>
      <c r="E5" s="597"/>
      <c r="F5" s="597"/>
      <c r="G5" s="598"/>
      <c r="H5" s="596" t="s">
        <v>591</v>
      </c>
      <c r="I5" s="598"/>
      <c r="J5" s="599" t="s">
        <v>3</v>
      </c>
    </row>
    <row r="6" spans="2:13" ht="15.75" customHeight="1" thickBot="1">
      <c r="B6" s="608"/>
      <c r="C6" s="610" t="s">
        <v>438</v>
      </c>
      <c r="D6" s="610" t="s">
        <v>439</v>
      </c>
      <c r="E6" s="610" t="s">
        <v>440</v>
      </c>
      <c r="F6" s="610" t="s">
        <v>438</v>
      </c>
      <c r="G6" s="602" t="s">
        <v>441</v>
      </c>
      <c r="H6" s="599" t="s">
        <v>137</v>
      </c>
      <c r="I6" s="612"/>
      <c r="J6" s="600"/>
    </row>
    <row r="7" spans="2:13" ht="18.600000000000001" customHeight="1" thickBot="1">
      <c r="B7" s="608"/>
      <c r="C7" s="611"/>
      <c r="D7" s="611"/>
      <c r="E7" s="611"/>
      <c r="F7" s="611"/>
      <c r="G7" s="603"/>
      <c r="H7" s="374" t="s">
        <v>452</v>
      </c>
      <c r="I7" s="374" t="s">
        <v>453</v>
      </c>
      <c r="J7" s="601"/>
    </row>
    <row r="8" spans="2:13" ht="18.75" thickBot="1">
      <c r="B8" s="609"/>
      <c r="C8" s="375">
        <v>1</v>
      </c>
      <c r="D8" s="375">
        <v>2</v>
      </c>
      <c r="E8" s="375">
        <v>3</v>
      </c>
      <c r="F8" s="376">
        <v>4</v>
      </c>
      <c r="G8" s="376">
        <v>5</v>
      </c>
      <c r="H8" s="377" t="s">
        <v>449</v>
      </c>
      <c r="I8" s="376" t="s">
        <v>1036</v>
      </c>
      <c r="J8" s="378">
        <v>8</v>
      </c>
    </row>
    <row r="9" spans="2:13" ht="18.75">
      <c r="B9" s="320" t="s">
        <v>590</v>
      </c>
      <c r="C9" s="366">
        <v>14854596309.759983</v>
      </c>
      <c r="D9" s="366">
        <v>122275026084</v>
      </c>
      <c r="E9" s="366">
        <v>19511529769.620003</v>
      </c>
      <c r="F9" s="366">
        <v>16870737261.499971</v>
      </c>
      <c r="G9" s="366">
        <v>16113457374.94997</v>
      </c>
      <c r="H9" s="366">
        <v>2016140951.7399883</v>
      </c>
      <c r="I9" s="358">
        <f>+(F9-C9)/C9</f>
        <v>0.13572505840601767</v>
      </c>
      <c r="J9" s="358">
        <v>3.4172996081397559E-3</v>
      </c>
    </row>
    <row r="10" spans="2:13" ht="18.75">
      <c r="B10" s="319" t="s">
        <v>6</v>
      </c>
      <c r="C10" s="367">
        <v>14346163311.919983</v>
      </c>
      <c r="D10" s="367">
        <v>93496036689</v>
      </c>
      <c r="E10" s="367">
        <v>17255537931.880005</v>
      </c>
      <c r="F10" s="367">
        <v>16046110546.279972</v>
      </c>
      <c r="G10" s="367">
        <v>15429152132.00997</v>
      </c>
      <c r="H10" s="367">
        <v>1699947234.3599892</v>
      </c>
      <c r="I10" s="359">
        <f>+(F10-C10)/C10</f>
        <v>0.11849490329916515</v>
      </c>
      <c r="J10" s="359">
        <v>3.2502650258862745E-3</v>
      </c>
      <c r="L10" s="42"/>
      <c r="M10" s="42"/>
    </row>
    <row r="11" spans="2:13" ht="18.75">
      <c r="B11" s="318" t="s">
        <v>7</v>
      </c>
      <c r="C11" s="368">
        <v>14234383350.749981</v>
      </c>
      <c r="D11" s="368">
        <v>91056733378</v>
      </c>
      <c r="E11" s="368">
        <v>17215647111.110001</v>
      </c>
      <c r="F11" s="368">
        <v>16006292683.819971</v>
      </c>
      <c r="G11" s="368">
        <v>15390699342.91997</v>
      </c>
      <c r="H11" s="368">
        <v>1771909333.0699902</v>
      </c>
      <c r="I11" s="360">
        <f>+(F11-C11)/C11</f>
        <v>0.12448093390548118</v>
      </c>
      <c r="J11" s="360">
        <v>3.2421996068312318E-3</v>
      </c>
      <c r="L11" s="42"/>
      <c r="M11" s="42"/>
    </row>
    <row r="12" spans="2:13" ht="18.75">
      <c r="B12" s="318" t="s">
        <v>587</v>
      </c>
      <c r="C12" s="368">
        <v>0</v>
      </c>
      <c r="D12" s="368">
        <v>1551339667</v>
      </c>
      <c r="E12" s="368">
        <v>0</v>
      </c>
      <c r="F12" s="368">
        <v>0</v>
      </c>
      <c r="G12" s="368">
        <v>0</v>
      </c>
      <c r="H12" s="368">
        <v>0</v>
      </c>
      <c r="I12" s="360" t="s">
        <v>30</v>
      </c>
      <c r="J12" s="360">
        <v>0</v>
      </c>
      <c r="L12" s="42"/>
      <c r="M12" s="42"/>
    </row>
    <row r="13" spans="2:13" ht="18.75">
      <c r="B13" s="318" t="s">
        <v>589</v>
      </c>
      <c r="C13" s="368">
        <v>127009.20000000001</v>
      </c>
      <c r="D13" s="368">
        <v>30682659</v>
      </c>
      <c r="E13" s="368">
        <v>0</v>
      </c>
      <c r="F13" s="368">
        <v>0</v>
      </c>
      <c r="G13" s="368">
        <v>0</v>
      </c>
      <c r="H13" s="368">
        <v>-127009.20000000001</v>
      </c>
      <c r="I13" s="360">
        <f>+(F13-C13)/C13</f>
        <v>-1</v>
      </c>
      <c r="J13" s="360">
        <v>0</v>
      </c>
      <c r="L13" s="42"/>
      <c r="M13" s="42"/>
    </row>
    <row r="14" spans="2:13" ht="18.75">
      <c r="B14" s="318" t="s">
        <v>586</v>
      </c>
      <c r="C14" s="368">
        <v>111652951.97</v>
      </c>
      <c r="D14" s="368">
        <v>814550855</v>
      </c>
      <c r="E14" s="368">
        <v>39885005.899999991</v>
      </c>
      <c r="F14" s="368">
        <v>39812047.589999989</v>
      </c>
      <c r="G14" s="368">
        <v>38446974.220000006</v>
      </c>
      <c r="H14" s="368">
        <v>-71840904.38000001</v>
      </c>
      <c r="I14" s="360">
        <f>+(F14-C14)/C14</f>
        <v>-0.64343040745848734</v>
      </c>
      <c r="J14" s="360">
        <v>8.0642412077047626E-6</v>
      </c>
      <c r="L14" s="42"/>
      <c r="M14" s="42"/>
    </row>
    <row r="15" spans="2:13" ht="18.75">
      <c r="B15" s="318" t="s">
        <v>12</v>
      </c>
      <c r="C15" s="368">
        <v>0</v>
      </c>
      <c r="D15" s="368">
        <v>42730130</v>
      </c>
      <c r="E15" s="368">
        <v>5814.87</v>
      </c>
      <c r="F15" s="368">
        <v>5814.87</v>
      </c>
      <c r="G15" s="368">
        <v>5814.87</v>
      </c>
      <c r="H15" s="368">
        <v>5814.87</v>
      </c>
      <c r="I15" s="361" t="s">
        <v>30</v>
      </c>
      <c r="J15" s="361">
        <v>1.1778473379305583E-9</v>
      </c>
      <c r="L15" s="42"/>
      <c r="M15" s="42"/>
    </row>
    <row r="16" spans="2:13" ht="18.75">
      <c r="B16" s="319" t="s">
        <v>13</v>
      </c>
      <c r="C16" s="369">
        <v>508432997.83999979</v>
      </c>
      <c r="D16" s="369">
        <v>28778989395</v>
      </c>
      <c r="E16" s="369">
        <v>2255991837.7399998</v>
      </c>
      <c r="F16" s="369">
        <v>824626715.22000015</v>
      </c>
      <c r="G16" s="369">
        <v>684305242.94000006</v>
      </c>
      <c r="H16" s="369">
        <v>316193717.38000035</v>
      </c>
      <c r="I16" s="359">
        <f t="shared" ref="I16:I27" si="0">+(F16-C16)/C16</f>
        <v>0.62189849738962899</v>
      </c>
      <c r="J16" s="359">
        <v>1.670345822534808E-4</v>
      </c>
      <c r="L16" s="42"/>
      <c r="M16" s="42"/>
    </row>
    <row r="17" spans="2:14" ht="18.75">
      <c r="B17" s="318" t="s">
        <v>14</v>
      </c>
      <c r="C17" s="368">
        <v>15714116.590000002</v>
      </c>
      <c r="D17" s="368">
        <v>17210921062</v>
      </c>
      <c r="E17" s="368">
        <v>798038378.41000009</v>
      </c>
      <c r="F17" s="368">
        <v>669211692.80999994</v>
      </c>
      <c r="G17" s="368">
        <v>545948369.50999999</v>
      </c>
      <c r="H17" s="368">
        <v>653497576.21999991</v>
      </c>
      <c r="I17" s="360">
        <f t="shared" si="0"/>
        <v>41.58665697032351</v>
      </c>
      <c r="J17" s="360">
        <v>1.355540555314669E-4</v>
      </c>
      <c r="L17" s="42"/>
      <c r="M17" s="42"/>
    </row>
    <row r="18" spans="2:14" ht="18.75">
      <c r="B18" s="318" t="s">
        <v>15</v>
      </c>
      <c r="C18" s="368">
        <v>469670934.21999985</v>
      </c>
      <c r="D18" s="368">
        <v>7137202747</v>
      </c>
      <c r="E18" s="368">
        <v>1441834043.1999989</v>
      </c>
      <c r="F18" s="368">
        <v>139711389.43000004</v>
      </c>
      <c r="G18" s="368">
        <v>123098913.44999999</v>
      </c>
      <c r="H18" s="368">
        <v>-329959544.78999984</v>
      </c>
      <c r="I18" s="360">
        <f t="shared" si="0"/>
        <v>-0.7025334564038459</v>
      </c>
      <c r="J18" s="360">
        <v>2.8299633202239273E-5</v>
      </c>
      <c r="L18" s="42"/>
      <c r="M18" s="42"/>
    </row>
    <row r="19" spans="2:14" ht="18.75">
      <c r="B19" s="318" t="s">
        <v>16</v>
      </c>
      <c r="C19" s="368">
        <v>5350237.7699999996</v>
      </c>
      <c r="D19" s="368">
        <v>29213827</v>
      </c>
      <c r="E19" s="368">
        <v>41300</v>
      </c>
      <c r="F19" s="368">
        <v>0</v>
      </c>
      <c r="G19" s="368">
        <v>0</v>
      </c>
      <c r="H19" s="368">
        <v>-5350237.7699999996</v>
      </c>
      <c r="I19" s="360">
        <f t="shared" si="0"/>
        <v>-1</v>
      </c>
      <c r="J19" s="360">
        <v>0</v>
      </c>
      <c r="L19" s="42"/>
      <c r="M19" s="42"/>
    </row>
    <row r="20" spans="2:14" ht="18.75">
      <c r="B20" s="318" t="s">
        <v>17</v>
      </c>
      <c r="C20" s="368">
        <v>8094888.4100000001</v>
      </c>
      <c r="D20" s="368">
        <v>316250400</v>
      </c>
      <c r="E20" s="368">
        <v>3251482.79</v>
      </c>
      <c r="F20" s="368">
        <v>2876999.6399999997</v>
      </c>
      <c r="G20" s="368">
        <v>2431326.64</v>
      </c>
      <c r="H20" s="368">
        <v>-5217888.7700000005</v>
      </c>
      <c r="I20" s="362">
        <f t="shared" si="0"/>
        <v>-0.6445905744116367</v>
      </c>
      <c r="J20" s="360">
        <v>5.8275874906939871E-7</v>
      </c>
      <c r="L20" s="42"/>
      <c r="M20" s="42"/>
    </row>
    <row r="21" spans="2:14" ht="18.75">
      <c r="B21" s="318" t="s">
        <v>585</v>
      </c>
      <c r="C21" s="368">
        <v>9602820.8499999996</v>
      </c>
      <c r="D21" s="368">
        <v>4070159091</v>
      </c>
      <c r="E21" s="368">
        <v>12826633.34</v>
      </c>
      <c r="F21" s="368">
        <v>12826633.34</v>
      </c>
      <c r="G21" s="368">
        <v>12826633.340000002</v>
      </c>
      <c r="H21" s="368">
        <v>3223812.49</v>
      </c>
      <c r="I21" s="362">
        <f t="shared" si="0"/>
        <v>0.33571515499010901</v>
      </c>
      <c r="J21" s="360">
        <v>2.5981347707051654E-6</v>
      </c>
      <c r="L21" s="42"/>
      <c r="M21" s="42"/>
    </row>
    <row r="22" spans="2:14" ht="18.75">
      <c r="B22" s="318" t="s">
        <v>584</v>
      </c>
      <c r="C22" s="368"/>
      <c r="D22" s="368">
        <v>15242268</v>
      </c>
      <c r="E22" s="368">
        <v>0</v>
      </c>
      <c r="F22" s="368">
        <v>0</v>
      </c>
      <c r="G22" s="368">
        <v>0</v>
      </c>
      <c r="H22" s="368">
        <v>0</v>
      </c>
      <c r="I22" s="357" t="e">
        <f t="shared" si="0"/>
        <v>#DIV/0!</v>
      </c>
      <c r="J22" s="357">
        <v>0</v>
      </c>
      <c r="L22" s="42"/>
      <c r="M22" s="42"/>
    </row>
    <row r="23" spans="2:14" ht="24" customHeight="1">
      <c r="B23" s="320" t="s">
        <v>588</v>
      </c>
      <c r="C23" s="370">
        <v>2214927147.4599991</v>
      </c>
      <c r="D23" s="370">
        <v>57199003232</v>
      </c>
      <c r="E23" s="370">
        <v>3308525100.7699995</v>
      </c>
      <c r="F23" s="370">
        <v>3229793815.2700005</v>
      </c>
      <c r="G23" s="370">
        <v>3144183987.4200015</v>
      </c>
      <c r="H23" s="370">
        <v>1014866667.8100014</v>
      </c>
      <c r="I23" s="363">
        <f t="shared" si="0"/>
        <v>0.45819415278458026</v>
      </c>
      <c r="J23" s="363">
        <v>6.5421996491415134E-4</v>
      </c>
      <c r="L23" s="42"/>
      <c r="M23" s="42"/>
      <c r="N23" s="42"/>
    </row>
    <row r="24" spans="2:14" ht="18.75">
      <c r="B24" s="319" t="s">
        <v>6</v>
      </c>
      <c r="C24" s="367">
        <v>2173105683.579999</v>
      </c>
      <c r="D24" s="367">
        <v>56765034563</v>
      </c>
      <c r="E24" s="367">
        <v>3270703891.2399993</v>
      </c>
      <c r="F24" s="367">
        <v>3222302588.0700006</v>
      </c>
      <c r="G24" s="367">
        <v>3138270716.4900017</v>
      </c>
      <c r="H24" s="367">
        <v>1049196904.4900017</v>
      </c>
      <c r="I24" s="359">
        <f t="shared" si="0"/>
        <v>0.48280988468151387</v>
      </c>
      <c r="J24" s="359">
        <v>6.5270255833148447E-4</v>
      </c>
    </row>
    <row r="25" spans="2:14" ht="22.15" customHeight="1">
      <c r="B25" s="318" t="s">
        <v>7</v>
      </c>
      <c r="C25" s="368">
        <v>281437438.31999993</v>
      </c>
      <c r="D25" s="368">
        <v>39299957947</v>
      </c>
      <c r="E25" s="368">
        <v>379723227.61000013</v>
      </c>
      <c r="F25" s="368">
        <v>331321924.44000012</v>
      </c>
      <c r="G25" s="368">
        <v>248338011.66</v>
      </c>
      <c r="H25" s="368">
        <v>49884486.120000184</v>
      </c>
      <c r="I25" s="360">
        <f t="shared" si="0"/>
        <v>0.17724893467542344</v>
      </c>
      <c r="J25" s="360">
        <v>6.7111843721301377E-5</v>
      </c>
    </row>
    <row r="26" spans="2:14" ht="18.75">
      <c r="B26" s="318" t="s">
        <v>587</v>
      </c>
      <c r="C26" s="368">
        <v>4822502.8000000007</v>
      </c>
      <c r="D26" s="368">
        <v>35821015</v>
      </c>
      <c r="E26" s="368">
        <v>4617069.9000000004</v>
      </c>
      <c r="F26" s="368">
        <v>4617069.9000000004</v>
      </c>
      <c r="G26" s="368">
        <v>4617069.9000000004</v>
      </c>
      <c r="H26" s="368">
        <v>-205432.90000000037</v>
      </c>
      <c r="I26" s="360">
        <f t="shared" si="0"/>
        <v>-4.2598814043197722E-2</v>
      </c>
      <c r="J26" s="360">
        <v>9.3522357176588816E-7</v>
      </c>
    </row>
    <row r="27" spans="2:14" ht="18.75">
      <c r="B27" s="318" t="s">
        <v>586</v>
      </c>
      <c r="C27" s="368">
        <v>1886845742.46</v>
      </c>
      <c r="D27" s="368">
        <v>17428528801</v>
      </c>
      <c r="E27" s="368">
        <v>2886344412.4499993</v>
      </c>
      <c r="F27" s="368">
        <v>2886344412.4499993</v>
      </c>
      <c r="G27" s="368">
        <v>2885296453.6499996</v>
      </c>
      <c r="H27" s="368">
        <v>999498669.98999929</v>
      </c>
      <c r="I27" s="360">
        <f t="shared" si="0"/>
        <v>0.52971933396467785</v>
      </c>
      <c r="J27" s="360">
        <v>5.8465160572032963E-4</v>
      </c>
    </row>
    <row r="28" spans="2:14" ht="18.75">
      <c r="B28" s="318" t="s">
        <v>12</v>
      </c>
      <c r="C28" s="368"/>
      <c r="D28" s="368">
        <v>726800</v>
      </c>
      <c r="E28" s="368">
        <v>19181.28</v>
      </c>
      <c r="F28" s="368">
        <v>19181.28</v>
      </c>
      <c r="G28" s="368">
        <v>19181.28</v>
      </c>
      <c r="H28" s="368">
        <v>19181.28</v>
      </c>
      <c r="I28" s="360" t="s">
        <v>30</v>
      </c>
      <c r="J28" s="360">
        <v>3.8853180872660369E-9</v>
      </c>
    </row>
    <row r="29" spans="2:14" ht="15" customHeight="1">
      <c r="B29" s="319" t="s">
        <v>13</v>
      </c>
      <c r="C29" s="369">
        <v>41821463.879999995</v>
      </c>
      <c r="D29" s="369">
        <v>433968669</v>
      </c>
      <c r="E29" s="369">
        <v>37821209.529999994</v>
      </c>
      <c r="F29" s="369">
        <v>7491227.1999999993</v>
      </c>
      <c r="G29" s="369">
        <v>5913270.9299999997</v>
      </c>
      <c r="H29" s="369">
        <v>-34330236.679999992</v>
      </c>
      <c r="I29" s="359">
        <f>+(F29-C29)/C29</f>
        <v>-0.82087601664315524</v>
      </c>
      <c r="J29" s="359">
        <v>1.5174065826670226E-6</v>
      </c>
    </row>
    <row r="30" spans="2:14" ht="21.6" customHeight="1">
      <c r="B30" s="318" t="s">
        <v>15</v>
      </c>
      <c r="C30" s="368">
        <v>0</v>
      </c>
      <c r="D30" s="368"/>
      <c r="E30" s="368"/>
      <c r="F30" s="368"/>
      <c r="G30" s="368"/>
      <c r="H30" s="368">
        <v>0</v>
      </c>
      <c r="I30" s="364" t="s">
        <v>30</v>
      </c>
      <c r="J30" s="364">
        <v>0</v>
      </c>
    </row>
    <row r="31" spans="2:14" ht="18.75">
      <c r="B31" s="318" t="s">
        <v>16</v>
      </c>
      <c r="C31" s="368">
        <v>40123769.590000004</v>
      </c>
      <c r="D31" s="368">
        <v>390065751</v>
      </c>
      <c r="E31" s="368">
        <v>37821209.529999994</v>
      </c>
      <c r="F31" s="368">
        <v>7491227.1999999993</v>
      </c>
      <c r="G31" s="368">
        <v>5913270.9299999997</v>
      </c>
      <c r="H31" s="368">
        <v>-32632542.390000004</v>
      </c>
      <c r="I31" s="364">
        <f>+(F31-C31)/C31</f>
        <v>-0.81329702377049273</v>
      </c>
      <c r="J31" s="364">
        <v>1.5174065826670226E-6</v>
      </c>
    </row>
    <row r="32" spans="2:14" ht="18.75">
      <c r="B32" s="318" t="s">
        <v>17</v>
      </c>
      <c r="C32" s="368">
        <v>1697694.29</v>
      </c>
      <c r="D32" s="368">
        <v>42402918</v>
      </c>
      <c r="E32" s="368">
        <v>0</v>
      </c>
      <c r="F32" s="368">
        <v>0</v>
      </c>
      <c r="G32" s="368">
        <v>0</v>
      </c>
      <c r="H32" s="368">
        <v>-1697694.29</v>
      </c>
      <c r="I32" s="364">
        <f>+(F32-C32)/C32</f>
        <v>-1</v>
      </c>
      <c r="J32" s="364">
        <v>0</v>
      </c>
    </row>
    <row r="33" spans="2:10" ht="18.75">
      <c r="B33" s="318" t="s">
        <v>585</v>
      </c>
      <c r="C33" s="368"/>
      <c r="D33" s="368">
        <v>1500000</v>
      </c>
      <c r="E33" s="368">
        <v>0</v>
      </c>
      <c r="F33" s="368">
        <v>0</v>
      </c>
      <c r="G33" s="368">
        <v>0</v>
      </c>
      <c r="H33" s="368">
        <v>0</v>
      </c>
      <c r="I33" s="364" t="s">
        <v>30</v>
      </c>
      <c r="J33" s="364">
        <v>0</v>
      </c>
    </row>
    <row r="34" spans="2:10" ht="19.5" thickBot="1">
      <c r="B34" s="318" t="s">
        <v>584</v>
      </c>
      <c r="C34" s="371">
        <v>0</v>
      </c>
      <c r="D34" s="371">
        <v>4329262452</v>
      </c>
      <c r="E34" s="371">
        <v>0</v>
      </c>
      <c r="F34" s="371">
        <v>0</v>
      </c>
      <c r="G34" s="371">
        <v>0</v>
      </c>
      <c r="H34" s="371">
        <v>0</v>
      </c>
      <c r="I34" s="364" t="s">
        <v>30</v>
      </c>
      <c r="J34" s="364">
        <v>0</v>
      </c>
    </row>
    <row r="35" spans="2:10" ht="19.5" thickBot="1">
      <c r="B35" s="356" t="s">
        <v>138</v>
      </c>
      <c r="C35" s="372">
        <v>17069523457.219982</v>
      </c>
      <c r="D35" s="372">
        <v>179474029316</v>
      </c>
      <c r="E35" s="372">
        <v>22820054870.390003</v>
      </c>
      <c r="F35" s="372">
        <v>20100531076.769974</v>
      </c>
      <c r="G35" s="372">
        <v>19257641362.369972</v>
      </c>
      <c r="H35" s="372">
        <v>3031007619.5499916</v>
      </c>
      <c r="I35" s="365">
        <f>+(F35-C35)/C35</f>
        <v>0.17756837952426557</v>
      </c>
      <c r="J35" s="365">
        <v>4.0715195730539073E-3</v>
      </c>
    </row>
    <row r="36" spans="2:10">
      <c r="B36" s="355" t="s">
        <v>583</v>
      </c>
    </row>
    <row r="37" spans="2:10">
      <c r="B37" s="355" t="s">
        <v>582</v>
      </c>
      <c r="F37" s="42"/>
    </row>
    <row r="38" spans="2:10">
      <c r="B38" s="355" t="s">
        <v>477</v>
      </c>
    </row>
    <row r="40" spans="2:10">
      <c r="G40" s="42"/>
    </row>
    <row r="41" spans="2:10">
      <c r="J41" s="316">
        <v>4936862.2</v>
      </c>
    </row>
    <row r="43" spans="2:10">
      <c r="E43" s="213"/>
      <c r="F43" s="42"/>
      <c r="G43" s="42"/>
    </row>
    <row r="44" spans="2:10">
      <c r="E44" s="42"/>
    </row>
    <row r="59" spans="5:5">
      <c r="E59" s="42"/>
    </row>
    <row r="103" spans="5:5">
      <c r="E103" s="315"/>
    </row>
  </sheetData>
  <mergeCells count="13">
    <mergeCell ref="D5:G5"/>
    <mergeCell ref="J5:J7"/>
    <mergeCell ref="G6:G7"/>
    <mergeCell ref="B2:I2"/>
    <mergeCell ref="B3:I3"/>
    <mergeCell ref="B4:I4"/>
    <mergeCell ref="B5:B8"/>
    <mergeCell ref="H5:I5"/>
    <mergeCell ref="C6:C7"/>
    <mergeCell ref="D6:D7"/>
    <mergeCell ref="E6:E7"/>
    <mergeCell ref="F6:F7"/>
    <mergeCell ref="H6:I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5748-65A6-4B17-9A08-565E5F0F0D98}">
  <dimension ref="A2:M138"/>
  <sheetViews>
    <sheetView showGridLines="0" topLeftCell="B1" zoomScale="85" zoomScaleNormal="85" workbookViewId="0">
      <selection activeCell="B25" sqref="B25"/>
    </sheetView>
  </sheetViews>
  <sheetFormatPr defaultColWidth="11.42578125" defaultRowHeight="15"/>
  <cols>
    <col min="1" max="1" width="41.85546875" style="55" customWidth="1"/>
    <col min="2" max="2" width="90.140625" style="55" bestFit="1" customWidth="1"/>
    <col min="3" max="3" width="15" style="55" customWidth="1"/>
    <col min="4" max="4" width="18" style="55" customWidth="1"/>
    <col min="5" max="5" width="20" style="55" customWidth="1"/>
    <col min="6" max="6" width="15.140625" style="55" customWidth="1"/>
    <col min="7" max="7" width="10.7109375" style="55" customWidth="1"/>
    <col min="8" max="8" width="12.5703125" style="55" customWidth="1"/>
    <col min="9" max="9" width="11.28515625" style="55" bestFit="1" customWidth="1"/>
    <col min="10" max="10" width="11.7109375" style="55" bestFit="1" customWidth="1"/>
    <col min="11" max="11" width="11.42578125" style="55"/>
    <col min="12" max="12" width="17.85546875" style="55" bestFit="1" customWidth="1"/>
    <col min="13" max="18" width="11.42578125" style="55"/>
    <col min="19" max="19" width="30.140625" style="55" bestFit="1" customWidth="1"/>
    <col min="20" max="20" width="19.5703125" style="55" bestFit="1" customWidth="1"/>
    <col min="21" max="21" width="14.5703125" style="55" bestFit="1" customWidth="1"/>
    <col min="22" max="22" width="19.5703125" style="55" bestFit="1" customWidth="1"/>
    <col min="23" max="23" width="14.5703125" style="55" bestFit="1" customWidth="1"/>
    <col min="24" max="24" width="20" style="55" customWidth="1"/>
    <col min="25" max="25" width="13.140625" style="55" bestFit="1" customWidth="1"/>
    <col min="26" max="26" width="7.140625" style="55" bestFit="1" customWidth="1"/>
    <col min="27" max="27" width="9.140625" style="55" bestFit="1" customWidth="1"/>
    <col min="28" max="16384" width="11.42578125" style="55"/>
  </cols>
  <sheetData>
    <row r="2" spans="1:13" ht="20.25">
      <c r="B2" s="604" t="s">
        <v>1123</v>
      </c>
      <c r="C2" s="604"/>
      <c r="D2" s="604"/>
      <c r="E2" s="604"/>
      <c r="F2" s="604"/>
      <c r="G2" s="604"/>
      <c r="H2" s="604"/>
      <c r="I2" s="604"/>
    </row>
    <row r="3" spans="1:13" ht="20.25">
      <c r="B3" s="605" t="s">
        <v>520</v>
      </c>
      <c r="C3" s="605"/>
      <c r="D3" s="605"/>
      <c r="E3" s="605"/>
      <c r="F3" s="605"/>
      <c r="G3" s="605"/>
      <c r="H3" s="605"/>
      <c r="I3" s="605"/>
      <c r="L3" s="9" t="s">
        <v>23</v>
      </c>
      <c r="M3" s="10">
        <v>4936862200000</v>
      </c>
    </row>
    <row r="4" spans="1:13" ht="21.75" thickBot="1">
      <c r="B4" s="606" t="s">
        <v>29</v>
      </c>
      <c r="C4" s="606"/>
      <c r="D4" s="606"/>
      <c r="E4" s="606"/>
      <c r="F4" s="606"/>
      <c r="G4" s="606"/>
      <c r="H4" s="606"/>
      <c r="I4" s="606"/>
    </row>
    <row r="5" spans="1:13" ht="15.75" thickBot="1">
      <c r="B5" s="618" t="s">
        <v>0</v>
      </c>
      <c r="C5" s="385">
        <v>2020</v>
      </c>
      <c r="D5" s="621">
        <v>2021</v>
      </c>
      <c r="E5" s="622"/>
      <c r="F5" s="622"/>
      <c r="G5" s="623"/>
      <c r="H5" s="621" t="s">
        <v>591</v>
      </c>
      <c r="I5" s="623"/>
      <c r="J5" s="613" t="s">
        <v>3</v>
      </c>
    </row>
    <row r="6" spans="1:13" ht="15.75" thickBot="1">
      <c r="B6" s="619"/>
      <c r="C6" s="624" t="s">
        <v>438</v>
      </c>
      <c r="D6" s="624" t="s">
        <v>439</v>
      </c>
      <c r="E6" s="624" t="s">
        <v>440</v>
      </c>
      <c r="F6" s="624" t="s">
        <v>438</v>
      </c>
      <c r="G6" s="613" t="s">
        <v>441</v>
      </c>
      <c r="H6" s="616" t="s">
        <v>137</v>
      </c>
      <c r="I6" s="617"/>
      <c r="J6" s="614"/>
    </row>
    <row r="7" spans="1:13" ht="15.75" thickBot="1">
      <c r="B7" s="619"/>
      <c r="C7" s="625"/>
      <c r="D7" s="625"/>
      <c r="E7" s="625"/>
      <c r="F7" s="625"/>
      <c r="G7" s="615"/>
      <c r="H7" s="386" t="s">
        <v>452</v>
      </c>
      <c r="I7" s="386" t="s">
        <v>453</v>
      </c>
      <c r="J7" s="615"/>
    </row>
    <row r="8" spans="1:13" ht="15.75" thickBot="1">
      <c r="B8" s="620"/>
      <c r="C8" s="387">
        <v>1</v>
      </c>
      <c r="D8" s="387">
        <v>2</v>
      </c>
      <c r="E8" s="387">
        <v>3</v>
      </c>
      <c r="F8" s="388">
        <v>4</v>
      </c>
      <c r="G8" s="388">
        <v>5</v>
      </c>
      <c r="H8" s="389" t="s">
        <v>449</v>
      </c>
      <c r="I8" s="388" t="s">
        <v>1036</v>
      </c>
      <c r="J8" s="386">
        <v>8</v>
      </c>
    </row>
    <row r="9" spans="1:13">
      <c r="B9" s="379" t="s">
        <v>590</v>
      </c>
      <c r="C9" s="380">
        <f>+SUM(C10:C68)</f>
        <v>14854596309.760012</v>
      </c>
      <c r="D9" s="380">
        <f>+SUM(D10:D68)</f>
        <v>122275026084</v>
      </c>
      <c r="E9" s="380">
        <f>+SUM(E10:E68)</f>
        <v>19511529769.62001</v>
      </c>
      <c r="F9" s="380">
        <f>+SUM(F10:F68)</f>
        <v>16870737261.499994</v>
      </c>
      <c r="G9" s="380">
        <f>+SUM(G10:G68)</f>
        <v>16113457374.950006</v>
      </c>
      <c r="H9" s="380">
        <v>2016140951.7399826</v>
      </c>
      <c r="I9" s="390">
        <v>0.13572505840601704</v>
      </c>
      <c r="J9" s="390">
        <v>3.4172996081397603E-3</v>
      </c>
    </row>
    <row r="10" spans="1:13">
      <c r="B10" s="381" t="s">
        <v>659</v>
      </c>
      <c r="C10" s="382">
        <v>55974434.340000026</v>
      </c>
      <c r="D10" s="382">
        <v>448455814</v>
      </c>
      <c r="E10" s="382">
        <v>201650162.44999996</v>
      </c>
      <c r="F10" s="382">
        <v>76877951.270000041</v>
      </c>
      <c r="G10" s="382">
        <v>74718377.879999995</v>
      </c>
      <c r="H10" s="382">
        <v>20903516.930000015</v>
      </c>
      <c r="I10" s="391">
        <v>0.37344757792509037</v>
      </c>
      <c r="J10" s="391">
        <v>1.5572229516554063E-5</v>
      </c>
    </row>
    <row r="11" spans="1:13">
      <c r="B11" s="381" t="s">
        <v>658</v>
      </c>
      <c r="C11" s="382">
        <v>12368008.280000001</v>
      </c>
      <c r="D11" s="382">
        <v>55261154</v>
      </c>
      <c r="E11" s="382">
        <v>10685866.610000001</v>
      </c>
      <c r="F11" s="382">
        <v>10397946.609999998</v>
      </c>
      <c r="G11" s="382">
        <v>9453497.0600000042</v>
      </c>
      <c r="H11" s="382">
        <v>-1970061.6700000037</v>
      </c>
      <c r="I11" s="391">
        <v>-0.15928689772837082</v>
      </c>
      <c r="J11" s="391">
        <v>2.1061853032883918E-6</v>
      </c>
    </row>
    <row r="12" spans="1:13">
      <c r="A12" s="212"/>
      <c r="B12" s="381" t="s">
        <v>657</v>
      </c>
      <c r="C12" s="382" t="s">
        <v>30</v>
      </c>
      <c r="D12" s="382">
        <v>882120030</v>
      </c>
      <c r="E12" s="382">
        <v>0</v>
      </c>
      <c r="F12" s="382">
        <v>0</v>
      </c>
      <c r="G12" s="382">
        <v>0</v>
      </c>
      <c r="H12" s="382">
        <v>0</v>
      </c>
      <c r="I12" s="392" t="s">
        <v>30</v>
      </c>
      <c r="J12" s="391">
        <v>0</v>
      </c>
    </row>
    <row r="13" spans="1:13">
      <c r="B13" s="381" t="s">
        <v>656</v>
      </c>
      <c r="C13" s="382" t="s">
        <v>30</v>
      </c>
      <c r="D13" s="382">
        <v>561959298</v>
      </c>
      <c r="E13" s="382">
        <v>0</v>
      </c>
      <c r="F13" s="382">
        <v>0</v>
      </c>
      <c r="G13" s="382">
        <v>0</v>
      </c>
      <c r="H13" s="382">
        <v>0</v>
      </c>
      <c r="I13" s="392" t="s">
        <v>30</v>
      </c>
      <c r="J13" s="391">
        <v>0</v>
      </c>
    </row>
    <row r="14" spans="1:13">
      <c r="B14" s="381" t="s">
        <v>655</v>
      </c>
      <c r="C14" s="382">
        <v>40253954.600000001</v>
      </c>
      <c r="D14" s="382">
        <v>179615540</v>
      </c>
      <c r="E14" s="382">
        <v>45725524.18999999</v>
      </c>
      <c r="F14" s="382">
        <v>40569148.740000002</v>
      </c>
      <c r="G14" s="382">
        <v>39553680.660000004</v>
      </c>
      <c r="H14" s="382">
        <v>315194.1400000006</v>
      </c>
      <c r="I14" s="391">
        <v>7.830140991911403E-3</v>
      </c>
      <c r="J14" s="391">
        <v>8.2175979592867721E-6</v>
      </c>
    </row>
    <row r="15" spans="1:13">
      <c r="B15" s="381" t="s">
        <v>654</v>
      </c>
      <c r="C15" s="382">
        <v>349911598.89999998</v>
      </c>
      <c r="D15" s="382">
        <v>2108317326</v>
      </c>
      <c r="E15" s="382">
        <v>335204977.24000019</v>
      </c>
      <c r="F15" s="382">
        <v>299944335.91999996</v>
      </c>
      <c r="G15" s="382">
        <v>298849482.75999999</v>
      </c>
      <c r="H15" s="382">
        <v>-49967262.980000019</v>
      </c>
      <c r="I15" s="391">
        <v>-0.14279967608127214</v>
      </c>
      <c r="J15" s="391">
        <v>6.0756068079032048E-5</v>
      </c>
    </row>
    <row r="16" spans="1:13">
      <c r="B16" s="381" t="s">
        <v>653</v>
      </c>
      <c r="C16" s="382">
        <v>9901129.5299999993</v>
      </c>
      <c r="D16" s="382">
        <v>64929321</v>
      </c>
      <c r="E16" s="382">
        <v>12051053.420000002</v>
      </c>
      <c r="F16" s="382">
        <v>9586728.6799999978</v>
      </c>
      <c r="G16" s="382">
        <v>9586728.6799999997</v>
      </c>
      <c r="H16" s="382">
        <v>-314400.85000000149</v>
      </c>
      <c r="I16" s="391">
        <v>-3.175403867279792E-2</v>
      </c>
      <c r="J16" s="391">
        <v>1.9418667752160466E-6</v>
      </c>
    </row>
    <row r="17" spans="1:10">
      <c r="B17" s="381" t="s">
        <v>652</v>
      </c>
      <c r="C17" s="382">
        <v>3002097.6900000004</v>
      </c>
      <c r="D17" s="382">
        <v>20352056</v>
      </c>
      <c r="E17" s="382">
        <v>4101500.1599999983</v>
      </c>
      <c r="F17" s="382">
        <v>4101500.1599999988</v>
      </c>
      <c r="G17" s="382">
        <v>4070179.1599999988</v>
      </c>
      <c r="H17" s="382">
        <v>1099402.4699999983</v>
      </c>
      <c r="I17" s="391">
        <v>0.36621142398600565</v>
      </c>
      <c r="J17" s="391">
        <v>8.3079089385966628E-7</v>
      </c>
    </row>
    <row r="18" spans="1:10">
      <c r="B18" s="381" t="s">
        <v>651</v>
      </c>
      <c r="C18" s="382">
        <v>397950406.59999979</v>
      </c>
      <c r="D18" s="382">
        <v>7731561024</v>
      </c>
      <c r="E18" s="382">
        <v>564873696.88999999</v>
      </c>
      <c r="F18" s="382">
        <v>429310461.33999979</v>
      </c>
      <c r="G18" s="382">
        <v>307883056.28000003</v>
      </c>
      <c r="H18" s="382">
        <v>31360054.74000001</v>
      </c>
      <c r="I18" s="391">
        <v>7.8803926871022389E-2</v>
      </c>
      <c r="J18" s="391">
        <v>8.6960187250111976E-5</v>
      </c>
    </row>
    <row r="19" spans="1:10">
      <c r="A19" s="325"/>
      <c r="B19" s="381" t="s">
        <v>650</v>
      </c>
      <c r="C19" s="382">
        <v>31952908.049999997</v>
      </c>
      <c r="D19" s="382">
        <v>144144665</v>
      </c>
      <c r="E19" s="382">
        <v>32362546</v>
      </c>
      <c r="F19" s="382">
        <v>32362546</v>
      </c>
      <c r="G19" s="382">
        <v>32362546</v>
      </c>
      <c r="H19" s="382">
        <v>409637.95000000298</v>
      </c>
      <c r="I19" s="391">
        <v>1.2820052226827068E-2</v>
      </c>
      <c r="J19" s="391">
        <v>6.5552864732582571E-6</v>
      </c>
    </row>
    <row r="20" spans="1:10">
      <c r="B20" s="381" t="s">
        <v>649</v>
      </c>
      <c r="C20" s="382">
        <v>22148337.439999998</v>
      </c>
      <c r="D20" s="382">
        <v>138883315</v>
      </c>
      <c r="E20" s="382">
        <v>25571538.239999998</v>
      </c>
      <c r="F20" s="382">
        <v>21656209.579999991</v>
      </c>
      <c r="G20" s="382">
        <v>20111263.880000006</v>
      </c>
      <c r="H20" s="382">
        <v>-492127.86000000685</v>
      </c>
      <c r="I20" s="391">
        <v>-2.2219629863107545E-2</v>
      </c>
      <c r="J20" s="391">
        <v>4.3866344051490827E-6</v>
      </c>
    </row>
    <row r="21" spans="1:10">
      <c r="B21" s="381" t="s">
        <v>648</v>
      </c>
      <c r="C21" s="382" t="s">
        <v>30</v>
      </c>
      <c r="D21" s="382">
        <v>1482683854</v>
      </c>
      <c r="E21" s="382">
        <v>0</v>
      </c>
      <c r="F21" s="382">
        <v>0</v>
      </c>
      <c r="G21" s="382">
        <v>0</v>
      </c>
      <c r="H21" s="382">
        <v>0</v>
      </c>
      <c r="I21" s="392" t="s">
        <v>30</v>
      </c>
      <c r="J21" s="391">
        <v>0</v>
      </c>
    </row>
    <row r="22" spans="1:10">
      <c r="B22" s="381" t="s">
        <v>647</v>
      </c>
      <c r="C22" s="382">
        <v>119243827.09999998</v>
      </c>
      <c r="D22" s="382">
        <v>604073784</v>
      </c>
      <c r="E22" s="382">
        <v>171771484.1800001</v>
      </c>
      <c r="F22" s="382">
        <v>156936221.5</v>
      </c>
      <c r="G22" s="382">
        <v>154528064.21000004</v>
      </c>
      <c r="H22" s="382">
        <v>37692394.400000021</v>
      </c>
      <c r="I22" s="391">
        <v>0.31609514149852397</v>
      </c>
      <c r="J22" s="391">
        <v>3.1788657479643647E-5</v>
      </c>
    </row>
    <row r="23" spans="1:10">
      <c r="B23" s="381" t="s">
        <v>646</v>
      </c>
      <c r="C23" s="382" t="s">
        <v>30</v>
      </c>
      <c r="D23" s="382">
        <v>10097941619</v>
      </c>
      <c r="E23" s="382">
        <v>0</v>
      </c>
      <c r="F23" s="382">
        <v>0</v>
      </c>
      <c r="G23" s="382">
        <v>0</v>
      </c>
      <c r="H23" s="382">
        <v>0</v>
      </c>
      <c r="I23" s="392" t="s">
        <v>30</v>
      </c>
      <c r="J23" s="391">
        <v>0</v>
      </c>
    </row>
    <row r="24" spans="1:10">
      <c r="B24" s="381" t="s">
        <v>645</v>
      </c>
      <c r="C24" s="382">
        <v>13898429.099999998</v>
      </c>
      <c r="D24" s="382">
        <v>120603805</v>
      </c>
      <c r="E24" s="382">
        <v>22029990.980000004</v>
      </c>
      <c r="F24" s="382">
        <v>18007203.799999997</v>
      </c>
      <c r="G24" s="382">
        <v>17344542.450000007</v>
      </c>
      <c r="H24" s="382">
        <v>4108774.6999999993</v>
      </c>
      <c r="I24" s="391">
        <v>0.29562871245643146</v>
      </c>
      <c r="J24" s="391">
        <v>3.647499782351631E-6</v>
      </c>
    </row>
    <row r="25" spans="1:10">
      <c r="B25" s="381" t="s">
        <v>644</v>
      </c>
      <c r="C25" s="382">
        <v>397437893.30000019</v>
      </c>
      <c r="D25" s="382">
        <v>1826952337</v>
      </c>
      <c r="E25" s="382">
        <v>394930246.56999993</v>
      </c>
      <c r="F25" s="382">
        <v>394930246.56999993</v>
      </c>
      <c r="G25" s="382">
        <v>372938408.10000008</v>
      </c>
      <c r="H25" s="382">
        <v>-2507646.7300002575</v>
      </c>
      <c r="I25" s="391">
        <v>-6.3095310544719419E-3</v>
      </c>
      <c r="J25" s="391">
        <v>7.9996206207659574E-5</v>
      </c>
    </row>
    <row r="26" spans="1:10">
      <c r="B26" s="381" t="s">
        <v>643</v>
      </c>
      <c r="C26" s="382">
        <v>64025535.849999987</v>
      </c>
      <c r="D26" s="382">
        <v>353639457</v>
      </c>
      <c r="E26" s="382">
        <v>70304180.400000006</v>
      </c>
      <c r="F26" s="382">
        <v>67315622.939999998</v>
      </c>
      <c r="G26" s="382">
        <v>65930972.069999985</v>
      </c>
      <c r="H26" s="382">
        <v>3290087.090000011</v>
      </c>
      <c r="I26" s="391">
        <v>5.1387107445817835E-2</v>
      </c>
      <c r="J26" s="391">
        <v>1.3635305222819466E-5</v>
      </c>
    </row>
    <row r="27" spans="1:10">
      <c r="B27" s="381" t="s">
        <v>642</v>
      </c>
      <c r="C27" s="382">
        <v>11791696.780000001</v>
      </c>
      <c r="D27" s="382">
        <v>61340923</v>
      </c>
      <c r="E27" s="382">
        <v>11854715.969999993</v>
      </c>
      <c r="F27" s="382">
        <v>10691834.929999992</v>
      </c>
      <c r="G27" s="382">
        <v>9587220.1599999983</v>
      </c>
      <c r="H27" s="382">
        <v>-1099861.8500000089</v>
      </c>
      <c r="I27" s="391">
        <v>-9.3274264978174648E-2</v>
      </c>
      <c r="J27" s="391">
        <v>2.165714678039827E-6</v>
      </c>
    </row>
    <row r="28" spans="1:10">
      <c r="B28" s="381" t="s">
        <v>641</v>
      </c>
      <c r="C28" s="382">
        <v>11985461.49</v>
      </c>
      <c r="D28" s="382">
        <v>93535893</v>
      </c>
      <c r="E28" s="382">
        <v>11834524.9</v>
      </c>
      <c r="F28" s="382">
        <v>11834524.9</v>
      </c>
      <c r="G28" s="382">
        <v>11788330.039999999</v>
      </c>
      <c r="H28" s="382">
        <v>-150936.58999999985</v>
      </c>
      <c r="I28" s="391">
        <v>-1.2593306492698084E-2</v>
      </c>
      <c r="J28" s="391">
        <v>2.3971754569126924E-6</v>
      </c>
    </row>
    <row r="29" spans="1:10">
      <c r="B29" s="381" t="s">
        <v>640</v>
      </c>
      <c r="C29" s="382">
        <v>83506090.619999975</v>
      </c>
      <c r="D29" s="382">
        <v>523484587</v>
      </c>
      <c r="E29" s="382">
        <v>91137006.049999967</v>
      </c>
      <c r="F29" s="382">
        <v>86793343.480000019</v>
      </c>
      <c r="G29" s="382">
        <v>84744342.430000037</v>
      </c>
      <c r="H29" s="382">
        <v>3287252.8600000441</v>
      </c>
      <c r="I29" s="391">
        <v>3.9365426349066049E-2</v>
      </c>
      <c r="J29" s="391">
        <v>1.7580669656933107E-5</v>
      </c>
    </row>
    <row r="30" spans="1:10">
      <c r="B30" s="381" t="s">
        <v>639</v>
      </c>
      <c r="C30" s="382">
        <v>62570105.800000019</v>
      </c>
      <c r="D30" s="382">
        <v>368903703</v>
      </c>
      <c r="E30" s="382">
        <v>74771590.14000006</v>
      </c>
      <c r="F30" s="382">
        <v>62493867.320000008</v>
      </c>
      <c r="G30" s="382">
        <v>57426636.320000008</v>
      </c>
      <c r="H30" s="382">
        <v>-76238.480000011623</v>
      </c>
      <c r="I30" s="391">
        <v>-1.218448954580665E-3</v>
      </c>
      <c r="J30" s="391">
        <v>1.2658620959685689E-5</v>
      </c>
    </row>
    <row r="31" spans="1:10">
      <c r="B31" s="381" t="s">
        <v>638</v>
      </c>
      <c r="C31" s="382">
        <v>3705162.4</v>
      </c>
      <c r="D31" s="382">
        <v>22119887</v>
      </c>
      <c r="E31" s="382">
        <v>12227056.259999998</v>
      </c>
      <c r="F31" s="382">
        <v>3499257.9599999995</v>
      </c>
      <c r="G31" s="382">
        <v>3344979.87</v>
      </c>
      <c r="H31" s="382">
        <v>-205904.44000000041</v>
      </c>
      <c r="I31" s="391">
        <v>-5.5572311756159572E-2</v>
      </c>
      <c r="J31" s="391">
        <v>7.0880203218959589E-7</v>
      </c>
    </row>
    <row r="32" spans="1:10">
      <c r="B32" s="381" t="s">
        <v>637</v>
      </c>
      <c r="C32" s="382">
        <v>35915700.069999993</v>
      </c>
      <c r="D32" s="382">
        <v>565251696</v>
      </c>
      <c r="E32" s="382">
        <v>32328445.850000009</v>
      </c>
      <c r="F32" s="382">
        <v>23807356.560000006</v>
      </c>
      <c r="G32" s="382">
        <v>23807356.560000002</v>
      </c>
      <c r="H32" s="382">
        <v>-12108343.509999987</v>
      </c>
      <c r="I32" s="391">
        <v>-0.33713232615264987</v>
      </c>
      <c r="J32" s="391">
        <v>4.8223660283651438E-6</v>
      </c>
    </row>
    <row r="33" spans="2:10">
      <c r="B33" s="381" t="s">
        <v>636</v>
      </c>
      <c r="C33" s="382">
        <v>126547321.73999998</v>
      </c>
      <c r="D33" s="382">
        <v>968252301</v>
      </c>
      <c r="E33" s="382">
        <v>147814527.98000002</v>
      </c>
      <c r="F33" s="382">
        <v>111417931.48999999</v>
      </c>
      <c r="G33" s="382">
        <v>111417931.49000001</v>
      </c>
      <c r="H33" s="382">
        <v>-15129390.249999985</v>
      </c>
      <c r="I33" s="391">
        <v>-0.11955519913004828</v>
      </c>
      <c r="J33" s="391">
        <v>2.2568572298817658E-5</v>
      </c>
    </row>
    <row r="34" spans="2:10">
      <c r="B34" s="381" t="s">
        <v>635</v>
      </c>
      <c r="C34" s="382">
        <v>66101983.610000022</v>
      </c>
      <c r="D34" s="382">
        <v>349483373</v>
      </c>
      <c r="E34" s="382">
        <v>78684486.36999999</v>
      </c>
      <c r="F34" s="382">
        <v>58149835.170000002</v>
      </c>
      <c r="G34" s="382">
        <v>56296068.100000016</v>
      </c>
      <c r="H34" s="382">
        <v>-7952148.44000002</v>
      </c>
      <c r="I34" s="391">
        <v>-0.12030120740275342</v>
      </c>
      <c r="J34" s="391">
        <v>1.1778703316855796E-5</v>
      </c>
    </row>
    <row r="35" spans="2:10">
      <c r="B35" s="381" t="s">
        <v>634</v>
      </c>
      <c r="C35" s="382" t="s">
        <v>30</v>
      </c>
      <c r="D35" s="382">
        <v>4465674848</v>
      </c>
      <c r="E35" s="382">
        <v>0</v>
      </c>
      <c r="F35" s="382">
        <v>0</v>
      </c>
      <c r="G35" s="382">
        <v>0</v>
      </c>
      <c r="H35" s="382">
        <v>0</v>
      </c>
      <c r="I35" s="392" t="s">
        <v>30</v>
      </c>
      <c r="J35" s="391">
        <v>0</v>
      </c>
    </row>
    <row r="36" spans="2:10">
      <c r="B36" s="381" t="s">
        <v>633</v>
      </c>
      <c r="C36" s="382">
        <v>46029871.910000004</v>
      </c>
      <c r="D36" s="382">
        <v>274758122</v>
      </c>
      <c r="E36" s="382">
        <v>49166069.780000038</v>
      </c>
      <c r="F36" s="382">
        <v>48364466.240000017</v>
      </c>
      <c r="G36" s="382">
        <v>46713687.240000024</v>
      </c>
      <c r="H36" s="382">
        <v>2334594.3300000131</v>
      </c>
      <c r="I36" s="391">
        <v>5.0719114199681746E-2</v>
      </c>
      <c r="J36" s="391">
        <v>9.7966004074409897E-6</v>
      </c>
    </row>
    <row r="37" spans="2:10">
      <c r="B37" s="381" t="s">
        <v>632</v>
      </c>
      <c r="C37" s="382">
        <v>48593143.129999995</v>
      </c>
      <c r="D37" s="382">
        <v>233209241</v>
      </c>
      <c r="E37" s="382">
        <v>26000241.369999994</v>
      </c>
      <c r="F37" s="382">
        <v>25310058.799999997</v>
      </c>
      <c r="G37" s="382">
        <v>22898210.799999993</v>
      </c>
      <c r="H37" s="382">
        <v>-23283084.329999998</v>
      </c>
      <c r="I37" s="391">
        <v>-0.47914341057773024</v>
      </c>
      <c r="J37" s="391">
        <v>5.1267501045502132E-6</v>
      </c>
    </row>
    <row r="38" spans="2:10">
      <c r="B38" s="381" t="s">
        <v>631</v>
      </c>
      <c r="C38" s="382">
        <v>2884563.08</v>
      </c>
      <c r="D38" s="382">
        <v>19661848</v>
      </c>
      <c r="E38" s="382">
        <v>3726420.4499999993</v>
      </c>
      <c r="F38" s="382">
        <v>3317073.4500000007</v>
      </c>
      <c r="G38" s="382">
        <v>3262100.2099999995</v>
      </c>
      <c r="H38" s="382">
        <v>432510.37000000058</v>
      </c>
      <c r="I38" s="391">
        <v>0.1499396470123304</v>
      </c>
      <c r="J38" s="391">
        <v>6.718991366621496E-7</v>
      </c>
    </row>
    <row r="39" spans="2:10">
      <c r="B39" s="381" t="s">
        <v>630</v>
      </c>
      <c r="C39" s="382">
        <v>37937825.449999996</v>
      </c>
      <c r="D39" s="382">
        <v>293795133</v>
      </c>
      <c r="E39" s="382">
        <v>34429050.489999987</v>
      </c>
      <c r="F39" s="382">
        <v>32430518.650000013</v>
      </c>
      <c r="G39" s="382">
        <v>28719824.180000007</v>
      </c>
      <c r="H39" s="382">
        <v>-5507306.7999999821</v>
      </c>
      <c r="I39" s="391">
        <v>-0.14516664396746501</v>
      </c>
      <c r="J39" s="391">
        <v>6.5690548644440613E-6</v>
      </c>
    </row>
    <row r="40" spans="2:10">
      <c r="B40" s="381" t="s">
        <v>629</v>
      </c>
      <c r="C40" s="382">
        <v>173777874.43999991</v>
      </c>
      <c r="D40" s="382">
        <v>1352703441</v>
      </c>
      <c r="E40" s="382">
        <v>228699190.33000001</v>
      </c>
      <c r="F40" s="382">
        <v>196312294.62999988</v>
      </c>
      <c r="G40" s="382">
        <v>183958044.26000002</v>
      </c>
      <c r="H40" s="382">
        <v>22534420.189999968</v>
      </c>
      <c r="I40" s="391">
        <v>0.1296737013421142</v>
      </c>
      <c r="J40" s="391">
        <v>3.9764588655117795E-5</v>
      </c>
    </row>
    <row r="41" spans="2:10">
      <c r="B41" s="381" t="s">
        <v>628</v>
      </c>
      <c r="C41" s="382">
        <v>7166226.620000001</v>
      </c>
      <c r="D41" s="382" t="s">
        <v>30</v>
      </c>
      <c r="E41" s="382" t="s">
        <v>30</v>
      </c>
      <c r="F41" s="382" t="s">
        <v>30</v>
      </c>
      <c r="G41" s="382" t="s">
        <v>30</v>
      </c>
      <c r="H41" s="382">
        <v>-7166226.620000001</v>
      </c>
      <c r="I41" s="391" t="s">
        <v>30</v>
      </c>
      <c r="J41" s="391">
        <v>0</v>
      </c>
    </row>
    <row r="42" spans="2:10">
      <c r="B42" s="381" t="s">
        <v>627</v>
      </c>
      <c r="C42" s="382">
        <v>34548047.269999996</v>
      </c>
      <c r="D42" s="382">
        <v>158671257</v>
      </c>
      <c r="E42" s="382">
        <v>27979296.109999988</v>
      </c>
      <c r="F42" s="382">
        <v>26416851.629999999</v>
      </c>
      <c r="G42" s="382">
        <v>23673002.359999999</v>
      </c>
      <c r="H42" s="382">
        <v>-8131195.6399999969</v>
      </c>
      <c r="I42" s="391">
        <v>-0.23535905159712947</v>
      </c>
      <c r="J42" s="391">
        <v>5.3509396373267213E-6</v>
      </c>
    </row>
    <row r="43" spans="2:10">
      <c r="B43" s="381" t="s">
        <v>626</v>
      </c>
      <c r="C43" s="382" t="s">
        <v>30</v>
      </c>
      <c r="D43" s="382">
        <v>3577271422</v>
      </c>
      <c r="E43" s="382">
        <v>0</v>
      </c>
      <c r="F43" s="382">
        <v>0</v>
      </c>
      <c r="G43" s="382">
        <v>0</v>
      </c>
      <c r="H43" s="382">
        <v>0</v>
      </c>
      <c r="I43" s="392" t="s">
        <v>30</v>
      </c>
      <c r="J43" s="391">
        <v>0</v>
      </c>
    </row>
    <row r="44" spans="2:10">
      <c r="B44" s="381" t="s">
        <v>625</v>
      </c>
      <c r="C44" s="382" t="s">
        <v>30</v>
      </c>
      <c r="D44" s="382">
        <v>38590970</v>
      </c>
      <c r="E44" s="382">
        <v>0</v>
      </c>
      <c r="F44" s="382">
        <v>0</v>
      </c>
      <c r="G44" s="382">
        <v>0</v>
      </c>
      <c r="H44" s="382">
        <v>0</v>
      </c>
      <c r="I44" s="392" t="s">
        <v>30</v>
      </c>
      <c r="J44" s="391">
        <v>0</v>
      </c>
    </row>
    <row r="45" spans="2:10">
      <c r="B45" s="381" t="s">
        <v>624</v>
      </c>
      <c r="C45" s="382">
        <v>832112495.38</v>
      </c>
      <c r="D45" s="382">
        <v>6528104650</v>
      </c>
      <c r="E45" s="382">
        <v>711529844.93000031</v>
      </c>
      <c r="F45" s="382">
        <v>697744162.31999993</v>
      </c>
      <c r="G45" s="382">
        <v>685591033.32000005</v>
      </c>
      <c r="H45" s="382">
        <v>-134368333.06000006</v>
      </c>
      <c r="I45" s="391">
        <v>-0.16147856666740501</v>
      </c>
      <c r="J45" s="391">
        <v>1.4133353009529006E-4</v>
      </c>
    </row>
    <row r="46" spans="2:10">
      <c r="B46" s="381" t="s">
        <v>623</v>
      </c>
      <c r="C46" s="382" t="s">
        <v>30</v>
      </c>
      <c r="D46" s="382">
        <v>7774354671</v>
      </c>
      <c r="E46" s="382">
        <v>0</v>
      </c>
      <c r="F46" s="382">
        <v>0</v>
      </c>
      <c r="G46" s="382">
        <v>0</v>
      </c>
      <c r="H46" s="382">
        <v>0</v>
      </c>
      <c r="I46" s="392" t="s">
        <v>30</v>
      </c>
      <c r="J46" s="391">
        <v>0</v>
      </c>
    </row>
    <row r="47" spans="2:10">
      <c r="B47" s="381" t="s">
        <v>622</v>
      </c>
      <c r="C47" s="382">
        <v>53706448.810000002</v>
      </c>
      <c r="D47" s="382">
        <v>264239385</v>
      </c>
      <c r="E47" s="382">
        <v>48503127.780000031</v>
      </c>
      <c r="F47" s="382">
        <v>46195265.63000001</v>
      </c>
      <c r="G47" s="382">
        <v>42669209.589999996</v>
      </c>
      <c r="H47" s="382">
        <v>-7511183.1799999923</v>
      </c>
      <c r="I47" s="391">
        <v>-0.13985626207706792</v>
      </c>
      <c r="J47" s="391">
        <v>9.3572118804531362E-6</v>
      </c>
    </row>
    <row r="48" spans="2:10">
      <c r="B48" s="381" t="s">
        <v>621</v>
      </c>
      <c r="C48" s="382">
        <v>1086346843.46</v>
      </c>
      <c r="D48" s="382">
        <v>3362776950</v>
      </c>
      <c r="E48" s="382">
        <v>605167916.91999996</v>
      </c>
      <c r="F48" s="382">
        <v>605167916.91999996</v>
      </c>
      <c r="G48" s="382">
        <v>605167916.91999996</v>
      </c>
      <c r="H48" s="382">
        <v>-481178926.54000008</v>
      </c>
      <c r="I48" s="391">
        <v>-0.44293305534671751</v>
      </c>
      <c r="J48" s="391">
        <v>1.2258148848473023E-4</v>
      </c>
    </row>
    <row r="49" spans="2:10">
      <c r="B49" s="381" t="s">
        <v>620</v>
      </c>
      <c r="C49" s="382">
        <v>27925429.649999991</v>
      </c>
      <c r="D49" s="382">
        <v>161379501</v>
      </c>
      <c r="E49" s="382">
        <v>33361754.020000007</v>
      </c>
      <c r="F49" s="382">
        <v>31299139.080000002</v>
      </c>
      <c r="G49" s="382">
        <v>27875445.199999999</v>
      </c>
      <c r="H49" s="382">
        <v>3373709.4300000109</v>
      </c>
      <c r="I49" s="391">
        <v>0.12081137057814299</v>
      </c>
      <c r="J49" s="391">
        <v>6.3398850954357204E-6</v>
      </c>
    </row>
    <row r="50" spans="2:10">
      <c r="B50" s="381" t="s">
        <v>619</v>
      </c>
      <c r="C50" s="382">
        <v>4751034.8699999992</v>
      </c>
      <c r="D50" s="382">
        <v>27622851</v>
      </c>
      <c r="E50" s="382">
        <v>0</v>
      </c>
      <c r="F50" s="382">
        <v>0</v>
      </c>
      <c r="G50" s="382">
        <v>0</v>
      </c>
      <c r="H50" s="382">
        <v>-4751034.8699999992</v>
      </c>
      <c r="I50" s="391">
        <v>-1</v>
      </c>
      <c r="J50" s="391">
        <v>0</v>
      </c>
    </row>
    <row r="51" spans="2:10">
      <c r="B51" s="381" t="s">
        <v>618</v>
      </c>
      <c r="C51" s="382">
        <v>11007970.829999998</v>
      </c>
      <c r="D51" s="382">
        <v>70081379</v>
      </c>
      <c r="E51" s="382">
        <v>18148224.799999997</v>
      </c>
      <c r="F51" s="382">
        <v>10747808.959999999</v>
      </c>
      <c r="G51" s="382">
        <v>8816490.2400000021</v>
      </c>
      <c r="H51" s="382">
        <v>-260161.86999999918</v>
      </c>
      <c r="I51" s="391">
        <v>-2.36339534340862E-2</v>
      </c>
      <c r="J51" s="391">
        <v>2.1770526550244807E-6</v>
      </c>
    </row>
    <row r="52" spans="2:10">
      <c r="B52" s="381" t="s">
        <v>617</v>
      </c>
      <c r="C52" s="382">
        <v>30034227.350000005</v>
      </c>
      <c r="D52" s="382">
        <v>167360446</v>
      </c>
      <c r="E52" s="382">
        <v>33099661.690000001</v>
      </c>
      <c r="F52" s="382">
        <v>32778678.850000005</v>
      </c>
      <c r="G52" s="382">
        <v>30690103.609999988</v>
      </c>
      <c r="H52" s="382">
        <v>2744451.5</v>
      </c>
      <c r="I52" s="391">
        <v>9.1377463052999083E-2</v>
      </c>
      <c r="J52" s="391">
        <v>6.639577432402307E-6</v>
      </c>
    </row>
    <row r="53" spans="2:10">
      <c r="B53" s="381" t="s">
        <v>616</v>
      </c>
      <c r="C53" s="382">
        <v>125423470.56000003</v>
      </c>
      <c r="D53" s="382">
        <v>551669483</v>
      </c>
      <c r="E53" s="382">
        <v>121271981.21999998</v>
      </c>
      <c r="F53" s="382">
        <v>114254386.55</v>
      </c>
      <c r="G53" s="382">
        <v>112669052.80999997</v>
      </c>
      <c r="H53" s="382">
        <v>-11169084.010000035</v>
      </c>
      <c r="I53" s="391">
        <v>-8.9050988304911982E-2</v>
      </c>
      <c r="J53" s="391">
        <v>2.314311842651796E-5</v>
      </c>
    </row>
    <row r="54" spans="2:10">
      <c r="B54" s="381" t="s">
        <v>615</v>
      </c>
      <c r="C54" s="382">
        <v>45744150.549999975</v>
      </c>
      <c r="D54" s="382">
        <v>275981915</v>
      </c>
      <c r="E54" s="382">
        <v>47673633.269999988</v>
      </c>
      <c r="F54" s="382">
        <v>46594132.790000007</v>
      </c>
      <c r="G54" s="382">
        <v>35537849.219999991</v>
      </c>
      <c r="H54" s="382">
        <v>849982.24000003189</v>
      </c>
      <c r="I54" s="391">
        <v>1.8581222512176091E-2</v>
      </c>
      <c r="J54" s="391">
        <v>9.4380055392269209E-6</v>
      </c>
    </row>
    <row r="55" spans="2:10">
      <c r="B55" s="381" t="s">
        <v>614</v>
      </c>
      <c r="C55" s="382">
        <v>26932411.080000002</v>
      </c>
      <c r="D55" s="382">
        <v>135648963</v>
      </c>
      <c r="E55" s="382">
        <v>17269663.230000012</v>
      </c>
      <c r="F55" s="382">
        <v>16945579.910000008</v>
      </c>
      <c r="G55" s="382">
        <v>11737156.649999999</v>
      </c>
      <c r="H55" s="382">
        <v>-9986831.1699999943</v>
      </c>
      <c r="I55" s="391">
        <v>-0.37081088434062298</v>
      </c>
      <c r="J55" s="391">
        <v>3.4324595711826848E-6</v>
      </c>
    </row>
    <row r="56" spans="2:10">
      <c r="B56" s="381" t="s">
        <v>613</v>
      </c>
      <c r="C56" s="382">
        <v>48611527.969999991</v>
      </c>
      <c r="D56" s="382">
        <v>275000000</v>
      </c>
      <c r="E56" s="382">
        <v>57193397.850000031</v>
      </c>
      <c r="F56" s="382">
        <v>51813748.870000035</v>
      </c>
      <c r="G56" s="382">
        <v>50015008.150000028</v>
      </c>
      <c r="H56" s="382">
        <v>3202220.9000000432</v>
      </c>
      <c r="I56" s="391">
        <v>6.5873693622143598E-2</v>
      </c>
      <c r="J56" s="391">
        <v>1.0495279546186245E-5</v>
      </c>
    </row>
    <row r="57" spans="2:10">
      <c r="B57" s="381" t="s">
        <v>612</v>
      </c>
      <c r="C57" s="382">
        <v>17402771.110000007</v>
      </c>
      <c r="D57" s="382">
        <v>86127410</v>
      </c>
      <c r="E57" s="382">
        <v>22477228.559999991</v>
      </c>
      <c r="F57" s="382">
        <v>19594425.140000004</v>
      </c>
      <c r="G57" s="382">
        <v>18843289.789999999</v>
      </c>
      <c r="H57" s="382">
        <v>2191654.0299999975</v>
      </c>
      <c r="I57" s="391">
        <v>0.12593707152423708</v>
      </c>
      <c r="J57" s="391">
        <v>3.9690038624128509E-6</v>
      </c>
    </row>
    <row r="58" spans="2:10">
      <c r="B58" s="381" t="s">
        <v>611</v>
      </c>
      <c r="C58" s="382">
        <v>0</v>
      </c>
      <c r="D58" s="382">
        <v>209606416</v>
      </c>
      <c r="E58" s="382">
        <v>0</v>
      </c>
      <c r="F58" s="382">
        <v>0</v>
      </c>
      <c r="G58" s="382">
        <v>0</v>
      </c>
      <c r="H58" s="382">
        <v>0</v>
      </c>
      <c r="I58" s="392" t="s">
        <v>30</v>
      </c>
      <c r="J58" s="391">
        <v>0</v>
      </c>
    </row>
    <row r="59" spans="2:10">
      <c r="B59" s="381" t="s">
        <v>610</v>
      </c>
      <c r="C59" s="382">
        <v>39464332.530000024</v>
      </c>
      <c r="D59" s="382">
        <v>179037612</v>
      </c>
      <c r="E59" s="382">
        <v>35107677.749999993</v>
      </c>
      <c r="F59" s="382">
        <v>32586769.169999998</v>
      </c>
      <c r="G59" s="382">
        <v>27349596.979999989</v>
      </c>
      <c r="H59" s="382">
        <v>-6877563.3600000255</v>
      </c>
      <c r="I59" s="391">
        <v>-0.17427289197839174</v>
      </c>
      <c r="J59" s="391">
        <v>6.6007046277289236E-6</v>
      </c>
    </row>
    <row r="60" spans="2:10" ht="16.5" customHeight="1">
      <c r="B60" s="381" t="s">
        <v>609</v>
      </c>
      <c r="C60" s="382">
        <v>75628467.060000002</v>
      </c>
      <c r="D60" s="382">
        <v>218045399</v>
      </c>
      <c r="E60" s="382">
        <v>39142230.380000003</v>
      </c>
      <c r="F60" s="382">
        <v>35411882.679999985</v>
      </c>
      <c r="G60" s="382">
        <v>34084178.069999985</v>
      </c>
      <c r="H60" s="382">
        <v>-40216584.380000018</v>
      </c>
      <c r="I60" s="391">
        <v>-0.53176516652246975</v>
      </c>
      <c r="J60" s="391">
        <v>7.1729534358888894E-6</v>
      </c>
    </row>
    <row r="61" spans="2:10">
      <c r="B61" s="381" t="s">
        <v>608</v>
      </c>
      <c r="C61" s="382">
        <v>10277546.109999999</v>
      </c>
      <c r="D61" s="382">
        <v>64021984</v>
      </c>
      <c r="E61" s="382">
        <v>11588895.150000002</v>
      </c>
      <c r="F61" s="382">
        <v>11099001.859999994</v>
      </c>
      <c r="G61" s="382">
        <v>10941124.1</v>
      </c>
      <c r="H61" s="382">
        <v>821455.74999999441</v>
      </c>
      <c r="I61" s="391">
        <v>7.9927225935841062E-2</v>
      </c>
      <c r="J61" s="391">
        <v>2.2481895200558754E-6</v>
      </c>
    </row>
    <row r="62" spans="2:10">
      <c r="B62" s="381" t="s">
        <v>607</v>
      </c>
      <c r="C62" s="382">
        <v>2648351.42</v>
      </c>
      <c r="D62" s="382">
        <v>12104000</v>
      </c>
      <c r="E62" s="382">
        <v>5424194.1500000004</v>
      </c>
      <c r="F62" s="382">
        <v>3142174.07</v>
      </c>
      <c r="G62" s="382">
        <v>3030247.6100000003</v>
      </c>
      <c r="H62" s="382">
        <v>493822.64999999991</v>
      </c>
      <c r="I62" s="391">
        <v>0.18646417022707656</v>
      </c>
      <c r="J62" s="391">
        <v>6.3647190111970301E-7</v>
      </c>
    </row>
    <row r="63" spans="2:10">
      <c r="B63" s="381" t="s">
        <v>606</v>
      </c>
      <c r="C63" s="382">
        <v>10798236.090000002</v>
      </c>
      <c r="D63" s="382">
        <v>55500000</v>
      </c>
      <c r="E63" s="382">
        <v>10470197.16</v>
      </c>
      <c r="F63" s="382">
        <v>10337659.559999997</v>
      </c>
      <c r="G63" s="382">
        <v>9654593.7999999989</v>
      </c>
      <c r="H63" s="382">
        <v>-460576.53000000492</v>
      </c>
      <c r="I63" s="391">
        <v>-4.2652941291636902E-2</v>
      </c>
      <c r="J63" s="391">
        <v>2.0939736904141253E-6</v>
      </c>
    </row>
    <row r="64" spans="2:10">
      <c r="B64" s="381" t="s">
        <v>605</v>
      </c>
      <c r="C64" s="382">
        <v>9742031387.4200115</v>
      </c>
      <c r="D64" s="382">
        <v>59481116473</v>
      </c>
      <c r="E64" s="382">
        <v>14462074455.040012</v>
      </c>
      <c r="F64" s="382">
        <v>12565799538.059994</v>
      </c>
      <c r="G64" s="382">
        <v>12108687797.360006</v>
      </c>
      <c r="H64" s="382">
        <v>2823768150.6399822</v>
      </c>
      <c r="I64" s="391">
        <v>0.28985414215420657</v>
      </c>
      <c r="J64" s="391">
        <v>2.5453008467726714E-3</v>
      </c>
    </row>
    <row r="65" spans="2:12">
      <c r="B65" s="381" t="s">
        <v>604</v>
      </c>
      <c r="C65" s="382">
        <v>12187367.229999995</v>
      </c>
      <c r="D65" s="382">
        <v>70370476</v>
      </c>
      <c r="E65" s="382">
        <v>12965722.979999999</v>
      </c>
      <c r="F65" s="382">
        <v>12158050.839999998</v>
      </c>
      <c r="G65" s="382">
        <v>12121645.979999999</v>
      </c>
      <c r="H65" s="382">
        <v>-29316.389999996871</v>
      </c>
      <c r="I65" s="391">
        <v>-2.4054735897210576E-3</v>
      </c>
      <c r="J65" s="391">
        <v>2.4627081630919325E-6</v>
      </c>
    </row>
    <row r="66" spans="2:12">
      <c r="B66" s="381" t="s">
        <v>603</v>
      </c>
      <c r="C66" s="382">
        <v>337078013.6699999</v>
      </c>
      <c r="D66" s="382">
        <v>1733518743</v>
      </c>
      <c r="E66" s="382">
        <v>255139808.45999995</v>
      </c>
      <c r="F66" s="382">
        <v>177765680.25</v>
      </c>
      <c r="G66" s="382">
        <v>136141606.85999998</v>
      </c>
      <c r="H66" s="382">
        <v>-159312333.4199999</v>
      </c>
      <c r="I66" s="391">
        <v>-0.47262748372537589</v>
      </c>
      <c r="J66" s="391">
        <v>3.6007827046499295E-5</v>
      </c>
    </row>
    <row r="67" spans="2:12">
      <c r="B67" s="381" t="s">
        <v>602</v>
      </c>
      <c r="C67" s="382">
        <v>43354191.420000017</v>
      </c>
      <c r="D67" s="382">
        <v>207154333</v>
      </c>
      <c r="E67" s="382">
        <v>28500081.919999991</v>
      </c>
      <c r="F67" s="382">
        <v>25079366.780000005</v>
      </c>
      <c r="G67" s="382">
        <v>23886553.060000006</v>
      </c>
      <c r="H67" s="382">
        <v>-18274824.640000012</v>
      </c>
      <c r="I67" s="391">
        <v>-0.42152382598858779</v>
      </c>
      <c r="J67" s="391">
        <v>5.0800216339844374E-6</v>
      </c>
    </row>
    <row r="68" spans="2:12">
      <c r="B68" s="381" t="s">
        <v>601</v>
      </c>
      <c r="C68" s="382">
        <v>0</v>
      </c>
      <c r="D68" s="382">
        <v>176000000</v>
      </c>
      <c r="E68" s="382">
        <v>213504682.98000002</v>
      </c>
      <c r="F68" s="382">
        <v>61386554.890000008</v>
      </c>
      <c r="G68" s="382">
        <v>42978942.420000002</v>
      </c>
      <c r="H68" s="382">
        <v>61386554.890000008</v>
      </c>
      <c r="I68" s="392" t="s">
        <v>30</v>
      </c>
      <c r="J68" s="391">
        <v>1.2434326177870632E-5</v>
      </c>
    </row>
    <row r="69" spans="2:12">
      <c r="B69" s="379" t="s">
        <v>588</v>
      </c>
      <c r="C69" s="383">
        <f>+SUM(C70:C78)</f>
        <v>2214927147.4599996</v>
      </c>
      <c r="D69" s="383">
        <f>+SUM(D70:D78)</f>
        <v>57199003232</v>
      </c>
      <c r="E69" s="383">
        <f>+SUM(E70:E78)</f>
        <v>3308525100.7699995</v>
      </c>
      <c r="F69" s="383">
        <f>+SUM(F70:F78)</f>
        <v>3229793815.27</v>
      </c>
      <c r="G69" s="383">
        <f>+SUM(G70:G78)</f>
        <v>3144183987.4199982</v>
      </c>
      <c r="H69" s="383">
        <v>1014866667.8100004</v>
      </c>
      <c r="I69" s="390">
        <v>0.45819415278457976</v>
      </c>
      <c r="J69" s="390">
        <v>6.5421996491415134E-4</v>
      </c>
    </row>
    <row r="70" spans="2:12">
      <c r="B70" s="381" t="s">
        <v>600</v>
      </c>
      <c r="C70" s="382">
        <v>94011870.150000006</v>
      </c>
      <c r="D70" s="382" t="s">
        <v>30</v>
      </c>
      <c r="E70" s="382" t="s">
        <v>30</v>
      </c>
      <c r="F70" s="382" t="s">
        <v>30</v>
      </c>
      <c r="G70" s="382" t="s">
        <v>30</v>
      </c>
      <c r="H70" s="382">
        <v>-94011870.150000006</v>
      </c>
      <c r="I70" s="391">
        <v>-1</v>
      </c>
      <c r="J70" s="391">
        <v>0</v>
      </c>
      <c r="L70" s="207"/>
    </row>
    <row r="71" spans="2:12">
      <c r="B71" s="381" t="s">
        <v>599</v>
      </c>
      <c r="C71" s="382">
        <v>63844176.75999999</v>
      </c>
      <c r="D71" s="382">
        <v>464158249</v>
      </c>
      <c r="E71" s="382">
        <v>49420104.459999986</v>
      </c>
      <c r="F71" s="382">
        <v>49387595.140000001</v>
      </c>
      <c r="G71" s="382">
        <v>49197660.539999999</v>
      </c>
      <c r="H71" s="382">
        <v>-14456581.61999999</v>
      </c>
      <c r="I71" s="391">
        <v>-0.22643539871059012</v>
      </c>
      <c r="J71" s="391">
        <v>1.0003843157704502E-5</v>
      </c>
      <c r="L71" s="207"/>
    </row>
    <row r="72" spans="2:12">
      <c r="B72" s="381" t="s">
        <v>598</v>
      </c>
      <c r="C72" s="382" t="s">
        <v>30</v>
      </c>
      <c r="D72" s="382">
        <v>440500000</v>
      </c>
      <c r="E72" s="382">
        <v>0</v>
      </c>
      <c r="F72" s="382">
        <v>0</v>
      </c>
      <c r="G72" s="382">
        <v>0</v>
      </c>
      <c r="H72" s="382">
        <v>0</v>
      </c>
      <c r="I72" s="392" t="s">
        <v>30</v>
      </c>
      <c r="J72" s="391">
        <v>0</v>
      </c>
      <c r="L72" s="207"/>
    </row>
    <row r="73" spans="2:12">
      <c r="B73" s="381" t="s">
        <v>597</v>
      </c>
      <c r="C73" s="382" t="s">
        <v>30</v>
      </c>
      <c r="D73" s="382">
        <v>670766000</v>
      </c>
      <c r="E73" s="382">
        <v>0</v>
      </c>
      <c r="F73" s="382">
        <v>0</v>
      </c>
      <c r="G73" s="382">
        <v>0</v>
      </c>
      <c r="H73" s="382">
        <v>0</v>
      </c>
      <c r="I73" s="392" t="s">
        <v>30</v>
      </c>
      <c r="J73" s="391">
        <v>0</v>
      </c>
      <c r="L73" s="207"/>
    </row>
    <row r="74" spans="2:12">
      <c r="B74" s="381" t="s">
        <v>596</v>
      </c>
      <c r="C74" s="382">
        <v>2057071100.5499997</v>
      </c>
      <c r="D74" s="382">
        <v>17620580489</v>
      </c>
      <c r="E74" s="382">
        <v>2960818514.5899997</v>
      </c>
      <c r="F74" s="382">
        <v>2940414991.77</v>
      </c>
      <c r="G74" s="382">
        <v>2932601781.1999984</v>
      </c>
      <c r="H74" s="382">
        <v>883343891.22000027</v>
      </c>
      <c r="I74" s="391">
        <v>0.42941825928322086</v>
      </c>
      <c r="J74" s="391">
        <v>5.956040239020648E-4</v>
      </c>
      <c r="L74" s="207"/>
    </row>
    <row r="75" spans="2:12">
      <c r="B75" s="381" t="s">
        <v>595</v>
      </c>
      <c r="C75" s="382" t="s">
        <v>30</v>
      </c>
      <c r="D75" s="382">
        <v>35983682839</v>
      </c>
      <c r="E75" s="382">
        <v>0</v>
      </c>
      <c r="F75" s="382">
        <v>0</v>
      </c>
      <c r="G75" s="382">
        <v>0</v>
      </c>
      <c r="H75" s="382">
        <v>0</v>
      </c>
      <c r="I75" s="392" t="s">
        <v>30</v>
      </c>
      <c r="J75" s="391">
        <v>0</v>
      </c>
      <c r="L75" s="207"/>
    </row>
    <row r="76" spans="2:12">
      <c r="B76" s="381" t="s">
        <v>594</v>
      </c>
      <c r="C76" s="382" t="s">
        <v>30</v>
      </c>
      <c r="D76" s="382">
        <v>478099657</v>
      </c>
      <c r="E76" s="382">
        <v>63732519.999999993</v>
      </c>
      <c r="F76" s="382">
        <v>58442857.769999988</v>
      </c>
      <c r="G76" s="382">
        <v>48668376.63000001</v>
      </c>
      <c r="H76" s="382">
        <v>58442857.769999988</v>
      </c>
      <c r="I76" s="392" t="s">
        <v>30</v>
      </c>
      <c r="J76" s="391">
        <v>1.1838057333259167E-5</v>
      </c>
      <c r="L76" s="207"/>
    </row>
    <row r="77" spans="2:12">
      <c r="B77" s="381" t="s">
        <v>593</v>
      </c>
      <c r="C77" s="382"/>
      <c r="D77" s="382">
        <v>1034743998</v>
      </c>
      <c r="E77" s="382">
        <v>93646364.429999962</v>
      </c>
      <c r="F77" s="382">
        <v>91952610.209999964</v>
      </c>
      <c r="G77" s="382">
        <v>27261794.560000002</v>
      </c>
      <c r="H77" s="382">
        <v>91952610.209999964</v>
      </c>
      <c r="I77" s="392" t="s">
        <v>30</v>
      </c>
      <c r="J77" s="391">
        <v>1.8625719431666525E-5</v>
      </c>
      <c r="L77" s="207"/>
    </row>
    <row r="78" spans="2:12" ht="15.75" thickBot="1">
      <c r="B78" s="381" t="s">
        <v>592</v>
      </c>
      <c r="C78" s="382" t="s">
        <v>30</v>
      </c>
      <c r="D78" s="382">
        <v>506472000</v>
      </c>
      <c r="E78" s="382">
        <v>140907597.28999993</v>
      </c>
      <c r="F78" s="382">
        <v>89595760.37999998</v>
      </c>
      <c r="G78" s="382">
        <v>86454374.48999995</v>
      </c>
      <c r="H78" s="382">
        <v>89595760.37999998</v>
      </c>
      <c r="I78" s="392" t="s">
        <v>30</v>
      </c>
      <c r="J78" s="391">
        <v>1.8148321089456374E-5</v>
      </c>
    </row>
    <row r="79" spans="2:12" ht="15.75" thickBot="1">
      <c r="B79" s="210" t="s">
        <v>138</v>
      </c>
      <c r="C79" s="384">
        <f>+C9+C69</f>
        <v>17069523457.220011</v>
      </c>
      <c r="D79" s="384">
        <f>+D9+D69</f>
        <v>179474029316</v>
      </c>
      <c r="E79" s="384">
        <f>+E9+E69</f>
        <v>22820054870.390011</v>
      </c>
      <c r="F79" s="384">
        <f>+F9+F69</f>
        <v>20100531076.769993</v>
      </c>
      <c r="G79" s="384">
        <f>+G9+G69</f>
        <v>19257641362.370003</v>
      </c>
      <c r="H79" s="384">
        <v>3031007619.5499821</v>
      </c>
      <c r="I79" s="393">
        <v>0.17756837952426471</v>
      </c>
      <c r="J79" s="393">
        <v>4.0715195730539108E-3</v>
      </c>
    </row>
    <row r="80" spans="2:12">
      <c r="B80" s="317" t="s">
        <v>583</v>
      </c>
    </row>
    <row r="81" spans="2:10">
      <c r="B81" s="317" t="s">
        <v>1122</v>
      </c>
    </row>
    <row r="82" spans="2:10">
      <c r="B82" s="317" t="s">
        <v>477</v>
      </c>
      <c r="F82" s="323"/>
      <c r="G82" s="322"/>
      <c r="H82" s="322"/>
      <c r="J82" s="322"/>
    </row>
    <row r="83" spans="2:10">
      <c r="F83" s="322"/>
      <c r="G83" s="322"/>
      <c r="H83" s="322"/>
      <c r="J83" s="322"/>
    </row>
    <row r="84" spans="2:10">
      <c r="F84" s="322"/>
      <c r="G84" s="322"/>
      <c r="H84" s="322"/>
      <c r="J84" s="322"/>
    </row>
    <row r="85" spans="2:10">
      <c r="F85" s="322"/>
      <c r="G85" s="322"/>
      <c r="H85" s="322"/>
      <c r="J85" s="322"/>
    </row>
    <row r="86" spans="2:10">
      <c r="F86" s="322"/>
      <c r="G86" s="322"/>
      <c r="H86" s="322"/>
      <c r="J86" s="316">
        <v>4936862.2</v>
      </c>
    </row>
    <row r="87" spans="2:10">
      <c r="F87" s="322"/>
      <c r="G87" s="322"/>
      <c r="H87" s="322"/>
      <c r="J87" s="322"/>
    </row>
    <row r="88" spans="2:10">
      <c r="F88" s="322"/>
      <c r="G88" s="322"/>
      <c r="H88" s="322"/>
      <c r="J88" s="322"/>
    </row>
    <row r="89" spans="2:10">
      <c r="F89" s="322"/>
      <c r="G89" s="322"/>
      <c r="H89" s="322"/>
      <c r="J89" s="322"/>
    </row>
    <row r="90" spans="2:10">
      <c r="F90" s="322"/>
      <c r="G90" s="322"/>
      <c r="H90" s="322"/>
      <c r="J90" s="322"/>
    </row>
    <row r="91" spans="2:10">
      <c r="C91" s="321"/>
      <c r="F91" s="322"/>
      <c r="G91" s="322"/>
      <c r="H91" s="322"/>
      <c r="J91" s="322"/>
    </row>
    <row r="92" spans="2:10">
      <c r="C92" s="321"/>
      <c r="F92" s="322"/>
      <c r="G92" s="322"/>
      <c r="H92" s="322"/>
      <c r="J92" s="322"/>
    </row>
    <row r="93" spans="2:10">
      <c r="B93" s="18"/>
      <c r="C93" s="321"/>
      <c r="F93" s="322"/>
      <c r="G93" s="322"/>
      <c r="H93" s="322"/>
      <c r="J93" s="322"/>
    </row>
    <row r="94" spans="2:10">
      <c r="B94" s="18"/>
      <c r="C94" s="321"/>
      <c r="F94" s="322"/>
      <c r="G94" s="322"/>
      <c r="H94" s="322"/>
      <c r="J94" s="322"/>
    </row>
    <row r="95" spans="2:10">
      <c r="B95" s="18"/>
      <c r="C95" s="321"/>
    </row>
    <row r="96" spans="2:10">
      <c r="B96" s="18"/>
      <c r="C96" s="321"/>
    </row>
    <row r="97" spans="2:3">
      <c r="B97" s="18"/>
      <c r="C97" s="321"/>
    </row>
    <row r="98" spans="2:3">
      <c r="B98" s="18"/>
      <c r="C98" s="321"/>
    </row>
    <row r="99" spans="2:3">
      <c r="B99" s="18"/>
      <c r="C99" s="321"/>
    </row>
    <row r="100" spans="2:3">
      <c r="B100" s="18"/>
      <c r="C100" s="321"/>
    </row>
    <row r="101" spans="2:3">
      <c r="B101" s="18"/>
      <c r="C101" s="321"/>
    </row>
    <row r="102" spans="2:3">
      <c r="B102" s="18"/>
      <c r="C102" s="321"/>
    </row>
    <row r="103" spans="2:3">
      <c r="B103" s="18"/>
      <c r="C103" s="321"/>
    </row>
    <row r="104" spans="2:3">
      <c r="B104" s="18"/>
      <c r="C104" s="321"/>
    </row>
    <row r="105" spans="2:3">
      <c r="B105" s="18"/>
      <c r="C105" s="321"/>
    </row>
    <row r="106" spans="2:3">
      <c r="B106" s="18"/>
      <c r="C106" s="321"/>
    </row>
    <row r="107" spans="2:3">
      <c r="B107" s="18"/>
      <c r="C107" s="321"/>
    </row>
    <row r="108" spans="2:3">
      <c r="B108" s="18"/>
      <c r="C108" s="321"/>
    </row>
    <row r="109" spans="2:3">
      <c r="B109" s="18"/>
      <c r="C109" s="321"/>
    </row>
    <row r="110" spans="2:3">
      <c r="B110" s="18"/>
      <c r="C110" s="321"/>
    </row>
    <row r="111" spans="2:3">
      <c r="B111" s="18"/>
      <c r="C111" s="321"/>
    </row>
    <row r="112" spans="2:3">
      <c r="B112" s="18"/>
      <c r="C112" s="321"/>
    </row>
    <row r="113" spans="2:3">
      <c r="B113" s="18"/>
      <c r="C113" s="321"/>
    </row>
    <row r="114" spans="2:3">
      <c r="B114" s="18"/>
      <c r="C114" s="321"/>
    </row>
    <row r="115" spans="2:3">
      <c r="B115" s="18"/>
      <c r="C115" s="321"/>
    </row>
    <row r="116" spans="2:3">
      <c r="B116" s="18"/>
      <c r="C116" s="321"/>
    </row>
    <row r="117" spans="2:3">
      <c r="B117" s="18"/>
      <c r="C117" s="321"/>
    </row>
    <row r="118" spans="2:3">
      <c r="B118" s="18"/>
      <c r="C118" s="321"/>
    </row>
    <row r="119" spans="2:3">
      <c r="B119" s="18"/>
      <c r="C119" s="321"/>
    </row>
    <row r="120" spans="2:3">
      <c r="B120" s="18"/>
      <c r="C120" s="321"/>
    </row>
    <row r="121" spans="2:3">
      <c r="B121" s="18"/>
      <c r="C121" s="321"/>
    </row>
    <row r="122" spans="2:3">
      <c r="B122" s="18"/>
      <c r="C122" s="321"/>
    </row>
    <row r="123" spans="2:3">
      <c r="B123" s="18"/>
      <c r="C123" s="321"/>
    </row>
    <row r="124" spans="2:3">
      <c r="B124" s="18"/>
      <c r="C124" s="321"/>
    </row>
    <row r="125" spans="2:3">
      <c r="B125" s="18"/>
      <c r="C125" s="321"/>
    </row>
    <row r="126" spans="2:3">
      <c r="B126" s="18"/>
      <c r="C126" s="321"/>
    </row>
    <row r="127" spans="2:3">
      <c r="B127" s="18"/>
      <c r="C127" s="321"/>
    </row>
    <row r="128" spans="2:3">
      <c r="B128" s="18"/>
      <c r="C128" s="321"/>
    </row>
    <row r="129" spans="2:3">
      <c r="B129" s="18"/>
      <c r="C129" s="321"/>
    </row>
    <row r="130" spans="2:3">
      <c r="B130" s="18"/>
      <c r="C130" s="321"/>
    </row>
    <row r="131" spans="2:3">
      <c r="B131" s="18"/>
      <c r="C131" s="321"/>
    </row>
    <row r="132" spans="2:3">
      <c r="B132" s="18"/>
      <c r="C132" s="321"/>
    </row>
    <row r="133" spans="2:3">
      <c r="B133" s="18"/>
      <c r="C133" s="321"/>
    </row>
    <row r="134" spans="2:3">
      <c r="B134" s="18"/>
      <c r="C134" s="321"/>
    </row>
    <row r="135" spans="2:3">
      <c r="B135" s="18"/>
      <c r="C135" s="321"/>
    </row>
    <row r="136" spans="2:3">
      <c r="B136" s="18"/>
      <c r="C136" s="321"/>
    </row>
    <row r="137" spans="2:3">
      <c r="B137" s="18"/>
    </row>
    <row r="138" spans="2:3">
      <c r="B138" s="18"/>
    </row>
  </sheetData>
  <mergeCells count="13">
    <mergeCell ref="J5:J7"/>
    <mergeCell ref="H6:I6"/>
    <mergeCell ref="G6:G7"/>
    <mergeCell ref="B2:I2"/>
    <mergeCell ref="B3:I3"/>
    <mergeCell ref="B4:I4"/>
    <mergeCell ref="B5:B8"/>
    <mergeCell ref="D5:G5"/>
    <mergeCell ref="H5:I5"/>
    <mergeCell ref="C6:C7"/>
    <mergeCell ref="D6:D7"/>
    <mergeCell ref="E6:E7"/>
    <mergeCell ref="F6:F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94EA-835E-4972-99F2-93A710BAE85E}">
  <dimension ref="B2:M53"/>
  <sheetViews>
    <sheetView showGridLines="0" topLeftCell="A22" workbookViewId="0">
      <selection activeCell="F49" sqref="F49"/>
    </sheetView>
  </sheetViews>
  <sheetFormatPr defaultColWidth="9.140625" defaultRowHeight="15"/>
  <cols>
    <col min="1" max="1" width="9.140625" style="55"/>
    <col min="2" max="2" width="60.28515625" style="55" bestFit="1" customWidth="1"/>
    <col min="3" max="3" width="21.7109375" style="55" customWidth="1"/>
    <col min="4" max="4" width="15.5703125" style="55" customWidth="1"/>
    <col min="5" max="6" width="16.28515625" style="55" bestFit="1" customWidth="1"/>
    <col min="7" max="7" width="13.7109375" style="55" customWidth="1"/>
    <col min="8" max="8" width="14.42578125" style="55" customWidth="1"/>
    <col min="9" max="9" width="13.85546875" style="55" customWidth="1"/>
    <col min="10" max="10" width="14.7109375" style="55" customWidth="1"/>
    <col min="11" max="11" width="9.140625" style="55"/>
    <col min="12" max="12" width="25.5703125" style="55" bestFit="1" customWidth="1"/>
    <col min="13" max="13" width="10.7109375" style="55" bestFit="1" customWidth="1"/>
    <col min="14" max="16384" width="9.140625" style="55"/>
  </cols>
  <sheetData>
    <row r="2" spans="2:13">
      <c r="B2" s="459"/>
      <c r="C2" s="459"/>
      <c r="D2" s="459"/>
      <c r="E2" s="459"/>
      <c r="F2" s="459"/>
      <c r="G2" s="459"/>
      <c r="H2" s="459"/>
      <c r="I2" s="459"/>
      <c r="J2" s="459"/>
    </row>
    <row r="3" spans="2:13">
      <c r="B3" s="460" t="s">
        <v>1059</v>
      </c>
      <c r="C3" s="460"/>
      <c r="D3" s="460"/>
      <c r="E3" s="460"/>
      <c r="F3" s="460"/>
      <c r="G3" s="460"/>
      <c r="H3" s="460"/>
      <c r="I3" s="421"/>
      <c r="J3" s="421"/>
    </row>
    <row r="4" spans="2:13">
      <c r="B4" s="466" t="s">
        <v>1060</v>
      </c>
      <c r="C4" s="466"/>
      <c r="D4" s="466"/>
      <c r="E4" s="466"/>
      <c r="F4" s="466"/>
      <c r="G4" s="466"/>
      <c r="H4" s="466"/>
      <c r="I4" s="460"/>
      <c r="J4" s="460"/>
      <c r="L4" s="135"/>
      <c r="M4" s="422"/>
    </row>
    <row r="5" spans="2:13">
      <c r="B5" s="466" t="s">
        <v>1061</v>
      </c>
      <c r="C5" s="466"/>
      <c r="D5" s="466"/>
      <c r="E5" s="466"/>
      <c r="F5" s="466"/>
      <c r="G5" s="466"/>
      <c r="H5" s="466"/>
      <c r="I5" s="460"/>
      <c r="J5" s="460"/>
    </row>
    <row r="6" spans="2:13" ht="15.75" thickBot="1"/>
    <row r="7" spans="2:13" ht="15.75" thickBot="1">
      <c r="B7" s="469" t="s">
        <v>0</v>
      </c>
      <c r="C7" s="472" t="s">
        <v>1</v>
      </c>
      <c r="D7" s="475" t="s">
        <v>1062</v>
      </c>
      <c r="E7" s="476"/>
      <c r="F7" s="477"/>
      <c r="G7" s="476" t="s">
        <v>1063</v>
      </c>
      <c r="H7" s="478"/>
      <c r="I7" s="468"/>
      <c r="J7" s="468"/>
    </row>
    <row r="8" spans="2:13" ht="30.75" thickBot="1">
      <c r="B8" s="470"/>
      <c r="C8" s="473"/>
      <c r="D8" s="423" t="s">
        <v>1064</v>
      </c>
      <c r="E8" s="423" t="s">
        <v>1065</v>
      </c>
      <c r="F8" s="423" t="s">
        <v>1066</v>
      </c>
      <c r="G8" s="423" t="s">
        <v>1067</v>
      </c>
      <c r="H8" s="424" t="s">
        <v>1068</v>
      </c>
      <c r="I8" s="468"/>
      <c r="J8" s="468"/>
    </row>
    <row r="9" spans="2:13" ht="15.75" thickBot="1">
      <c r="B9" s="471"/>
      <c r="C9" s="474"/>
      <c r="D9" s="425">
        <v>1</v>
      </c>
      <c r="E9" s="425">
        <v>2</v>
      </c>
      <c r="F9" s="425">
        <v>3</v>
      </c>
      <c r="G9" s="425" t="s">
        <v>1069</v>
      </c>
      <c r="H9" s="426" t="s">
        <v>1070</v>
      </c>
      <c r="I9" s="468"/>
      <c r="J9" s="468"/>
    </row>
    <row r="10" spans="2:13">
      <c r="B10" s="427" t="s">
        <v>97</v>
      </c>
      <c r="C10" s="428">
        <v>656616.38179100002</v>
      </c>
      <c r="D10" s="429">
        <v>160122.35807124974</v>
      </c>
      <c r="E10" s="429">
        <v>152787.76256326874</v>
      </c>
      <c r="F10" s="429">
        <v>184571.91748722989</v>
      </c>
      <c r="G10" s="429">
        <f>F10-E10</f>
        <v>31784.154923961149</v>
      </c>
      <c r="H10" s="430">
        <f>F10/E10-1</f>
        <v>0.20802814564942307</v>
      </c>
      <c r="I10" s="431"/>
      <c r="J10" s="431"/>
    </row>
    <row r="11" spans="2:13">
      <c r="B11" s="432" t="s">
        <v>98</v>
      </c>
      <c r="C11" s="433">
        <v>605936.35631399998</v>
      </c>
      <c r="D11" s="434">
        <v>146750.86591505996</v>
      </c>
      <c r="E11" s="434">
        <v>144589.31282117605</v>
      </c>
      <c r="F11" s="434">
        <v>167570.09436659986</v>
      </c>
      <c r="G11" s="434">
        <f t="shared" ref="G11:G52" si="0">F11-E11</f>
        <v>22980.781545423815</v>
      </c>
      <c r="H11" s="435">
        <f t="shared" ref="H11:H52" si="1">F11/E11-1</f>
        <v>0.15893831360721511</v>
      </c>
      <c r="I11" s="436"/>
      <c r="J11" s="436"/>
    </row>
    <row r="12" spans="2:13" ht="30">
      <c r="B12" s="437" t="s">
        <v>99</v>
      </c>
      <c r="C12" s="438">
        <v>198305.46377100001</v>
      </c>
      <c r="D12" s="439">
        <v>48615.931790340022</v>
      </c>
      <c r="E12" s="439">
        <v>47639.584972569275</v>
      </c>
      <c r="F12" s="439">
        <v>56448.440382389999</v>
      </c>
      <c r="G12" s="439">
        <f t="shared" si="0"/>
        <v>8808.8554098207242</v>
      </c>
      <c r="H12" s="440">
        <f t="shared" si="1"/>
        <v>0.18490621643519423</v>
      </c>
      <c r="I12" s="436"/>
      <c r="J12" s="436"/>
    </row>
    <row r="13" spans="2:13">
      <c r="B13" s="441" t="s">
        <v>1071</v>
      </c>
      <c r="C13" s="438">
        <v>56397.426783000003</v>
      </c>
      <c r="D13" s="439">
        <v>17346.279113700006</v>
      </c>
      <c r="E13" s="439">
        <v>14292.273357125032</v>
      </c>
      <c r="F13" s="439">
        <v>18500.747374259998</v>
      </c>
      <c r="G13" s="439">
        <f t="shared" si="0"/>
        <v>4208.4740171349658</v>
      </c>
      <c r="H13" s="440">
        <f t="shared" si="1"/>
        <v>0.29445798523276512</v>
      </c>
      <c r="I13" s="442"/>
      <c r="J13" s="442"/>
    </row>
    <row r="14" spans="2:13">
      <c r="B14" s="441" t="s">
        <v>1072</v>
      </c>
      <c r="C14" s="438">
        <v>107219.148802</v>
      </c>
      <c r="D14" s="439">
        <v>22284.06520692</v>
      </c>
      <c r="E14" s="439">
        <v>24631.349878899011</v>
      </c>
      <c r="F14" s="439">
        <v>29587.566143090004</v>
      </c>
      <c r="G14" s="439">
        <f t="shared" si="0"/>
        <v>4956.2162641909927</v>
      </c>
      <c r="H14" s="440">
        <f t="shared" si="1"/>
        <v>0.20121577942574898</v>
      </c>
      <c r="I14" s="442"/>
      <c r="J14" s="442"/>
    </row>
    <row r="15" spans="2:13">
      <c r="B15" s="441" t="s">
        <v>1073</v>
      </c>
      <c r="C15" s="438">
        <v>34688.888185999996</v>
      </c>
      <c r="D15" s="439">
        <v>8985.5874697199997</v>
      </c>
      <c r="E15" s="439">
        <v>8715.9617365452232</v>
      </c>
      <c r="F15" s="439">
        <v>8360.1268650399998</v>
      </c>
      <c r="G15" s="439">
        <f t="shared" si="0"/>
        <v>-355.83487150522342</v>
      </c>
      <c r="H15" s="440">
        <f t="shared" si="1"/>
        <v>-4.08256578288132E-2</v>
      </c>
      <c r="I15" s="442"/>
      <c r="J15" s="442"/>
    </row>
    <row r="16" spans="2:13">
      <c r="B16" s="443" t="s">
        <v>100</v>
      </c>
      <c r="C16" s="438">
        <v>29124.499695999999</v>
      </c>
      <c r="D16" s="439">
        <v>6398.7642903999995</v>
      </c>
      <c r="E16" s="439">
        <v>7224.8452935152491</v>
      </c>
      <c r="F16" s="439">
        <v>8246.0985672099978</v>
      </c>
      <c r="G16" s="439">
        <f t="shared" si="0"/>
        <v>1021.2532736947487</v>
      </c>
      <c r="H16" s="440">
        <f t="shared" si="1"/>
        <v>0.14135296081860571</v>
      </c>
      <c r="I16" s="442"/>
      <c r="J16" s="442"/>
    </row>
    <row r="17" spans="2:10">
      <c r="B17" s="443" t="s">
        <v>101</v>
      </c>
      <c r="C17" s="438">
        <v>341256.17700500001</v>
      </c>
      <c r="D17" s="439">
        <v>82355.487407140012</v>
      </c>
      <c r="E17" s="439">
        <v>81455.012452417737</v>
      </c>
      <c r="F17" s="439">
        <v>92664.863928749983</v>
      </c>
      <c r="G17" s="439">
        <f t="shared" si="0"/>
        <v>11209.851476332246</v>
      </c>
      <c r="H17" s="440">
        <f t="shared" si="1"/>
        <v>0.1376201554555101</v>
      </c>
      <c r="I17" s="442"/>
      <c r="J17" s="442"/>
    </row>
    <row r="18" spans="2:10" ht="30">
      <c r="B18" s="437" t="s">
        <v>102</v>
      </c>
      <c r="C18" s="438">
        <v>36571.42974</v>
      </c>
      <c r="D18" s="439">
        <v>9184.25537334</v>
      </c>
      <c r="E18" s="439">
        <v>8102.9725306273485</v>
      </c>
      <c r="F18" s="439">
        <v>9968.296398909999</v>
      </c>
      <c r="G18" s="439">
        <f t="shared" si="0"/>
        <v>1865.3238682826504</v>
      </c>
      <c r="H18" s="440">
        <f t="shared" si="1"/>
        <v>0.23020241784507611</v>
      </c>
      <c r="I18" s="442"/>
      <c r="J18" s="442"/>
    </row>
    <row r="19" spans="2:10">
      <c r="B19" s="443" t="s">
        <v>103</v>
      </c>
      <c r="C19" s="438">
        <v>677.72880799999996</v>
      </c>
      <c r="D19" s="439">
        <v>196.17278893</v>
      </c>
      <c r="E19" s="439">
        <v>166.63059389096676</v>
      </c>
      <c r="F19" s="439">
        <v>242.08057817</v>
      </c>
      <c r="G19" s="439">
        <f t="shared" si="0"/>
        <v>75.449984279033231</v>
      </c>
      <c r="H19" s="440">
        <f t="shared" si="1"/>
        <v>0.4527979077383788</v>
      </c>
      <c r="I19" s="442"/>
      <c r="J19" s="442"/>
    </row>
    <row r="20" spans="2:10">
      <c r="B20" s="443" t="s">
        <v>104</v>
      </c>
      <c r="C20" s="438">
        <v>1.057294</v>
      </c>
      <c r="D20" s="439">
        <v>0.25426491000000001</v>
      </c>
      <c r="E20" s="439">
        <v>0.26697815549999998</v>
      </c>
      <c r="F20" s="439">
        <v>0.31451117000000006</v>
      </c>
      <c r="G20" s="439">
        <f t="shared" si="0"/>
        <v>4.7533014500000081E-2</v>
      </c>
      <c r="H20" s="440">
        <f t="shared" si="1"/>
        <v>0.17804083787671576</v>
      </c>
      <c r="I20" s="442"/>
      <c r="J20" s="442"/>
    </row>
    <row r="21" spans="2:10">
      <c r="B21" s="432" t="s">
        <v>105</v>
      </c>
      <c r="C21" s="433">
        <v>2605.8348070000002</v>
      </c>
      <c r="D21" s="434">
        <v>621.60180808999996</v>
      </c>
      <c r="E21" s="434">
        <v>652.3208005245001</v>
      </c>
      <c r="F21" s="434">
        <v>587.65536286999998</v>
      </c>
      <c r="G21" s="434">
        <f t="shared" si="0"/>
        <v>-64.665437654500124</v>
      </c>
      <c r="H21" s="435">
        <f t="shared" si="1"/>
        <v>-9.9131343968344554E-2</v>
      </c>
      <c r="I21" s="442"/>
      <c r="J21" s="442"/>
    </row>
    <row r="22" spans="2:10">
      <c r="B22" s="443" t="s">
        <v>106</v>
      </c>
      <c r="C22" s="438">
        <v>1005.508231</v>
      </c>
      <c r="D22" s="439">
        <v>225.79519371000001</v>
      </c>
      <c r="E22" s="439">
        <v>237.21051608100004</v>
      </c>
      <c r="F22" s="439">
        <v>267.76885623999999</v>
      </c>
      <c r="G22" s="439">
        <f t="shared" si="0"/>
        <v>30.558340158999954</v>
      </c>
      <c r="H22" s="440">
        <f t="shared" si="1"/>
        <v>0.12882371601335429</v>
      </c>
      <c r="I22" s="436"/>
      <c r="J22" s="436"/>
    </row>
    <row r="23" spans="2:10">
      <c r="B23" s="441" t="s">
        <v>1074</v>
      </c>
      <c r="C23" s="438">
        <v>768.40407300000004</v>
      </c>
      <c r="D23" s="439">
        <v>174.68757162</v>
      </c>
      <c r="E23" s="439">
        <v>183.54751288649999</v>
      </c>
      <c r="F23" s="439">
        <v>267.76885623999999</v>
      </c>
      <c r="G23" s="439">
        <f t="shared" si="0"/>
        <v>84.221343353500004</v>
      </c>
      <c r="H23" s="440">
        <f t="shared" si="1"/>
        <v>0.45885308947542014</v>
      </c>
      <c r="I23" s="442"/>
      <c r="J23" s="442"/>
    </row>
    <row r="24" spans="2:10">
      <c r="B24" s="441" t="s">
        <v>1075</v>
      </c>
      <c r="C24" s="438">
        <v>237.10415800000001</v>
      </c>
      <c r="D24" s="439">
        <v>51.107622090000007</v>
      </c>
      <c r="E24" s="439">
        <v>53.6630031945</v>
      </c>
      <c r="F24" s="439">
        <v>0</v>
      </c>
      <c r="G24" s="439">
        <f t="shared" si="0"/>
        <v>-53.6630031945</v>
      </c>
      <c r="H24" s="440">
        <f t="shared" si="1"/>
        <v>-1</v>
      </c>
      <c r="I24" s="442"/>
      <c r="J24" s="442"/>
    </row>
    <row r="25" spans="2:10">
      <c r="B25" s="443" t="s">
        <v>107</v>
      </c>
      <c r="C25" s="438">
        <v>1600.3265759999999</v>
      </c>
      <c r="D25" s="439">
        <v>395.80661437999998</v>
      </c>
      <c r="E25" s="439">
        <v>415.11028444350006</v>
      </c>
      <c r="F25" s="439">
        <v>319.88650662999999</v>
      </c>
      <c r="G25" s="439">
        <f t="shared" si="0"/>
        <v>-95.223777813500078</v>
      </c>
      <c r="H25" s="440">
        <f t="shared" si="1"/>
        <v>-0.22939392586034768</v>
      </c>
      <c r="I25" s="442"/>
      <c r="J25" s="442"/>
    </row>
    <row r="26" spans="2:10">
      <c r="B26" s="441" t="s">
        <v>1076</v>
      </c>
      <c r="C26" s="438">
        <v>1600.3265759999999</v>
      </c>
      <c r="D26" s="439">
        <v>395.80661437999998</v>
      </c>
      <c r="E26" s="439">
        <v>415.11028444350006</v>
      </c>
      <c r="F26" s="439">
        <v>319.88650662999999</v>
      </c>
      <c r="G26" s="439">
        <f t="shared" si="0"/>
        <v>-95.223777813500078</v>
      </c>
      <c r="H26" s="440">
        <f t="shared" si="1"/>
        <v>-0.22939392586034768</v>
      </c>
      <c r="I26" s="442"/>
      <c r="J26" s="442"/>
    </row>
    <row r="27" spans="2:10">
      <c r="B27" s="432" t="s">
        <v>108</v>
      </c>
      <c r="C27" s="433">
        <v>23655.956821</v>
      </c>
      <c r="D27" s="434">
        <v>6475.5067178400004</v>
      </c>
      <c r="E27" s="434">
        <v>5022.4947755986459</v>
      </c>
      <c r="F27" s="434">
        <v>4597.7197117899987</v>
      </c>
      <c r="G27" s="434">
        <f t="shared" si="0"/>
        <v>-424.77506380864725</v>
      </c>
      <c r="H27" s="435">
        <f t="shared" si="1"/>
        <v>-8.4574515810823758E-2</v>
      </c>
      <c r="I27" s="442"/>
      <c r="J27" s="442"/>
    </row>
    <row r="28" spans="2:10">
      <c r="B28" s="443" t="s">
        <v>109</v>
      </c>
      <c r="C28" s="438">
        <v>18699.805283000002</v>
      </c>
      <c r="D28" s="439">
        <v>5336.8826811499994</v>
      </c>
      <c r="E28" s="439">
        <v>4453.8288511496175</v>
      </c>
      <c r="F28" s="439">
        <v>3816.2298560199997</v>
      </c>
      <c r="G28" s="439">
        <f t="shared" si="0"/>
        <v>-637.59899512961783</v>
      </c>
      <c r="H28" s="440">
        <f t="shared" si="1"/>
        <v>-0.14315749806260325</v>
      </c>
      <c r="I28" s="442"/>
      <c r="J28" s="442"/>
    </row>
    <row r="29" spans="2:10">
      <c r="B29" s="443" t="s">
        <v>110</v>
      </c>
      <c r="C29" s="438">
        <v>4956.1515380000001</v>
      </c>
      <c r="D29" s="439">
        <v>1138.6240366899999</v>
      </c>
      <c r="E29" s="439">
        <v>568.66592444902892</v>
      </c>
      <c r="F29" s="439">
        <v>781.48985576999985</v>
      </c>
      <c r="G29" s="439">
        <f t="shared" si="0"/>
        <v>212.82393132097093</v>
      </c>
      <c r="H29" s="440">
        <f t="shared" si="1"/>
        <v>0.37425124694639034</v>
      </c>
      <c r="I29" s="442"/>
      <c r="J29" s="442"/>
    </row>
    <row r="30" spans="2:10">
      <c r="B30" s="432" t="s">
        <v>111</v>
      </c>
      <c r="C30" s="433">
        <v>13308.027306</v>
      </c>
      <c r="D30" s="434">
        <v>1527.2879083399998</v>
      </c>
      <c r="E30" s="434">
        <v>15.222198243000001</v>
      </c>
      <c r="F30" s="434">
        <v>6877.8635519800018</v>
      </c>
      <c r="G30" s="434">
        <f t="shared" si="0"/>
        <v>6862.6413537370017</v>
      </c>
      <c r="H30" s="435">
        <f t="shared" si="1"/>
        <v>450.83116407926298</v>
      </c>
      <c r="I30" s="436"/>
      <c r="J30" s="436"/>
    </row>
    <row r="31" spans="2:10">
      <c r="B31" s="443" t="s">
        <v>112</v>
      </c>
      <c r="C31" s="438">
        <v>301.68104</v>
      </c>
      <c r="D31" s="439">
        <v>791.83459626000013</v>
      </c>
      <c r="E31" s="439">
        <v>15.180034716000002</v>
      </c>
      <c r="F31" s="439">
        <v>6517.6866312000002</v>
      </c>
      <c r="G31" s="439">
        <f t="shared" si="0"/>
        <v>6502.5065964840005</v>
      </c>
      <c r="H31" s="440">
        <f t="shared" si="1"/>
        <v>428.35913870672863</v>
      </c>
      <c r="I31" s="442"/>
      <c r="J31" s="442"/>
    </row>
    <row r="32" spans="2:10">
      <c r="B32" s="441" t="s">
        <v>1077</v>
      </c>
      <c r="C32" s="438">
        <v>301.68104</v>
      </c>
      <c r="D32" s="439">
        <v>791.83459626000013</v>
      </c>
      <c r="E32" s="439">
        <v>15.180034716000002</v>
      </c>
      <c r="F32" s="439">
        <v>2539.3999891999997</v>
      </c>
      <c r="G32" s="439">
        <f t="shared" si="0"/>
        <v>2524.2199544839996</v>
      </c>
      <c r="H32" s="440">
        <f t="shared" si="1"/>
        <v>166.28551921712216</v>
      </c>
      <c r="I32" s="442"/>
      <c r="J32" s="442"/>
    </row>
    <row r="33" spans="2:10">
      <c r="B33" s="441" t="s">
        <v>1078</v>
      </c>
      <c r="C33" s="438">
        <v>0</v>
      </c>
      <c r="D33" s="439">
        <v>0</v>
      </c>
      <c r="E33" s="439">
        <v>0</v>
      </c>
      <c r="F33" s="439">
        <v>3978.286642</v>
      </c>
      <c r="G33" s="439">
        <f t="shared" si="0"/>
        <v>3978.286642</v>
      </c>
      <c r="H33" s="439">
        <v>0</v>
      </c>
      <c r="I33" s="436"/>
      <c r="J33" s="436"/>
    </row>
    <row r="34" spans="2:10">
      <c r="B34" s="443" t="s">
        <v>113</v>
      </c>
      <c r="C34" s="438">
        <v>13006.346266</v>
      </c>
      <c r="D34" s="439">
        <v>735.45331207999993</v>
      </c>
      <c r="E34" s="439">
        <v>4.2163527000000006E-2</v>
      </c>
      <c r="F34" s="439">
        <v>360.17692078000005</v>
      </c>
      <c r="G34" s="439">
        <f t="shared" si="0"/>
        <v>360.13475725300003</v>
      </c>
      <c r="H34" s="440">
        <f t="shared" si="1"/>
        <v>8541.3812097123664</v>
      </c>
      <c r="I34" s="442"/>
      <c r="J34" s="442"/>
    </row>
    <row r="35" spans="2:10">
      <c r="B35" s="441" t="s">
        <v>1079</v>
      </c>
      <c r="C35" s="438">
        <v>7000</v>
      </c>
      <c r="D35" s="439">
        <v>0</v>
      </c>
      <c r="E35" s="439">
        <v>0</v>
      </c>
      <c r="F35" s="439">
        <v>0</v>
      </c>
      <c r="G35" s="439">
        <f t="shared" si="0"/>
        <v>0</v>
      </c>
      <c r="H35" s="439">
        <v>0</v>
      </c>
      <c r="I35" s="442"/>
      <c r="J35" s="442"/>
    </row>
    <row r="36" spans="2:10">
      <c r="B36" s="441" t="s">
        <v>1080</v>
      </c>
      <c r="C36" s="438">
        <v>6006.3462659999996</v>
      </c>
      <c r="D36" s="439">
        <v>735.45331207999993</v>
      </c>
      <c r="E36" s="439">
        <v>4.2163527000000006E-2</v>
      </c>
      <c r="F36" s="439">
        <v>360.17692078000005</v>
      </c>
      <c r="G36" s="439">
        <f t="shared" si="0"/>
        <v>360.13475725300003</v>
      </c>
      <c r="H36" s="440">
        <f>F36/E36-1</f>
        <v>8541.3812097123664</v>
      </c>
      <c r="I36" s="442"/>
      <c r="J36" s="442"/>
    </row>
    <row r="37" spans="2:10">
      <c r="B37" s="432" t="s">
        <v>1081</v>
      </c>
      <c r="C37" s="433">
        <v>1003.043267</v>
      </c>
      <c r="D37" s="434">
        <v>900.66399999999999</v>
      </c>
      <c r="E37" s="434">
        <v>330.69695000000002</v>
      </c>
      <c r="F37" s="434">
        <v>1990.9959657100001</v>
      </c>
      <c r="G37" s="434">
        <f t="shared" si="0"/>
        <v>1660.29901571</v>
      </c>
      <c r="H37" s="435">
        <f t="shared" si="1"/>
        <v>5.0206057712658065</v>
      </c>
      <c r="I37" s="442"/>
      <c r="J37" s="442"/>
    </row>
    <row r="38" spans="2:10">
      <c r="B38" s="443" t="s">
        <v>114</v>
      </c>
      <c r="C38" s="438">
        <v>3.0432670000000002</v>
      </c>
      <c r="D38" s="439">
        <v>0.66400000000000003</v>
      </c>
      <c r="E38" s="439">
        <v>0.69694999999999996</v>
      </c>
      <c r="F38" s="439">
        <v>12.089499999999999</v>
      </c>
      <c r="G38" s="439">
        <f t="shared" si="0"/>
        <v>11.39255</v>
      </c>
      <c r="H38" s="440">
        <f t="shared" si="1"/>
        <v>16.346294569194345</v>
      </c>
      <c r="I38" s="442"/>
      <c r="J38" s="442"/>
    </row>
    <row r="39" spans="2:10">
      <c r="B39" s="443" t="s">
        <v>115</v>
      </c>
      <c r="C39" s="438">
        <v>1000</v>
      </c>
      <c r="D39" s="439">
        <v>900</v>
      </c>
      <c r="E39" s="439">
        <v>330</v>
      </c>
      <c r="F39" s="439">
        <v>1978.90646571</v>
      </c>
      <c r="G39" s="439">
        <f t="shared" si="0"/>
        <v>1648.90646571</v>
      </c>
      <c r="H39" s="440">
        <f t="shared" si="1"/>
        <v>4.996686259727273</v>
      </c>
      <c r="I39" s="442"/>
      <c r="J39" s="442"/>
    </row>
    <row r="40" spans="2:10">
      <c r="B40" s="432" t="s">
        <v>116</v>
      </c>
      <c r="C40" s="433">
        <v>78.083502999999993</v>
      </c>
      <c r="D40" s="434">
        <v>37.408511859999997</v>
      </c>
      <c r="E40" s="434">
        <v>13.666581005999999</v>
      </c>
      <c r="F40" s="434">
        <v>290.65088004</v>
      </c>
      <c r="G40" s="434">
        <f t="shared" si="0"/>
        <v>276.984299034</v>
      </c>
      <c r="H40" s="435">
        <f t="shared" si="1"/>
        <v>20.267270864043933</v>
      </c>
      <c r="I40" s="436"/>
      <c r="J40" s="436"/>
    </row>
    <row r="41" spans="2:10">
      <c r="B41" s="432" t="s">
        <v>117</v>
      </c>
      <c r="C41" s="433">
        <v>10029.079772999999</v>
      </c>
      <c r="D41" s="434">
        <v>3809.023210060001</v>
      </c>
      <c r="E41" s="434">
        <v>2164.0484367204999</v>
      </c>
      <c r="F41" s="434">
        <v>2656.9376482400003</v>
      </c>
      <c r="G41" s="434">
        <f t="shared" si="0"/>
        <v>492.88921151950035</v>
      </c>
      <c r="H41" s="435">
        <f t="shared" si="1"/>
        <v>0.22776255981887705</v>
      </c>
      <c r="I41" s="436"/>
      <c r="J41" s="436"/>
    </row>
    <row r="42" spans="2:10">
      <c r="B42" s="427" t="s">
        <v>118</v>
      </c>
      <c r="C42" s="428">
        <v>87315.941999999995</v>
      </c>
      <c r="D42" s="429">
        <v>2444.2903379700001</v>
      </c>
      <c r="E42" s="429">
        <v>2408.9333333333329</v>
      </c>
      <c r="F42" s="429">
        <v>2706.6583121299996</v>
      </c>
      <c r="G42" s="429">
        <f t="shared" si="0"/>
        <v>297.72497879666662</v>
      </c>
      <c r="H42" s="430">
        <f t="shared" si="1"/>
        <v>0.12359203747024972</v>
      </c>
      <c r="I42" s="436"/>
      <c r="J42" s="436"/>
    </row>
    <row r="43" spans="2:10" ht="30">
      <c r="B43" s="444" t="s">
        <v>119</v>
      </c>
      <c r="C43" s="433">
        <v>0</v>
      </c>
      <c r="D43" s="434">
        <v>11.40877759</v>
      </c>
      <c r="E43" s="434">
        <v>0</v>
      </c>
      <c r="F43" s="434">
        <v>23.521999999999998</v>
      </c>
      <c r="G43" s="434">
        <f t="shared" si="0"/>
        <v>23.521999999999998</v>
      </c>
      <c r="H43" s="439">
        <v>0</v>
      </c>
      <c r="I43" s="436"/>
      <c r="J43" s="436"/>
    </row>
    <row r="44" spans="2:10">
      <c r="B44" s="432" t="s">
        <v>121</v>
      </c>
      <c r="C44" s="433">
        <v>87315.941999999995</v>
      </c>
      <c r="D44" s="434">
        <v>2401.0635000000002</v>
      </c>
      <c r="E44" s="434">
        <v>2408.9333333333329</v>
      </c>
      <c r="F44" s="434">
        <v>2603.6975000000002</v>
      </c>
      <c r="G44" s="434">
        <f t="shared" si="0"/>
        <v>194.76416666666728</v>
      </c>
      <c r="H44" s="435">
        <f t="shared" si="1"/>
        <v>8.0850791498312091E-2</v>
      </c>
      <c r="I44" s="442"/>
      <c r="J44" s="442"/>
    </row>
    <row r="45" spans="2:10">
      <c r="B45" s="443" t="s">
        <v>1082</v>
      </c>
      <c r="C45" s="438">
        <v>0</v>
      </c>
      <c r="D45" s="439">
        <v>0</v>
      </c>
      <c r="E45" s="439">
        <v>0</v>
      </c>
      <c r="F45" s="439">
        <v>0</v>
      </c>
      <c r="G45" s="439">
        <f t="shared" si="0"/>
        <v>0</v>
      </c>
      <c r="H45" s="439">
        <v>0</v>
      </c>
      <c r="I45" s="442"/>
      <c r="J45" s="442"/>
    </row>
    <row r="46" spans="2:10">
      <c r="B46" s="443" t="s">
        <v>122</v>
      </c>
      <c r="C46" s="438">
        <v>87315.941999999995</v>
      </c>
      <c r="D46" s="439">
        <v>2401.0635000000002</v>
      </c>
      <c r="E46" s="439">
        <v>2408.9333333333329</v>
      </c>
      <c r="F46" s="439">
        <v>2603.6975000000002</v>
      </c>
      <c r="G46" s="439">
        <f t="shared" si="0"/>
        <v>194.76416666666728</v>
      </c>
      <c r="H46" s="440">
        <f t="shared" si="1"/>
        <v>8.0850791498312091E-2</v>
      </c>
      <c r="I46" s="442"/>
      <c r="J46" s="442"/>
    </row>
    <row r="47" spans="2:10" ht="30.75" thickBot="1">
      <c r="B47" s="444" t="s">
        <v>123</v>
      </c>
      <c r="C47" s="433">
        <v>0</v>
      </c>
      <c r="D47" s="434">
        <v>31.818060379999999</v>
      </c>
      <c r="E47" s="434">
        <v>0</v>
      </c>
      <c r="F47" s="434">
        <v>79.438812130000002</v>
      </c>
      <c r="G47" s="434">
        <f t="shared" si="0"/>
        <v>79.438812130000002</v>
      </c>
      <c r="H47" s="439">
        <v>0</v>
      </c>
      <c r="I47" s="445"/>
      <c r="J47" s="445"/>
    </row>
    <row r="48" spans="2:10" ht="15.75" thickBot="1">
      <c r="B48" s="446" t="s">
        <v>1083</v>
      </c>
      <c r="C48" s="447">
        <v>743932.32379100006</v>
      </c>
      <c r="D48" s="448">
        <v>162566.64840921975</v>
      </c>
      <c r="E48" s="448">
        <v>155196.69589660206</v>
      </c>
      <c r="F48" s="448">
        <v>187278.57579935988</v>
      </c>
      <c r="G48" s="448">
        <f t="shared" si="0"/>
        <v>32081.879902757821</v>
      </c>
      <c r="H48" s="449">
        <f t="shared" si="1"/>
        <v>0.20671754458053671</v>
      </c>
      <c r="I48" s="436"/>
      <c r="J48" s="436"/>
    </row>
    <row r="49" spans="2:10">
      <c r="B49" s="427" t="s">
        <v>126</v>
      </c>
      <c r="C49" s="428">
        <v>2381.5117600000003</v>
      </c>
      <c r="D49" s="429">
        <v>335.63808140000003</v>
      </c>
      <c r="E49" s="429">
        <v>260.74935135499999</v>
      </c>
      <c r="F49" s="429">
        <v>85.61258260000001</v>
      </c>
      <c r="G49" s="429">
        <f t="shared" si="0"/>
        <v>-175.13676875499999</v>
      </c>
      <c r="H49" s="430">
        <f t="shared" si="1"/>
        <v>-0.6716671310777611</v>
      </c>
      <c r="I49" s="445"/>
      <c r="J49" s="445"/>
    </row>
    <row r="50" spans="2:10">
      <c r="B50" s="450" t="s">
        <v>127</v>
      </c>
      <c r="C50" s="438">
        <v>549.84756700000003</v>
      </c>
      <c r="D50" s="439">
        <v>31.7612457</v>
      </c>
      <c r="E50" s="439">
        <v>106.90049494199999</v>
      </c>
      <c r="F50" s="439">
        <v>64.757959060000005</v>
      </c>
      <c r="G50" s="439">
        <f t="shared" si="0"/>
        <v>-42.14253588199999</v>
      </c>
      <c r="H50" s="440">
        <f t="shared" si="1"/>
        <v>-0.39422208386280033</v>
      </c>
    </row>
    <row r="51" spans="2:10" ht="15.75" thickBot="1">
      <c r="B51" s="450" t="s">
        <v>128</v>
      </c>
      <c r="C51" s="438">
        <v>1831.6641930000001</v>
      </c>
      <c r="D51" s="439">
        <v>303.87683570000002</v>
      </c>
      <c r="E51" s="451">
        <v>153.84885641299999</v>
      </c>
      <c r="F51" s="439">
        <v>20.854623540000002</v>
      </c>
      <c r="G51" s="439">
        <f t="shared" si="0"/>
        <v>-132.99423287299999</v>
      </c>
      <c r="H51" s="440">
        <f t="shared" si="1"/>
        <v>-0.86444732820101855</v>
      </c>
    </row>
    <row r="52" spans="2:10" ht="15.75" thickBot="1">
      <c r="B52" s="446" t="s">
        <v>131</v>
      </c>
      <c r="C52" s="447">
        <v>746313.83555100008</v>
      </c>
      <c r="D52" s="448">
        <v>162902.28649061974</v>
      </c>
      <c r="E52" s="447">
        <v>155457.44524795708</v>
      </c>
      <c r="F52" s="448">
        <v>187364.18838195989</v>
      </c>
      <c r="G52" s="448">
        <f t="shared" si="0"/>
        <v>31906.743134002812</v>
      </c>
      <c r="H52" s="449">
        <f t="shared" si="1"/>
        <v>0.2052442266956791</v>
      </c>
    </row>
    <row r="53" spans="2:10">
      <c r="B53" s="418" t="s">
        <v>1051</v>
      </c>
    </row>
  </sheetData>
  <mergeCells count="12">
    <mergeCell ref="J7:J9"/>
    <mergeCell ref="B2:J2"/>
    <mergeCell ref="B3:H3"/>
    <mergeCell ref="B4:H4"/>
    <mergeCell ref="I4:J4"/>
    <mergeCell ref="B5:H5"/>
    <mergeCell ref="I5:J5"/>
    <mergeCell ref="B7:B9"/>
    <mergeCell ref="C7:C9"/>
    <mergeCell ref="D7:F7"/>
    <mergeCell ref="G7:H7"/>
    <mergeCell ref="I7:I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3C26-974A-4CD4-B8D5-BB0AD30EC04B}">
  <dimension ref="D3:O55"/>
  <sheetViews>
    <sheetView showGridLines="0" zoomScale="80" zoomScaleNormal="80" workbookViewId="0">
      <selection activeCell="N30" sqref="N30"/>
    </sheetView>
  </sheetViews>
  <sheetFormatPr defaultColWidth="9.140625" defaultRowHeight="15"/>
  <cols>
    <col min="1" max="3" width="9.140625" style="55"/>
    <col min="4" max="4" width="93.7109375" style="55" bestFit="1" customWidth="1"/>
    <col min="5" max="5" width="12.85546875" style="55" customWidth="1"/>
    <col min="6" max="6" width="21.28515625" style="55" bestFit="1" customWidth="1"/>
    <col min="7" max="7" width="16.5703125" style="55" bestFit="1" customWidth="1"/>
    <col min="8" max="8" width="12.28515625" style="55" customWidth="1"/>
    <col min="9" max="9" width="13.28515625" style="55" customWidth="1"/>
    <col min="10" max="10" width="10.42578125" style="55" customWidth="1"/>
    <col min="11" max="11" width="8.5703125" style="55" bestFit="1" customWidth="1"/>
    <col min="12" max="12" width="12.42578125" style="55" bestFit="1" customWidth="1"/>
    <col min="13" max="13" width="9.140625" style="55"/>
    <col min="14" max="14" width="24.28515625" style="55" bestFit="1" customWidth="1"/>
    <col min="15" max="15" width="12.140625" style="55" bestFit="1" customWidth="1"/>
    <col min="16" max="16384" width="9.140625" style="55"/>
  </cols>
  <sheetData>
    <row r="3" spans="4:15" ht="20.25">
      <c r="D3" s="604" t="s">
        <v>1124</v>
      </c>
      <c r="E3" s="604"/>
      <c r="F3" s="604"/>
      <c r="G3" s="604"/>
      <c r="H3" s="604"/>
      <c r="I3" s="604"/>
      <c r="J3" s="604"/>
      <c r="K3" s="604"/>
    </row>
    <row r="4" spans="4:15" ht="18">
      <c r="D4" s="630" t="s">
        <v>661</v>
      </c>
      <c r="E4" s="630"/>
      <c r="F4" s="630"/>
      <c r="G4" s="630"/>
      <c r="H4" s="630"/>
      <c r="I4" s="630"/>
      <c r="J4" s="630"/>
      <c r="K4" s="630"/>
      <c r="N4" s="9" t="s">
        <v>23</v>
      </c>
      <c r="O4" s="10">
        <v>4936862200000</v>
      </c>
    </row>
    <row r="5" spans="4:15" ht="18.75" thickBot="1">
      <c r="D5" s="631" t="s">
        <v>660</v>
      </c>
      <c r="E5" s="631"/>
      <c r="F5" s="631"/>
      <c r="G5" s="631"/>
      <c r="H5" s="631"/>
      <c r="I5" s="631"/>
      <c r="J5" s="631"/>
      <c r="K5" s="631"/>
    </row>
    <row r="6" spans="4:15" ht="15.75" thickBot="1">
      <c r="D6" s="632" t="s">
        <v>0</v>
      </c>
      <c r="E6" s="191">
        <v>2020</v>
      </c>
      <c r="F6" s="513">
        <v>2021</v>
      </c>
      <c r="G6" s="514"/>
      <c r="H6" s="514"/>
      <c r="I6" s="515"/>
      <c r="J6" s="635" t="s">
        <v>2</v>
      </c>
      <c r="K6" s="636"/>
      <c r="L6" s="626" t="s">
        <v>68</v>
      </c>
    </row>
    <row r="7" spans="4:15" ht="15.75" thickBot="1">
      <c r="D7" s="633"/>
      <c r="E7" s="626" t="s">
        <v>438</v>
      </c>
      <c r="F7" s="626" t="s">
        <v>439</v>
      </c>
      <c r="G7" s="626" t="s">
        <v>440</v>
      </c>
      <c r="H7" s="626" t="s">
        <v>438</v>
      </c>
      <c r="I7" s="626" t="s">
        <v>441</v>
      </c>
      <c r="J7" s="637"/>
      <c r="K7" s="638"/>
      <c r="L7" s="627"/>
    </row>
    <row r="8" spans="4:15" ht="15.75" thickBot="1">
      <c r="D8" s="633"/>
      <c r="E8" s="628"/>
      <c r="F8" s="628"/>
      <c r="G8" s="628"/>
      <c r="H8" s="628"/>
      <c r="I8" s="628"/>
      <c r="J8" s="406" t="s">
        <v>4</v>
      </c>
      <c r="K8" s="406" t="s">
        <v>5</v>
      </c>
      <c r="L8" s="628"/>
    </row>
    <row r="9" spans="4:15" ht="15.75" thickBot="1">
      <c r="D9" s="634"/>
      <c r="E9" s="407">
        <v>1</v>
      </c>
      <c r="F9" s="407">
        <v>2</v>
      </c>
      <c r="G9" s="407">
        <v>3</v>
      </c>
      <c r="H9" s="407">
        <v>4</v>
      </c>
      <c r="I9" s="407">
        <v>5</v>
      </c>
      <c r="J9" s="407" t="s">
        <v>457</v>
      </c>
      <c r="K9" s="407" t="s">
        <v>95</v>
      </c>
      <c r="L9" s="407" t="s">
        <v>96</v>
      </c>
    </row>
    <row r="10" spans="4:15" ht="18.75">
      <c r="D10" s="320" t="s">
        <v>590</v>
      </c>
      <c r="E10" s="401">
        <v>14854596309.760014</v>
      </c>
      <c r="F10" s="401">
        <v>122275026084</v>
      </c>
      <c r="G10" s="401">
        <v>19511529769.620003</v>
      </c>
      <c r="H10" s="401">
        <v>16870737261.499992</v>
      </c>
      <c r="I10" s="401">
        <v>16113457374.949995</v>
      </c>
      <c r="J10" s="401">
        <v>2016.1409517399788</v>
      </c>
      <c r="K10" s="396">
        <v>0.13572505840601676</v>
      </c>
      <c r="L10" s="397">
        <v>3.4172996081397594E-3</v>
      </c>
    </row>
    <row r="11" spans="4:15" ht="18.75">
      <c r="D11" s="319" t="s">
        <v>69</v>
      </c>
      <c r="E11" s="402">
        <v>1109099886.1400003</v>
      </c>
      <c r="F11" s="402">
        <v>16462148652</v>
      </c>
      <c r="G11" s="402">
        <v>1179969430.2500012</v>
      </c>
      <c r="H11" s="402">
        <v>995009815.96999967</v>
      </c>
      <c r="I11" s="402">
        <v>954417592.28999984</v>
      </c>
      <c r="J11" s="402">
        <v>-114090070.17000067</v>
      </c>
      <c r="K11" s="398">
        <v>-0.10286726344104882</v>
      </c>
      <c r="L11" s="398">
        <v>2.0154701015758544E-4</v>
      </c>
    </row>
    <row r="12" spans="4:15" ht="18.75">
      <c r="D12" s="394" t="s">
        <v>70</v>
      </c>
      <c r="E12" s="403">
        <v>937916622.65000033</v>
      </c>
      <c r="F12" s="403">
        <v>15627238629</v>
      </c>
      <c r="G12" s="403">
        <v>1012078207.7200013</v>
      </c>
      <c r="H12" s="403">
        <v>839292563.5599997</v>
      </c>
      <c r="I12" s="403">
        <v>801582365.55999994</v>
      </c>
      <c r="J12" s="403">
        <v>-98624059.090000629</v>
      </c>
      <c r="K12" s="399">
        <v>-0.10515226695881248</v>
      </c>
      <c r="L12" s="399">
        <v>1.7000526438838007E-4</v>
      </c>
    </row>
    <row r="13" spans="4:15" ht="18.75">
      <c r="D13" s="394" t="s">
        <v>71</v>
      </c>
      <c r="E13" s="403">
        <v>5505838.3300000001</v>
      </c>
      <c r="F13" s="403">
        <v>13375000</v>
      </c>
      <c r="G13" s="403">
        <v>893717.12</v>
      </c>
      <c r="H13" s="403">
        <v>893717.12</v>
      </c>
      <c r="I13" s="403">
        <v>612493.26</v>
      </c>
      <c r="J13" s="403">
        <v>-4612121.21</v>
      </c>
      <c r="K13" s="399">
        <v>-0.8376782850432879</v>
      </c>
      <c r="L13" s="399">
        <v>1.8102938340065478E-7</v>
      </c>
    </row>
    <row r="14" spans="4:15" ht="18.75">
      <c r="D14" s="394" t="s">
        <v>72</v>
      </c>
      <c r="E14" s="403">
        <v>40253954.600000001</v>
      </c>
      <c r="F14" s="403">
        <v>224615540</v>
      </c>
      <c r="G14" s="403">
        <v>45725524.18999999</v>
      </c>
      <c r="H14" s="403">
        <v>40569148.740000002</v>
      </c>
      <c r="I14" s="403">
        <v>39553680.660000004</v>
      </c>
      <c r="J14" s="403">
        <v>315194.1400000006</v>
      </c>
      <c r="K14" s="399">
        <v>7.830140991911403E-3</v>
      </c>
      <c r="L14" s="399">
        <v>8.2175979592867721E-6</v>
      </c>
    </row>
    <row r="15" spans="4:15" ht="18.75">
      <c r="D15" s="394" t="s">
        <v>73</v>
      </c>
      <c r="E15" s="403">
        <v>125423470.56000003</v>
      </c>
      <c r="F15" s="403">
        <v>596919483</v>
      </c>
      <c r="G15" s="403">
        <v>121271981.21999998</v>
      </c>
      <c r="H15" s="403">
        <v>114254386.55</v>
      </c>
      <c r="I15" s="403">
        <v>112669052.80999997</v>
      </c>
      <c r="J15" s="403">
        <v>-11169084.010000035</v>
      </c>
      <c r="K15" s="399">
        <v>-8.9050988304911982E-2</v>
      </c>
      <c r="L15" s="399">
        <v>2.314311842651796E-5</v>
      </c>
    </row>
    <row r="16" spans="4:15" ht="18.75">
      <c r="D16" s="319" t="s">
        <v>74</v>
      </c>
      <c r="E16" s="402">
        <v>3488535069.500001</v>
      </c>
      <c r="F16" s="402">
        <v>24120447098</v>
      </c>
      <c r="G16" s="402">
        <v>3398095295.3300004</v>
      </c>
      <c r="H16" s="402">
        <v>2896456880.9300013</v>
      </c>
      <c r="I16" s="402">
        <v>2671428012.3499999</v>
      </c>
      <c r="J16" s="402">
        <v>-592078188.56999969</v>
      </c>
      <c r="K16" s="398">
        <v>-0.16972115136422009</v>
      </c>
      <c r="L16" s="398">
        <v>5.8669996519854271E-4</v>
      </c>
    </row>
    <row r="17" spans="4:12" ht="18.75">
      <c r="D17" s="394" t="s">
        <v>75</v>
      </c>
      <c r="E17" s="403">
        <v>383162874.06</v>
      </c>
      <c r="F17" s="403">
        <v>2408627276</v>
      </c>
      <c r="G17" s="403">
        <v>554790657.33000004</v>
      </c>
      <c r="H17" s="403">
        <v>404582934.97000015</v>
      </c>
      <c r="I17" s="403">
        <v>385198284.84999949</v>
      </c>
      <c r="J17" s="403">
        <v>21420060.910000145</v>
      </c>
      <c r="K17" s="399">
        <v>5.5903278631963566E-2</v>
      </c>
      <c r="L17" s="399">
        <v>8.195143363936716E-5</v>
      </c>
    </row>
    <row r="18" spans="4:12" ht="18.75">
      <c r="D18" s="394" t="s">
        <v>76</v>
      </c>
      <c r="E18" s="403">
        <v>642191035.6600008</v>
      </c>
      <c r="F18" s="403">
        <v>3933152170</v>
      </c>
      <c r="G18" s="403">
        <v>645693598.55999935</v>
      </c>
      <c r="H18" s="403">
        <v>568515663.22000062</v>
      </c>
      <c r="I18" s="403">
        <v>553066768.24000061</v>
      </c>
      <c r="J18" s="403">
        <v>-73675372.440000176</v>
      </c>
      <c r="K18" s="399">
        <v>-0.11472500914666549</v>
      </c>
      <c r="L18" s="399">
        <v>1.1515728821031314E-4</v>
      </c>
    </row>
    <row r="19" spans="4:12" ht="18.75">
      <c r="D19" s="394" t="s">
        <v>77</v>
      </c>
      <c r="E19" s="403">
        <v>397950406.59999985</v>
      </c>
      <c r="F19" s="403">
        <v>7731561024</v>
      </c>
      <c r="G19" s="403">
        <v>564873696.88999999</v>
      </c>
      <c r="H19" s="403">
        <v>429310461.33999985</v>
      </c>
      <c r="I19" s="403">
        <v>307883056.28000003</v>
      </c>
      <c r="J19" s="403">
        <v>31360054.74000001</v>
      </c>
      <c r="K19" s="399">
        <v>7.8803926871022376E-2</v>
      </c>
      <c r="L19" s="399">
        <v>8.6960187250111989E-5</v>
      </c>
    </row>
    <row r="20" spans="4:12" ht="18.75">
      <c r="D20" s="394" t="s">
        <v>78</v>
      </c>
      <c r="E20" s="403">
        <v>162463021.81000003</v>
      </c>
      <c r="F20" s="403">
        <v>1517628525</v>
      </c>
      <c r="G20" s="403">
        <v>180142973.82999995</v>
      </c>
      <c r="H20" s="403">
        <v>135225288.05000001</v>
      </c>
      <c r="I20" s="403">
        <v>135225288.04999998</v>
      </c>
      <c r="J20" s="403">
        <v>-27237733.76000002</v>
      </c>
      <c r="K20" s="399">
        <v>-0.16765497438459848</v>
      </c>
      <c r="L20" s="399">
        <v>2.7390938327182803E-5</v>
      </c>
    </row>
    <row r="21" spans="4:12" ht="18.75">
      <c r="D21" s="394" t="s">
        <v>80</v>
      </c>
      <c r="E21" s="403">
        <v>1360129854.1300001</v>
      </c>
      <c r="F21" s="403">
        <v>5955505723</v>
      </c>
      <c r="G21" s="403">
        <v>857913341.86000061</v>
      </c>
      <c r="H21" s="403">
        <v>780539213.65000057</v>
      </c>
      <c r="I21" s="403">
        <v>738915140.25999963</v>
      </c>
      <c r="J21" s="403">
        <v>-579590640.47999954</v>
      </c>
      <c r="K21" s="399">
        <v>-0.42612890138400178</v>
      </c>
      <c r="L21" s="399">
        <v>1.5810431444693767E-4</v>
      </c>
    </row>
    <row r="22" spans="4:12" ht="18.75">
      <c r="D22" s="394" t="s">
        <v>81</v>
      </c>
      <c r="E22" s="403">
        <v>388846002.87000024</v>
      </c>
      <c r="F22" s="403">
        <v>1811227339</v>
      </c>
      <c r="G22" s="403">
        <v>394930246.56999993</v>
      </c>
      <c r="H22" s="403">
        <v>394930246.56999993</v>
      </c>
      <c r="I22" s="403">
        <v>372938408.10000008</v>
      </c>
      <c r="J22" s="403">
        <v>6084243.6999996901</v>
      </c>
      <c r="K22" s="399">
        <v>1.5646923602385045E-2</v>
      </c>
      <c r="L22" s="399">
        <v>7.9996206207659574E-5</v>
      </c>
    </row>
    <row r="23" spans="4:12" ht="18.75">
      <c r="D23" s="394" t="s">
        <v>82</v>
      </c>
      <c r="E23" s="403">
        <v>119243827.09999998</v>
      </c>
      <c r="F23" s="403">
        <v>604073784</v>
      </c>
      <c r="G23" s="403">
        <v>171771484.1800001</v>
      </c>
      <c r="H23" s="403">
        <v>156936221.5</v>
      </c>
      <c r="I23" s="403">
        <v>154528064.21000004</v>
      </c>
      <c r="J23" s="403">
        <v>37692394.400000021</v>
      </c>
      <c r="K23" s="399">
        <v>0.31609514149852397</v>
      </c>
      <c r="L23" s="399">
        <v>3.1788657479643647E-5</v>
      </c>
    </row>
    <row r="24" spans="4:12" ht="18.75">
      <c r="D24" s="394" t="s">
        <v>83</v>
      </c>
      <c r="E24" s="403">
        <v>34548047.270000003</v>
      </c>
      <c r="F24" s="403">
        <v>158671257</v>
      </c>
      <c r="G24" s="403">
        <v>27979296.109999988</v>
      </c>
      <c r="H24" s="403">
        <v>26416851.630000003</v>
      </c>
      <c r="I24" s="403">
        <v>23673002.359999999</v>
      </c>
      <c r="J24" s="403">
        <v>-8131195.6400000006</v>
      </c>
      <c r="K24" s="399">
        <v>-0.23535905159712953</v>
      </c>
      <c r="L24" s="399">
        <v>5.3509396373267222E-6</v>
      </c>
    </row>
    <row r="25" spans="4:12" ht="18.75">
      <c r="D25" s="319" t="s">
        <v>84</v>
      </c>
      <c r="E25" s="402">
        <v>52574449.640000001</v>
      </c>
      <c r="F25" s="402">
        <v>874195071</v>
      </c>
      <c r="G25" s="402">
        <v>66794184.480000049</v>
      </c>
      <c r="H25" s="402">
        <v>56454048.560000017</v>
      </c>
      <c r="I25" s="402">
        <v>53933174.090000011</v>
      </c>
      <c r="J25" s="402">
        <v>3879598.9200000167</v>
      </c>
      <c r="K25" s="398">
        <v>7.3792478030018552E-2</v>
      </c>
      <c r="L25" s="398">
        <v>1.1435208493362447E-5</v>
      </c>
    </row>
    <row r="26" spans="4:12" ht="18.75">
      <c r="D26" s="394" t="s">
        <v>85</v>
      </c>
      <c r="E26" s="403">
        <v>2648351.42</v>
      </c>
      <c r="F26" s="403">
        <v>12104000</v>
      </c>
      <c r="G26" s="403">
        <v>5424194.1500000004</v>
      </c>
      <c r="H26" s="403">
        <v>3142174.07</v>
      </c>
      <c r="I26" s="403">
        <v>3030247.6100000003</v>
      </c>
      <c r="J26" s="403">
        <v>493822.64999999991</v>
      </c>
      <c r="K26" s="399">
        <v>0.18646417022707656</v>
      </c>
      <c r="L26" s="399">
        <v>6.3647190111970301E-7</v>
      </c>
    </row>
    <row r="27" spans="4:12" ht="18.75">
      <c r="D27" s="394" t="s">
        <v>86</v>
      </c>
      <c r="E27" s="403">
        <v>49926098.219999999</v>
      </c>
      <c r="F27" s="403">
        <v>862091071</v>
      </c>
      <c r="G27" s="403">
        <v>61369990.33000005</v>
      </c>
      <c r="H27" s="403">
        <v>53311874.490000017</v>
      </c>
      <c r="I27" s="403">
        <v>50902926.480000012</v>
      </c>
      <c r="J27" s="403">
        <v>3385776.2700000182</v>
      </c>
      <c r="K27" s="399">
        <v>6.7815759506792445E-2</v>
      </c>
      <c r="L27" s="399">
        <v>1.0798736592242744E-5</v>
      </c>
    </row>
    <row r="28" spans="4:12" ht="18.75">
      <c r="D28" s="319" t="s">
        <v>87</v>
      </c>
      <c r="E28" s="402">
        <v>10204386904.480013</v>
      </c>
      <c r="F28" s="402">
        <v>80795976687</v>
      </c>
      <c r="G28" s="402">
        <v>14866670859.560001</v>
      </c>
      <c r="H28" s="402">
        <v>12922816516.039991</v>
      </c>
      <c r="I28" s="402">
        <v>12433678596.219995</v>
      </c>
      <c r="J28" s="402">
        <v>2718429611.5599785</v>
      </c>
      <c r="K28" s="398">
        <v>0.26639813219611569</v>
      </c>
      <c r="L28" s="398">
        <v>2.6176174242902692E-3</v>
      </c>
    </row>
    <row r="29" spans="4:12" ht="18.75">
      <c r="D29" s="394" t="s">
        <v>88</v>
      </c>
      <c r="E29" s="403">
        <v>34955005.740000024</v>
      </c>
      <c r="F29" s="403">
        <v>4624171569</v>
      </c>
      <c r="G29" s="403">
        <v>36464046.160000019</v>
      </c>
      <c r="H29" s="403">
        <v>36464046.160000019</v>
      </c>
      <c r="I29" s="403">
        <v>36432725.160000026</v>
      </c>
      <c r="J29" s="403">
        <v>1509040.4199999943</v>
      </c>
      <c r="K29" s="399">
        <v>4.3170938984374296E-2</v>
      </c>
      <c r="L29" s="399">
        <v>7.3860773671179265E-6</v>
      </c>
    </row>
    <row r="30" spans="4:12" ht="18.75">
      <c r="D30" s="394" t="s">
        <v>89</v>
      </c>
      <c r="E30" s="403">
        <v>9754399395.7000122</v>
      </c>
      <c r="F30" s="403">
        <v>60098336925</v>
      </c>
      <c r="G30" s="403">
        <v>14472760321.650002</v>
      </c>
      <c r="H30" s="403">
        <v>12576197484.669992</v>
      </c>
      <c r="I30" s="403">
        <v>12118141294.419994</v>
      </c>
      <c r="J30" s="403">
        <v>2821798088.9699802</v>
      </c>
      <c r="K30" s="399">
        <v>0.28928465756834815</v>
      </c>
      <c r="L30" s="399">
        <v>2.5474070320759593E-3</v>
      </c>
    </row>
    <row r="31" spans="4:12" ht="18.75">
      <c r="D31" s="394" t="s">
        <v>90</v>
      </c>
      <c r="E31" s="403">
        <v>86279550.620000154</v>
      </c>
      <c r="F31" s="403">
        <v>487623630</v>
      </c>
      <c r="G31" s="403">
        <v>87091132.5200001</v>
      </c>
      <c r="H31" s="403">
        <v>75916869.38000007</v>
      </c>
      <c r="I31" s="403">
        <v>58548415.790000014</v>
      </c>
      <c r="J31" s="403">
        <v>-10362681.240000084</v>
      </c>
      <c r="K31" s="399">
        <v>-0.12010587868775881</v>
      </c>
      <c r="L31" s="399">
        <v>1.5377554872809709E-5</v>
      </c>
    </row>
    <row r="32" spans="4:12" ht="18.75">
      <c r="D32" s="394" t="s">
        <v>91</v>
      </c>
      <c r="E32" s="403" t="s">
        <v>30</v>
      </c>
      <c r="F32" s="403">
        <v>13854094937</v>
      </c>
      <c r="G32" s="403">
        <v>119555</v>
      </c>
      <c r="H32" s="403">
        <v>119555</v>
      </c>
      <c r="I32" s="403">
        <v>119555</v>
      </c>
      <c r="J32" s="403">
        <v>119555</v>
      </c>
      <c r="K32" s="399" t="s">
        <v>30</v>
      </c>
      <c r="L32" s="399">
        <v>2.4216799083434006E-8</v>
      </c>
    </row>
    <row r="33" spans="4:12" ht="18.75">
      <c r="D33" s="394" t="s">
        <v>92</v>
      </c>
      <c r="E33" s="403">
        <v>328752952.41999984</v>
      </c>
      <c r="F33" s="403">
        <v>1731749626</v>
      </c>
      <c r="G33" s="403">
        <v>270235804.23000008</v>
      </c>
      <c r="H33" s="403">
        <v>234118560.82999998</v>
      </c>
      <c r="I33" s="403">
        <v>220436605.85000014</v>
      </c>
      <c r="J33" s="403">
        <v>-94634391.589999855</v>
      </c>
      <c r="K33" s="399">
        <v>-0.28785868200842574</v>
      </c>
      <c r="L33" s="399">
        <v>4.7422543175298666E-5</v>
      </c>
    </row>
    <row r="34" spans="4:12" ht="18.75">
      <c r="D34" s="319" t="s">
        <v>93</v>
      </c>
      <c r="E34" s="402">
        <v>0</v>
      </c>
      <c r="F34" s="402">
        <v>22258576</v>
      </c>
      <c r="G34" s="402">
        <v>0</v>
      </c>
      <c r="H34" s="402">
        <v>0</v>
      </c>
      <c r="I34" s="402">
        <v>0</v>
      </c>
      <c r="J34" s="402">
        <v>0</v>
      </c>
      <c r="K34" s="405" t="s">
        <v>30</v>
      </c>
      <c r="L34" s="398">
        <v>0</v>
      </c>
    </row>
    <row r="35" spans="4:12" ht="19.5" thickBot="1">
      <c r="D35" s="394" t="s">
        <v>94</v>
      </c>
      <c r="E35" s="403">
        <v>0</v>
      </c>
      <c r="F35" s="403">
        <v>22258576</v>
      </c>
      <c r="G35" s="403">
        <v>0</v>
      </c>
      <c r="H35" s="403">
        <v>0</v>
      </c>
      <c r="I35" s="403">
        <v>0</v>
      </c>
      <c r="J35" s="403">
        <v>0</v>
      </c>
      <c r="K35" s="399" t="s">
        <v>30</v>
      </c>
      <c r="L35" s="399">
        <v>0</v>
      </c>
    </row>
    <row r="36" spans="4:12" ht="18.75">
      <c r="D36" s="320" t="s">
        <v>588</v>
      </c>
      <c r="E36" s="401">
        <v>2214927147.46</v>
      </c>
      <c r="F36" s="401">
        <v>57199003232</v>
      </c>
      <c r="G36" s="401">
        <v>3308525100.7699986</v>
      </c>
      <c r="H36" s="401">
        <v>3229793815.2700005</v>
      </c>
      <c r="I36" s="401">
        <v>3144183987.420001</v>
      </c>
      <c r="J36" s="401">
        <v>1014.8666678100004</v>
      </c>
      <c r="K36" s="396">
        <v>0.45819415278457964</v>
      </c>
      <c r="L36" s="397">
        <v>6.5421996491415134E-4</v>
      </c>
    </row>
    <row r="37" spans="4:12" ht="18.75">
      <c r="D37" s="319" t="s">
        <v>69</v>
      </c>
      <c r="E37" s="402">
        <v>1105917.0699999998</v>
      </c>
      <c r="F37" s="402">
        <v>4017000</v>
      </c>
      <c r="G37" s="402">
        <v>1025153.9099999999</v>
      </c>
      <c r="H37" s="402">
        <v>1025153.9099999999</v>
      </c>
      <c r="I37" s="402">
        <v>0</v>
      </c>
      <c r="J37" s="402">
        <v>-80763.159999999916</v>
      </c>
      <c r="K37" s="398">
        <v>-7.3028224440011516E-2</v>
      </c>
      <c r="L37" s="398">
        <v>2.0765293185618993E-7</v>
      </c>
    </row>
    <row r="38" spans="4:12" ht="18.75">
      <c r="D38" s="394" t="s">
        <v>71</v>
      </c>
      <c r="E38" s="403">
        <v>1105917.0699999998</v>
      </c>
      <c r="F38" s="403">
        <v>4017000</v>
      </c>
      <c r="G38" s="403">
        <v>1025153.9099999999</v>
      </c>
      <c r="H38" s="403">
        <v>1025153.9099999999</v>
      </c>
      <c r="I38" s="403">
        <v>0</v>
      </c>
      <c r="J38" s="402">
        <v>-80763.159999999916</v>
      </c>
      <c r="K38" s="405">
        <v>-7.3028224440011516E-2</v>
      </c>
      <c r="L38" s="399">
        <v>2.0765293185618993E-7</v>
      </c>
    </row>
    <row r="39" spans="4:12" ht="18.75">
      <c r="D39" s="319" t="s">
        <v>74</v>
      </c>
      <c r="E39" s="402">
        <v>0</v>
      </c>
      <c r="F39" s="402">
        <v>1560000</v>
      </c>
      <c r="G39" s="402">
        <v>0</v>
      </c>
      <c r="H39" s="402">
        <v>0</v>
      </c>
      <c r="I39" s="402">
        <v>0</v>
      </c>
      <c r="J39" s="402">
        <v>0</v>
      </c>
      <c r="K39" s="399" t="s">
        <v>30</v>
      </c>
      <c r="L39" s="398">
        <v>0</v>
      </c>
    </row>
    <row r="40" spans="4:12" ht="18.75">
      <c r="D40" s="394" t="s">
        <v>75</v>
      </c>
      <c r="E40" s="403">
        <v>0</v>
      </c>
      <c r="F40" s="403">
        <v>1560000</v>
      </c>
      <c r="G40" s="403">
        <v>0</v>
      </c>
      <c r="H40" s="403">
        <v>0</v>
      </c>
      <c r="I40" s="403">
        <v>0</v>
      </c>
      <c r="J40" s="402">
        <v>0</v>
      </c>
      <c r="K40" s="399" t="s">
        <v>30</v>
      </c>
      <c r="L40" s="399">
        <v>0</v>
      </c>
    </row>
    <row r="41" spans="4:12" ht="18.75">
      <c r="D41" s="319" t="s">
        <v>87</v>
      </c>
      <c r="E41" s="402">
        <v>2213821230.3899999</v>
      </c>
      <c r="F41" s="402">
        <v>57193426232</v>
      </c>
      <c r="G41" s="402">
        <v>3307499946.8599987</v>
      </c>
      <c r="H41" s="402">
        <v>3228768661.3600006</v>
      </c>
      <c r="I41" s="402">
        <v>3144183987.420001</v>
      </c>
      <c r="J41" s="402">
        <v>1014947430.9700007</v>
      </c>
      <c r="K41" s="398">
        <v>0.45845952556485403</v>
      </c>
      <c r="L41" s="398">
        <v>6.5401231198229529E-4</v>
      </c>
    </row>
    <row r="42" spans="4:12" ht="18.75">
      <c r="D42" s="394" t="s">
        <v>89</v>
      </c>
      <c r="E42" s="403">
        <v>94011870.150000006</v>
      </c>
      <c r="F42" s="403">
        <v>3390608</v>
      </c>
      <c r="G42" s="403">
        <v>521632</v>
      </c>
      <c r="H42" s="403">
        <v>521632</v>
      </c>
      <c r="I42" s="403">
        <v>260816</v>
      </c>
      <c r="J42" s="403">
        <v>-93490238.150000006</v>
      </c>
      <c r="K42" s="399">
        <v>-0.99445142406838927</v>
      </c>
      <c r="L42" s="399">
        <v>1.0566063602099325E-7</v>
      </c>
    </row>
    <row r="43" spans="4:12" ht="18.75">
      <c r="D43" s="394" t="s">
        <v>90</v>
      </c>
      <c r="E43" s="402" t="s">
        <v>30</v>
      </c>
      <c r="F43" s="403">
        <v>2500000</v>
      </c>
      <c r="G43" s="403">
        <v>0</v>
      </c>
      <c r="H43" s="403">
        <v>0</v>
      </c>
      <c r="I43" s="403">
        <v>0</v>
      </c>
      <c r="J43" s="402">
        <v>0</v>
      </c>
      <c r="K43" s="399" t="s">
        <v>30</v>
      </c>
      <c r="L43" s="399">
        <v>0</v>
      </c>
    </row>
    <row r="44" spans="4:12" ht="18.75">
      <c r="D44" s="394" t="s">
        <v>91</v>
      </c>
      <c r="E44" s="403" t="s">
        <v>30</v>
      </c>
      <c r="F44" s="403">
        <v>3700000</v>
      </c>
      <c r="G44" s="403">
        <v>0</v>
      </c>
      <c r="H44" s="403">
        <v>0</v>
      </c>
      <c r="I44" s="403">
        <v>0</v>
      </c>
      <c r="J44" s="402">
        <v>0</v>
      </c>
      <c r="K44" s="399" t="s">
        <v>30</v>
      </c>
      <c r="L44" s="399">
        <v>0</v>
      </c>
    </row>
    <row r="45" spans="4:12" ht="19.5" thickBot="1">
      <c r="D45" s="394" t="s">
        <v>92</v>
      </c>
      <c r="E45" s="403">
        <v>2119809360.2399998</v>
      </c>
      <c r="F45" s="403">
        <v>57183835624</v>
      </c>
      <c r="G45" s="403">
        <v>3306978314.8599987</v>
      </c>
      <c r="H45" s="403">
        <v>3228247029.3600006</v>
      </c>
      <c r="I45" s="403">
        <v>3143923171.420001</v>
      </c>
      <c r="J45" s="403">
        <v>1108437669.1200008</v>
      </c>
      <c r="K45" s="399">
        <v>0.52289497815714248</v>
      </c>
      <c r="L45" s="399">
        <v>6.5390665134627422E-4</v>
      </c>
    </row>
    <row r="46" spans="4:12" ht="19.5" thickBot="1">
      <c r="D46" s="395" t="s">
        <v>138</v>
      </c>
      <c r="E46" s="404">
        <v>17069523457.220013</v>
      </c>
      <c r="F46" s="404">
        <v>179474029316</v>
      </c>
      <c r="G46" s="404">
        <v>22820054870.389999</v>
      </c>
      <c r="H46" s="404">
        <v>20100531076.769993</v>
      </c>
      <c r="I46" s="404">
        <v>19257641362.369995</v>
      </c>
      <c r="J46" s="404">
        <v>3031.0076195499801</v>
      </c>
      <c r="K46" s="400">
        <v>0.17756837952426457</v>
      </c>
      <c r="L46" s="400">
        <v>4.0715195730539108E-3</v>
      </c>
    </row>
    <row r="47" spans="4:12">
      <c r="D47" s="317" t="s">
        <v>583</v>
      </c>
      <c r="E47" s="328"/>
      <c r="F47" s="328"/>
      <c r="G47" s="328"/>
      <c r="H47" s="328"/>
      <c r="I47" s="328"/>
      <c r="J47" s="328"/>
      <c r="K47" s="328"/>
      <c r="L47" s="328"/>
    </row>
    <row r="48" spans="4:12">
      <c r="D48" s="317" t="s">
        <v>582</v>
      </c>
    </row>
    <row r="49" spans="4:12">
      <c r="D49" s="317" t="s">
        <v>477</v>
      </c>
      <c r="E49" s="327"/>
      <c r="F49" s="327"/>
      <c r="G49" s="327"/>
      <c r="H49" s="327"/>
      <c r="I49" s="327"/>
      <c r="J49" s="327"/>
      <c r="K49" s="327"/>
      <c r="L49" s="327"/>
    </row>
    <row r="50" spans="4:12">
      <c r="D50" s="629"/>
      <c r="E50" s="629"/>
      <c r="F50" s="629"/>
      <c r="G50" s="629"/>
      <c r="H50" s="629"/>
      <c r="I50" s="629"/>
      <c r="J50" s="629"/>
      <c r="K50" s="629"/>
    </row>
    <row r="51" spans="4:12">
      <c r="D51" s="629"/>
      <c r="E51" s="629"/>
      <c r="F51" s="629"/>
      <c r="G51" s="629"/>
      <c r="H51" s="629"/>
      <c r="I51" s="629"/>
      <c r="J51" s="629"/>
      <c r="K51" s="629"/>
    </row>
    <row r="55" spans="4:12">
      <c r="L55" s="326"/>
    </row>
  </sheetData>
  <mergeCells count="14">
    <mergeCell ref="L6:L8"/>
    <mergeCell ref="D50:K50"/>
    <mergeCell ref="D51:K51"/>
    <mergeCell ref="F6:I6"/>
    <mergeCell ref="D3:K3"/>
    <mergeCell ref="D4:K4"/>
    <mergeCell ref="D5:K5"/>
    <mergeCell ref="D6:D9"/>
    <mergeCell ref="J6:K7"/>
    <mergeCell ref="E7:E8"/>
    <mergeCell ref="F7:F8"/>
    <mergeCell ref="G7:G8"/>
    <mergeCell ref="H7:H8"/>
    <mergeCell ref="I7:I8"/>
  </mergeCells>
  <pageMargins left="0.7" right="0.7" top="0.75" bottom="0.75" header="0.3" footer="0.3"/>
  <pageSetup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794A-6E44-4C49-BA76-66DA4D0FF0DC}">
  <dimension ref="D3:E17"/>
  <sheetViews>
    <sheetView showGridLines="0" zoomScale="80" zoomScaleNormal="80" workbookViewId="0">
      <selection activeCell="D15" sqref="D15"/>
    </sheetView>
  </sheetViews>
  <sheetFormatPr defaultColWidth="9.140625" defaultRowHeight="15"/>
  <cols>
    <col min="1" max="3" width="9.140625" style="55"/>
    <col min="4" max="4" width="122.5703125" style="55" customWidth="1"/>
    <col min="5" max="5" width="20.5703125" style="55" customWidth="1"/>
    <col min="6" max="16384" width="9.140625" style="55"/>
  </cols>
  <sheetData>
    <row r="3" spans="4:5" ht="18">
      <c r="D3" s="630" t="s">
        <v>1125</v>
      </c>
      <c r="E3" s="630"/>
    </row>
    <row r="4" spans="4:5" ht="18">
      <c r="D4" s="639" t="s">
        <v>662</v>
      </c>
      <c r="E4" s="639"/>
    </row>
    <row r="5" spans="4:5" ht="18">
      <c r="D5" s="630" t="s">
        <v>661</v>
      </c>
      <c r="E5" s="630"/>
    </row>
    <row r="6" spans="4:5" ht="18.75" thickBot="1">
      <c r="D6" s="640" t="s">
        <v>660</v>
      </c>
      <c r="E6" s="640"/>
    </row>
    <row r="7" spans="4:5" ht="18">
      <c r="D7" s="333" t="s">
        <v>0</v>
      </c>
      <c r="E7" s="332" t="s">
        <v>438</v>
      </c>
    </row>
    <row r="8" spans="4:5" ht="18.75">
      <c r="D8" s="324" t="s">
        <v>616</v>
      </c>
      <c r="E8" s="331">
        <v>216189.97</v>
      </c>
    </row>
    <row r="9" spans="4:5" ht="18.75">
      <c r="D9" s="324" t="s">
        <v>615</v>
      </c>
      <c r="E9" s="331">
        <v>105000</v>
      </c>
    </row>
    <row r="10" spans="4:5" ht="18.75">
      <c r="D10" s="324" t="s">
        <v>605</v>
      </c>
      <c r="E10" s="331">
        <v>1343114134</v>
      </c>
    </row>
    <row r="11" spans="4:5" ht="19.5" thickBot="1">
      <c r="D11" s="324" t="s">
        <v>602</v>
      </c>
      <c r="E11" s="331">
        <v>85820</v>
      </c>
    </row>
    <row r="12" spans="4:5" ht="18.75" thickBot="1">
      <c r="D12" s="330" t="s">
        <v>138</v>
      </c>
      <c r="E12" s="329">
        <f>+SUM(E8:E11)</f>
        <v>1343521143.97</v>
      </c>
    </row>
    <row r="13" spans="4:5">
      <c r="D13" s="317" t="s">
        <v>583</v>
      </c>
      <c r="E13" s="328"/>
    </row>
    <row r="14" spans="4:5">
      <c r="D14" s="317" t="s">
        <v>1122</v>
      </c>
    </row>
    <row r="15" spans="4:5">
      <c r="D15" s="317" t="s">
        <v>477</v>
      </c>
      <c r="E15" s="327"/>
    </row>
    <row r="16" spans="4:5">
      <c r="D16" s="629"/>
      <c r="E16" s="629"/>
    </row>
    <row r="17" spans="4:5">
      <c r="D17" s="629"/>
      <c r="E17" s="629"/>
    </row>
  </sheetData>
  <mergeCells count="6">
    <mergeCell ref="D16:E16"/>
    <mergeCell ref="D17:E17"/>
    <mergeCell ref="D3:E3"/>
    <mergeCell ref="D4:E4"/>
    <mergeCell ref="D5:E5"/>
    <mergeCell ref="D6:E6"/>
  </mergeCell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5A0B8-78FC-46C6-8FF7-2BAC6FAFB079}">
  <dimension ref="C2:D551"/>
  <sheetViews>
    <sheetView showGridLines="0" topLeftCell="A25" workbookViewId="0">
      <selection activeCell="E53" sqref="E53"/>
    </sheetView>
  </sheetViews>
  <sheetFormatPr defaultColWidth="11.42578125" defaultRowHeight="15"/>
  <cols>
    <col min="3" max="3" width="111" bestFit="1" customWidth="1"/>
    <col min="4" max="4" width="14.42578125" bestFit="1" customWidth="1"/>
  </cols>
  <sheetData>
    <row r="2" spans="3:4">
      <c r="D2" s="408"/>
    </row>
    <row r="3" spans="3:4">
      <c r="C3" s="645" t="s">
        <v>1126</v>
      </c>
      <c r="D3" s="645"/>
    </row>
    <row r="4" spans="3:4" ht="15.75" thickBot="1">
      <c r="C4" s="567" t="s">
        <v>155</v>
      </c>
      <c r="D4" s="567"/>
    </row>
    <row r="5" spans="3:4" ht="15.75" thickBot="1">
      <c r="C5" s="643" t="s">
        <v>0</v>
      </c>
      <c r="D5" s="191" t="s">
        <v>664</v>
      </c>
    </row>
    <row r="6" spans="3:4">
      <c r="C6" s="644"/>
      <c r="D6" s="641" t="s">
        <v>663</v>
      </c>
    </row>
    <row r="7" spans="3:4" ht="15.75" thickBot="1">
      <c r="C7" s="339" t="s">
        <v>1031</v>
      </c>
      <c r="D7" s="642"/>
    </row>
    <row r="8" spans="3:4">
      <c r="C8" s="43" t="s">
        <v>32</v>
      </c>
      <c r="D8" s="409">
        <v>658944768</v>
      </c>
    </row>
    <row r="9" spans="3:4">
      <c r="C9" s="335" t="s">
        <v>665</v>
      </c>
      <c r="D9" s="410">
        <v>658944768</v>
      </c>
    </row>
    <row r="10" spans="3:4">
      <c r="C10" s="336" t="s">
        <v>666</v>
      </c>
      <c r="D10" s="411">
        <v>658944768</v>
      </c>
    </row>
    <row r="11" spans="3:4">
      <c r="C11" s="337" t="s">
        <v>667</v>
      </c>
      <c r="D11" s="411">
        <v>543693900</v>
      </c>
    </row>
    <row r="12" spans="3:4">
      <c r="C12" s="337" t="s">
        <v>668</v>
      </c>
      <c r="D12" s="411">
        <v>115250868</v>
      </c>
    </row>
    <row r="13" spans="3:4">
      <c r="C13" s="43" t="s">
        <v>33</v>
      </c>
      <c r="D13" s="409">
        <v>1295735157.279999</v>
      </c>
    </row>
    <row r="14" spans="3:4">
      <c r="C14" s="335" t="s">
        <v>669</v>
      </c>
      <c r="D14" s="410">
        <v>1295735157.279999</v>
      </c>
    </row>
    <row r="15" spans="3:4">
      <c r="C15" s="336" t="s">
        <v>670</v>
      </c>
      <c r="D15" s="411">
        <v>1295735157.279999</v>
      </c>
    </row>
    <row r="16" spans="3:4">
      <c r="C16" s="337" t="s">
        <v>667</v>
      </c>
      <c r="D16" s="411">
        <v>1238081960.05</v>
      </c>
    </row>
    <row r="17" spans="3:4">
      <c r="C17" s="337" t="s">
        <v>668</v>
      </c>
      <c r="D17" s="411">
        <v>57653197.229999989</v>
      </c>
    </row>
    <row r="18" spans="3:4">
      <c r="C18" s="43" t="s">
        <v>35</v>
      </c>
      <c r="D18" s="409">
        <v>18338385624.369942</v>
      </c>
    </row>
    <row r="19" spans="3:4">
      <c r="C19" s="335" t="s">
        <v>671</v>
      </c>
      <c r="D19" s="410">
        <v>2213852832.4600029</v>
      </c>
    </row>
    <row r="20" spans="3:4">
      <c r="C20" s="336" t="s">
        <v>672</v>
      </c>
      <c r="D20" s="411">
        <v>1736056779.8800001</v>
      </c>
    </row>
    <row r="21" spans="3:4">
      <c r="C21" s="337" t="s">
        <v>673</v>
      </c>
      <c r="D21" s="411">
        <v>322360422.95999992</v>
      </c>
    </row>
    <row r="22" spans="3:4">
      <c r="C22" s="337" t="s">
        <v>674</v>
      </c>
      <c r="D22" s="411">
        <v>582170906.30999994</v>
      </c>
    </row>
    <row r="23" spans="3:4">
      <c r="C23" s="337" t="s">
        <v>668</v>
      </c>
      <c r="D23" s="411">
        <v>783567413.94999993</v>
      </c>
    </row>
    <row r="24" spans="3:4">
      <c r="C24" s="337" t="s">
        <v>675</v>
      </c>
      <c r="D24" s="411">
        <v>47958036.659999996</v>
      </c>
    </row>
    <row r="25" spans="3:4">
      <c r="C25" s="336" t="s">
        <v>676</v>
      </c>
      <c r="D25" s="411">
        <v>16289355.07</v>
      </c>
    </row>
    <row r="26" spans="3:4">
      <c r="C26" s="337" t="s">
        <v>673</v>
      </c>
      <c r="D26" s="411">
        <v>16289355.07</v>
      </c>
    </row>
    <row r="27" spans="3:4">
      <c r="C27" s="336" t="s">
        <v>677</v>
      </c>
      <c r="D27" s="411">
        <v>169823942.99999997</v>
      </c>
    </row>
    <row r="28" spans="3:4">
      <c r="C28" s="337" t="s">
        <v>678</v>
      </c>
      <c r="D28" s="411">
        <v>169823942.99999997</v>
      </c>
    </row>
    <row r="29" spans="3:4">
      <c r="C29" s="336" t="s">
        <v>679</v>
      </c>
      <c r="D29" s="411">
        <v>11461492.310000001</v>
      </c>
    </row>
    <row r="30" spans="3:4">
      <c r="C30" s="337" t="s">
        <v>680</v>
      </c>
      <c r="D30" s="411">
        <v>11461492.310000001</v>
      </c>
    </row>
    <row r="31" spans="3:4">
      <c r="C31" s="336" t="s">
        <v>681</v>
      </c>
      <c r="D31" s="411">
        <v>188934826.91999996</v>
      </c>
    </row>
    <row r="32" spans="3:4">
      <c r="C32" s="337" t="s">
        <v>682</v>
      </c>
      <c r="D32" s="411">
        <v>188934826.91999996</v>
      </c>
    </row>
    <row r="33" spans="3:4">
      <c r="C33" s="336" t="s">
        <v>683</v>
      </c>
      <c r="D33" s="411">
        <v>32093576.360000014</v>
      </c>
    </row>
    <row r="34" spans="3:4">
      <c r="C34" s="337" t="s">
        <v>684</v>
      </c>
      <c r="D34" s="411">
        <v>32093576.360000014</v>
      </c>
    </row>
    <row r="35" spans="3:4">
      <c r="C35" s="336" t="s">
        <v>685</v>
      </c>
      <c r="D35" s="411">
        <v>17309906.149999999</v>
      </c>
    </row>
    <row r="36" spans="3:4">
      <c r="C36" s="337" t="s">
        <v>684</v>
      </c>
      <c r="D36" s="411">
        <v>17309906.149999999</v>
      </c>
    </row>
    <row r="37" spans="3:4">
      <c r="C37" s="336" t="s">
        <v>686</v>
      </c>
      <c r="D37" s="411">
        <v>5517157.1899999985</v>
      </c>
    </row>
    <row r="38" spans="3:4">
      <c r="C38" s="337" t="s">
        <v>687</v>
      </c>
      <c r="D38" s="411">
        <v>5517157.1899999985</v>
      </c>
    </row>
    <row r="39" spans="3:4">
      <c r="C39" s="336" t="s">
        <v>688</v>
      </c>
      <c r="D39" s="411">
        <v>15136200.799999995</v>
      </c>
    </row>
    <row r="40" spans="3:4">
      <c r="C40" s="337" t="s">
        <v>689</v>
      </c>
      <c r="D40" s="411">
        <v>15136200.799999995</v>
      </c>
    </row>
    <row r="41" spans="3:4">
      <c r="C41" s="336" t="s">
        <v>690</v>
      </c>
      <c r="D41" s="411">
        <v>21229594.779999997</v>
      </c>
    </row>
    <row r="42" spans="3:4">
      <c r="C42" s="337" t="s">
        <v>673</v>
      </c>
      <c r="D42" s="411">
        <v>21229594.779999997</v>
      </c>
    </row>
    <row r="43" spans="3:4">
      <c r="C43" s="335" t="s">
        <v>691</v>
      </c>
      <c r="D43" s="410">
        <v>14368571064.260008</v>
      </c>
    </row>
    <row r="44" spans="3:4">
      <c r="C44" s="336" t="s">
        <v>692</v>
      </c>
      <c r="D44" s="411">
        <v>13506997899.15</v>
      </c>
    </row>
    <row r="45" spans="3:4">
      <c r="C45" s="337" t="s">
        <v>673</v>
      </c>
      <c r="D45" s="411">
        <v>50703766.869999997</v>
      </c>
    </row>
    <row r="46" spans="3:4">
      <c r="C46" s="337" t="s">
        <v>693</v>
      </c>
      <c r="D46" s="411">
        <v>13068593896.279999</v>
      </c>
    </row>
    <row r="47" spans="3:4">
      <c r="C47" s="337" t="s">
        <v>675</v>
      </c>
      <c r="D47" s="411">
        <v>387700236.00000006</v>
      </c>
    </row>
    <row r="48" spans="3:4">
      <c r="C48" s="336" t="s">
        <v>694</v>
      </c>
      <c r="D48" s="411">
        <v>14777053.299999997</v>
      </c>
    </row>
    <row r="49" spans="3:4">
      <c r="C49" s="337" t="s">
        <v>695</v>
      </c>
      <c r="D49" s="411">
        <v>14777053.299999997</v>
      </c>
    </row>
    <row r="50" spans="3:4">
      <c r="C50" s="336" t="s">
        <v>696</v>
      </c>
      <c r="D50" s="411">
        <v>68754104.939999998</v>
      </c>
    </row>
    <row r="51" spans="3:4">
      <c r="C51" s="337" t="s">
        <v>697</v>
      </c>
      <c r="D51" s="411">
        <v>68754104.939999998</v>
      </c>
    </row>
    <row r="52" spans="3:4">
      <c r="C52" s="336" t="s">
        <v>698</v>
      </c>
      <c r="D52" s="411">
        <v>137145234.79999992</v>
      </c>
    </row>
    <row r="53" spans="3:4">
      <c r="C53" s="337" t="s">
        <v>695</v>
      </c>
      <c r="D53" s="411">
        <v>137145234.79999992</v>
      </c>
    </row>
    <row r="54" spans="3:4">
      <c r="C54" s="336" t="s">
        <v>699</v>
      </c>
      <c r="D54" s="411">
        <v>85630193.620000005</v>
      </c>
    </row>
    <row r="55" spans="3:4">
      <c r="C55" s="337" t="s">
        <v>693</v>
      </c>
      <c r="D55" s="411">
        <v>85630193.620000005</v>
      </c>
    </row>
    <row r="56" spans="3:4">
      <c r="C56" s="336" t="s">
        <v>700</v>
      </c>
      <c r="D56" s="411">
        <v>87141478.710000023</v>
      </c>
    </row>
    <row r="57" spans="3:4">
      <c r="C57" s="337" t="s">
        <v>693</v>
      </c>
      <c r="D57" s="411">
        <v>87141478.710000023</v>
      </c>
    </row>
    <row r="58" spans="3:4">
      <c r="C58" s="336" t="s">
        <v>701</v>
      </c>
      <c r="D58" s="411">
        <v>54010279.099999972</v>
      </c>
    </row>
    <row r="59" spans="3:4">
      <c r="C59" s="337" t="s">
        <v>693</v>
      </c>
      <c r="D59" s="411">
        <v>54010279.099999972</v>
      </c>
    </row>
    <row r="60" spans="3:4">
      <c r="C60" s="336" t="s">
        <v>702</v>
      </c>
      <c r="D60" s="411">
        <v>119984821.61999989</v>
      </c>
    </row>
    <row r="61" spans="3:4">
      <c r="C61" s="337" t="s">
        <v>703</v>
      </c>
      <c r="D61" s="411">
        <v>119984821.61999989</v>
      </c>
    </row>
    <row r="62" spans="3:4">
      <c r="C62" s="336" t="s">
        <v>704</v>
      </c>
      <c r="D62" s="411">
        <v>12406762.43</v>
      </c>
    </row>
    <row r="63" spans="3:4">
      <c r="C63" s="337" t="s">
        <v>695</v>
      </c>
      <c r="D63" s="411">
        <v>12406762.43</v>
      </c>
    </row>
    <row r="64" spans="3:4">
      <c r="C64" s="336" t="s">
        <v>705</v>
      </c>
      <c r="D64" s="411">
        <v>194152366.02000004</v>
      </c>
    </row>
    <row r="65" spans="3:4">
      <c r="C65" s="337" t="s">
        <v>697</v>
      </c>
      <c r="D65" s="411">
        <v>194152366.02000004</v>
      </c>
    </row>
    <row r="66" spans="3:4">
      <c r="C66" s="336" t="s">
        <v>706</v>
      </c>
      <c r="D66" s="411">
        <v>45964172.349999994</v>
      </c>
    </row>
    <row r="67" spans="3:4">
      <c r="C67" s="337" t="s">
        <v>695</v>
      </c>
      <c r="D67" s="411">
        <v>45964172.349999994</v>
      </c>
    </row>
    <row r="68" spans="3:4">
      <c r="C68" s="336" t="s">
        <v>707</v>
      </c>
      <c r="D68" s="411">
        <v>41606698.219999999</v>
      </c>
    </row>
    <row r="69" spans="3:4">
      <c r="C69" s="337" t="s">
        <v>695</v>
      </c>
      <c r="D69" s="411">
        <v>41606698.219999999</v>
      </c>
    </row>
    <row r="70" spans="3:4">
      <c r="C70" s="335" t="s">
        <v>708</v>
      </c>
      <c r="D70" s="410">
        <v>312674213.99000001</v>
      </c>
    </row>
    <row r="71" spans="3:4">
      <c r="C71" s="336" t="s">
        <v>709</v>
      </c>
      <c r="D71" s="411">
        <v>312674213.99000001</v>
      </c>
    </row>
    <row r="72" spans="3:4">
      <c r="C72" s="337" t="s">
        <v>710</v>
      </c>
      <c r="D72" s="411">
        <v>311252213.99000001</v>
      </c>
    </row>
    <row r="73" spans="3:4">
      <c r="C73" s="337" t="s">
        <v>668</v>
      </c>
      <c r="D73" s="411">
        <v>1422000</v>
      </c>
    </row>
    <row r="74" spans="3:4">
      <c r="C74" s="335" t="s">
        <v>711</v>
      </c>
      <c r="D74" s="410">
        <v>664431898.1500001</v>
      </c>
    </row>
    <row r="75" spans="3:4">
      <c r="C75" s="336" t="s">
        <v>712</v>
      </c>
      <c r="D75" s="411">
        <v>664431898.1500001</v>
      </c>
    </row>
    <row r="76" spans="3:4">
      <c r="C76" s="337" t="s">
        <v>673</v>
      </c>
      <c r="D76" s="411">
        <v>186580649.16999999</v>
      </c>
    </row>
    <row r="77" spans="3:4">
      <c r="C77" s="337" t="s">
        <v>713</v>
      </c>
      <c r="D77" s="411">
        <v>0</v>
      </c>
    </row>
    <row r="78" spans="3:4">
      <c r="C78" s="337" t="s">
        <v>714</v>
      </c>
      <c r="D78" s="411">
        <v>477851248.98000002</v>
      </c>
    </row>
    <row r="79" spans="3:4">
      <c r="C79" s="335" t="s">
        <v>715</v>
      </c>
      <c r="D79" s="410">
        <v>778855615.50999916</v>
      </c>
    </row>
    <row r="80" spans="3:4">
      <c r="C80" s="336" t="s">
        <v>716</v>
      </c>
      <c r="D80" s="411">
        <v>198064940.91000009</v>
      </c>
    </row>
    <row r="81" spans="3:4">
      <c r="C81" s="337" t="s">
        <v>673</v>
      </c>
      <c r="D81" s="411">
        <v>76468762.220000029</v>
      </c>
    </row>
    <row r="82" spans="3:4">
      <c r="C82" s="337" t="s">
        <v>717</v>
      </c>
      <c r="D82" s="411">
        <v>386614.48</v>
      </c>
    </row>
    <row r="83" spans="3:4">
      <c r="C83" s="337" t="s">
        <v>718</v>
      </c>
      <c r="D83" s="411">
        <v>26634126.349999994</v>
      </c>
    </row>
    <row r="84" spans="3:4">
      <c r="C84" s="337" t="s">
        <v>668</v>
      </c>
      <c r="D84" s="411">
        <v>44733600</v>
      </c>
    </row>
    <row r="85" spans="3:4">
      <c r="C85" s="337" t="s">
        <v>675</v>
      </c>
      <c r="D85" s="411">
        <v>49841837.859999999</v>
      </c>
    </row>
    <row r="86" spans="3:4">
      <c r="C86" s="336" t="s">
        <v>719</v>
      </c>
      <c r="D86" s="411">
        <v>25687973.88000001</v>
      </c>
    </row>
    <row r="87" spans="3:4">
      <c r="C87" s="337" t="s">
        <v>720</v>
      </c>
      <c r="D87" s="411">
        <v>25687973.88000001</v>
      </c>
    </row>
    <row r="88" spans="3:4">
      <c r="C88" s="336" t="s">
        <v>721</v>
      </c>
      <c r="D88" s="411">
        <v>229614003.91000009</v>
      </c>
    </row>
    <row r="89" spans="3:4">
      <c r="C89" s="337" t="s">
        <v>722</v>
      </c>
      <c r="D89" s="411">
        <v>229614003.91000009</v>
      </c>
    </row>
    <row r="90" spans="3:4">
      <c r="C90" s="336" t="s">
        <v>723</v>
      </c>
      <c r="D90" s="411">
        <v>202741145.03000012</v>
      </c>
    </row>
    <row r="91" spans="3:4">
      <c r="C91" s="337" t="s">
        <v>724</v>
      </c>
      <c r="D91" s="411">
        <v>202741145.03000012</v>
      </c>
    </row>
    <row r="92" spans="3:4">
      <c r="C92" s="336" t="s">
        <v>725</v>
      </c>
      <c r="D92" s="411">
        <v>16861544.330000002</v>
      </c>
    </row>
    <row r="93" spans="3:4">
      <c r="C93" s="337" t="s">
        <v>717</v>
      </c>
      <c r="D93" s="411">
        <v>16861544.330000002</v>
      </c>
    </row>
    <row r="94" spans="3:4">
      <c r="C94" s="336" t="s">
        <v>726</v>
      </c>
      <c r="D94" s="411">
        <v>66755293.119999982</v>
      </c>
    </row>
    <row r="95" spans="3:4">
      <c r="C95" s="337" t="s">
        <v>727</v>
      </c>
      <c r="D95" s="411">
        <v>66755293.119999982</v>
      </c>
    </row>
    <row r="96" spans="3:4">
      <c r="C96" s="336" t="s">
        <v>728</v>
      </c>
      <c r="D96" s="411">
        <v>32066157.020000003</v>
      </c>
    </row>
    <row r="97" spans="3:4">
      <c r="C97" s="337" t="s">
        <v>729</v>
      </c>
      <c r="D97" s="411">
        <v>32066157.020000003</v>
      </c>
    </row>
    <row r="98" spans="3:4">
      <c r="C98" s="336" t="s">
        <v>730</v>
      </c>
      <c r="D98" s="411">
        <v>7064557.3100000005</v>
      </c>
    </row>
    <row r="99" spans="3:4">
      <c r="C99" s="337" t="s">
        <v>731</v>
      </c>
      <c r="D99" s="411">
        <v>7064557.3100000005</v>
      </c>
    </row>
    <row r="100" spans="3:4">
      <c r="C100" s="43" t="s">
        <v>36</v>
      </c>
      <c r="D100" s="409">
        <v>9551438517.8100071</v>
      </c>
    </row>
    <row r="101" spans="3:4">
      <c r="C101" s="335" t="s">
        <v>732</v>
      </c>
      <c r="D101" s="410">
        <v>5621210130.8200064</v>
      </c>
    </row>
    <row r="102" spans="3:4">
      <c r="C102" s="336" t="s">
        <v>733</v>
      </c>
      <c r="D102" s="411">
        <v>5312377195.0600052</v>
      </c>
    </row>
    <row r="103" spans="3:4">
      <c r="C103" s="337" t="s">
        <v>673</v>
      </c>
      <c r="D103" s="411">
        <v>145666399.87000003</v>
      </c>
    </row>
    <row r="104" spans="3:4">
      <c r="C104" s="337" t="s">
        <v>734</v>
      </c>
      <c r="D104" s="411">
        <v>40144314.870000042</v>
      </c>
    </row>
    <row r="105" spans="3:4">
      <c r="C105" s="337" t="s">
        <v>735</v>
      </c>
      <c r="D105" s="411">
        <v>7200726.4400000004</v>
      </c>
    </row>
    <row r="106" spans="3:4">
      <c r="C106" s="337" t="s">
        <v>736</v>
      </c>
      <c r="D106" s="411">
        <v>6523755.8300000001</v>
      </c>
    </row>
    <row r="107" spans="3:4">
      <c r="C107" s="337" t="s">
        <v>668</v>
      </c>
      <c r="D107" s="411">
        <v>32201128.23</v>
      </c>
    </row>
    <row r="108" spans="3:4">
      <c r="C108" s="337" t="s">
        <v>675</v>
      </c>
      <c r="D108" s="411">
        <v>5080640869.8199997</v>
      </c>
    </row>
    <row r="109" spans="3:4">
      <c r="C109" s="336" t="s">
        <v>737</v>
      </c>
      <c r="D109" s="411">
        <v>243845139.36000007</v>
      </c>
    </row>
    <row r="110" spans="3:4">
      <c r="C110" s="337" t="s">
        <v>735</v>
      </c>
      <c r="D110" s="411">
        <v>243845139.36000007</v>
      </c>
    </row>
    <row r="111" spans="3:4">
      <c r="C111" s="336" t="s">
        <v>738</v>
      </c>
      <c r="D111" s="411">
        <v>16969302.359999996</v>
      </c>
    </row>
    <row r="112" spans="3:4">
      <c r="C112" s="337" t="s">
        <v>736</v>
      </c>
      <c r="D112" s="411">
        <v>16969302.359999996</v>
      </c>
    </row>
    <row r="113" spans="3:4">
      <c r="C113" s="336" t="s">
        <v>739</v>
      </c>
      <c r="D113" s="411">
        <v>18152228.640000001</v>
      </c>
    </row>
    <row r="114" spans="3:4">
      <c r="C114" s="337" t="s">
        <v>740</v>
      </c>
      <c r="D114" s="411">
        <v>18152228.640000001</v>
      </c>
    </row>
    <row r="115" spans="3:4">
      <c r="C115" s="336" t="s">
        <v>741</v>
      </c>
      <c r="D115" s="411">
        <v>4588816.34</v>
      </c>
    </row>
    <row r="116" spans="3:4">
      <c r="C116" s="337" t="s">
        <v>740</v>
      </c>
      <c r="D116" s="411">
        <v>4588816.34</v>
      </c>
    </row>
    <row r="117" spans="3:4">
      <c r="C117" s="336" t="s">
        <v>742</v>
      </c>
      <c r="D117" s="411">
        <v>9672829.4999999981</v>
      </c>
    </row>
    <row r="118" spans="3:4">
      <c r="C118" s="337" t="s">
        <v>740</v>
      </c>
      <c r="D118" s="411">
        <v>9672829.4999999981</v>
      </c>
    </row>
    <row r="119" spans="3:4">
      <c r="C119" s="336" t="s">
        <v>743</v>
      </c>
      <c r="D119" s="411">
        <v>4980256.4300000006</v>
      </c>
    </row>
    <row r="120" spans="3:4">
      <c r="C120" s="337" t="s">
        <v>740</v>
      </c>
      <c r="D120" s="411">
        <v>4980256.4300000006</v>
      </c>
    </row>
    <row r="121" spans="3:4">
      <c r="C121" s="336" t="s">
        <v>744</v>
      </c>
      <c r="D121" s="411">
        <v>3207985.3800000004</v>
      </c>
    </row>
    <row r="122" spans="3:4">
      <c r="C122" s="337" t="s">
        <v>740</v>
      </c>
      <c r="D122" s="411">
        <v>3207985.3800000004</v>
      </c>
    </row>
    <row r="123" spans="3:4">
      <c r="C123" s="336" t="s">
        <v>745</v>
      </c>
      <c r="D123" s="411">
        <v>3225277.0799999996</v>
      </c>
    </row>
    <row r="124" spans="3:4">
      <c r="C124" s="337" t="s">
        <v>740</v>
      </c>
      <c r="D124" s="411">
        <v>3225277.0799999996</v>
      </c>
    </row>
    <row r="125" spans="3:4">
      <c r="C125" s="336" t="s">
        <v>746</v>
      </c>
      <c r="D125" s="411">
        <v>4191100.67</v>
      </c>
    </row>
    <row r="126" spans="3:4">
      <c r="C126" s="337" t="s">
        <v>740</v>
      </c>
      <c r="D126" s="411">
        <v>4191100.67</v>
      </c>
    </row>
    <row r="127" spans="3:4">
      <c r="C127" s="335" t="s">
        <v>747</v>
      </c>
      <c r="D127" s="410">
        <v>3930228386.989996</v>
      </c>
    </row>
    <row r="128" spans="3:4">
      <c r="C128" s="336" t="s">
        <v>748</v>
      </c>
      <c r="D128" s="411">
        <v>3500386794.4399991</v>
      </c>
    </row>
    <row r="129" spans="3:4">
      <c r="C129" s="337" t="s">
        <v>749</v>
      </c>
      <c r="D129" s="411">
        <v>3493339840.5899992</v>
      </c>
    </row>
    <row r="130" spans="3:4">
      <c r="C130" s="337" t="s">
        <v>750</v>
      </c>
      <c r="D130" s="411">
        <v>7046953.8499999996</v>
      </c>
    </row>
    <row r="131" spans="3:4">
      <c r="C131" s="336" t="s">
        <v>751</v>
      </c>
      <c r="D131" s="411">
        <v>30376290.359999996</v>
      </c>
    </row>
    <row r="132" spans="3:4">
      <c r="C132" s="337" t="s">
        <v>752</v>
      </c>
      <c r="D132" s="411">
        <v>30376290.359999996</v>
      </c>
    </row>
    <row r="133" spans="3:4">
      <c r="C133" s="336" t="s">
        <v>753</v>
      </c>
      <c r="D133" s="411">
        <v>100048529.63</v>
      </c>
    </row>
    <row r="134" spans="3:4">
      <c r="C134" s="337" t="s">
        <v>749</v>
      </c>
      <c r="D134" s="411">
        <v>100048529.63</v>
      </c>
    </row>
    <row r="135" spans="3:4">
      <c r="C135" s="336" t="s">
        <v>754</v>
      </c>
      <c r="D135" s="411">
        <v>226934802.56999999</v>
      </c>
    </row>
    <row r="136" spans="3:4">
      <c r="C136" s="337" t="s">
        <v>755</v>
      </c>
      <c r="D136" s="411">
        <v>226934802.56999999</v>
      </c>
    </row>
    <row r="137" spans="3:4">
      <c r="C137" s="336" t="s">
        <v>756</v>
      </c>
      <c r="D137" s="411">
        <v>13936416.49</v>
      </c>
    </row>
    <row r="138" spans="3:4">
      <c r="C138" s="337" t="s">
        <v>757</v>
      </c>
      <c r="D138" s="411">
        <v>13936416.49</v>
      </c>
    </row>
    <row r="139" spans="3:4">
      <c r="C139" s="336" t="s">
        <v>758</v>
      </c>
      <c r="D139" s="411">
        <v>48274445.630000003</v>
      </c>
    </row>
    <row r="140" spans="3:4">
      <c r="C140" s="337" t="s">
        <v>757</v>
      </c>
      <c r="D140" s="411">
        <v>48274445.630000003</v>
      </c>
    </row>
    <row r="141" spans="3:4">
      <c r="C141" s="336" t="s">
        <v>759</v>
      </c>
      <c r="D141" s="411">
        <v>10271107.869999999</v>
      </c>
    </row>
    <row r="142" spans="3:4">
      <c r="C142" s="337" t="s">
        <v>757</v>
      </c>
      <c r="D142" s="411">
        <v>10271107.869999999</v>
      </c>
    </row>
    <row r="143" spans="3:4">
      <c r="C143" s="43" t="s">
        <v>37</v>
      </c>
      <c r="D143" s="409">
        <v>7056942870.7499952</v>
      </c>
    </row>
    <row r="144" spans="3:4">
      <c r="C144" s="335" t="s">
        <v>760</v>
      </c>
      <c r="D144" s="410">
        <v>2600678694.3500013</v>
      </c>
    </row>
    <row r="145" spans="3:4">
      <c r="C145" s="336" t="s">
        <v>761</v>
      </c>
      <c r="D145" s="411">
        <v>1856468336.1499996</v>
      </c>
    </row>
    <row r="146" spans="3:4">
      <c r="C146" s="337" t="s">
        <v>673</v>
      </c>
      <c r="D146" s="411">
        <v>426605545.95000017</v>
      </c>
    </row>
    <row r="147" spans="3:4">
      <c r="C147" s="337" t="s">
        <v>668</v>
      </c>
      <c r="D147" s="411">
        <v>1429862790.1999998</v>
      </c>
    </row>
    <row r="148" spans="3:4">
      <c r="C148" s="336" t="s">
        <v>762</v>
      </c>
      <c r="D148" s="411">
        <v>127824139.79999998</v>
      </c>
    </row>
    <row r="149" spans="3:4">
      <c r="C149" s="337" t="s">
        <v>763</v>
      </c>
      <c r="D149" s="411">
        <v>127824139.79999998</v>
      </c>
    </row>
    <row r="150" spans="3:4">
      <c r="C150" s="336" t="s">
        <v>764</v>
      </c>
      <c r="D150" s="411">
        <v>7636040.1699999999</v>
      </c>
    </row>
    <row r="151" spans="3:4">
      <c r="C151" s="337" t="s">
        <v>765</v>
      </c>
      <c r="D151" s="411">
        <v>7636040.1699999999</v>
      </c>
    </row>
    <row r="152" spans="3:4">
      <c r="C152" s="336" t="s">
        <v>766</v>
      </c>
      <c r="D152" s="411">
        <v>20195372.309999999</v>
      </c>
    </row>
    <row r="153" spans="3:4">
      <c r="C153" s="337" t="s">
        <v>765</v>
      </c>
      <c r="D153" s="411">
        <v>20195372.309999999</v>
      </c>
    </row>
    <row r="154" spans="3:4">
      <c r="C154" s="336" t="s">
        <v>767</v>
      </c>
      <c r="D154" s="411">
        <v>67647975.270000011</v>
      </c>
    </row>
    <row r="155" spans="3:4">
      <c r="C155" s="337" t="s">
        <v>765</v>
      </c>
      <c r="D155" s="411">
        <v>67647975.270000011</v>
      </c>
    </row>
    <row r="156" spans="3:4">
      <c r="C156" s="336" t="s">
        <v>768</v>
      </c>
      <c r="D156" s="411">
        <v>8732244.4000000004</v>
      </c>
    </row>
    <row r="157" spans="3:4">
      <c r="C157" s="337" t="s">
        <v>769</v>
      </c>
      <c r="D157" s="411">
        <v>8732244.4000000004</v>
      </c>
    </row>
    <row r="158" spans="3:4">
      <c r="C158" s="336" t="s">
        <v>770</v>
      </c>
      <c r="D158" s="411">
        <v>8454445.2899999991</v>
      </c>
    </row>
    <row r="159" spans="3:4">
      <c r="C159" s="337" t="s">
        <v>763</v>
      </c>
      <c r="D159" s="411">
        <v>8454445.2899999991</v>
      </c>
    </row>
    <row r="160" spans="3:4">
      <c r="C160" s="336" t="s">
        <v>771</v>
      </c>
      <c r="D160" s="411">
        <v>4481293.37</v>
      </c>
    </row>
    <row r="161" spans="3:4">
      <c r="C161" s="337" t="s">
        <v>763</v>
      </c>
      <c r="D161" s="411">
        <v>4481293.37</v>
      </c>
    </row>
    <row r="162" spans="3:4">
      <c r="C162" s="336" t="s">
        <v>772</v>
      </c>
      <c r="D162" s="411">
        <v>5983316.2800000012</v>
      </c>
    </row>
    <row r="163" spans="3:4">
      <c r="C163" s="337" t="s">
        <v>763</v>
      </c>
      <c r="D163" s="411">
        <v>5983316.2800000012</v>
      </c>
    </row>
    <row r="164" spans="3:4">
      <c r="C164" s="336" t="s">
        <v>773</v>
      </c>
      <c r="D164" s="411">
        <v>5719577.5699999994</v>
      </c>
    </row>
    <row r="165" spans="3:4">
      <c r="C165" s="337" t="s">
        <v>763</v>
      </c>
      <c r="D165" s="411">
        <v>5719577.5699999994</v>
      </c>
    </row>
    <row r="166" spans="3:4">
      <c r="C166" s="336" t="s">
        <v>774</v>
      </c>
      <c r="D166" s="411">
        <v>4957251.92</v>
      </c>
    </row>
    <row r="167" spans="3:4">
      <c r="C167" s="337" t="s">
        <v>673</v>
      </c>
      <c r="D167" s="411">
        <v>4957251.92</v>
      </c>
    </row>
    <row r="168" spans="3:4">
      <c r="C168" s="336" t="s">
        <v>775</v>
      </c>
      <c r="D168" s="411">
        <v>68089083.36999999</v>
      </c>
    </row>
    <row r="169" spans="3:4">
      <c r="C169" s="337" t="s">
        <v>769</v>
      </c>
      <c r="D169" s="411">
        <v>68089083.36999999</v>
      </c>
    </row>
    <row r="170" spans="3:4">
      <c r="C170" s="336" t="s">
        <v>776</v>
      </c>
      <c r="D170" s="411">
        <v>9322459.4299999978</v>
      </c>
    </row>
    <row r="171" spans="3:4">
      <c r="C171" s="337" t="s">
        <v>769</v>
      </c>
      <c r="D171" s="411">
        <v>9322459.4299999978</v>
      </c>
    </row>
    <row r="172" spans="3:4">
      <c r="C172" s="336" t="s">
        <v>777</v>
      </c>
      <c r="D172" s="411">
        <v>22407819.609999999</v>
      </c>
    </row>
    <row r="173" spans="3:4">
      <c r="C173" s="337" t="s">
        <v>769</v>
      </c>
      <c r="D173" s="411">
        <v>22407819.609999999</v>
      </c>
    </row>
    <row r="174" spans="3:4">
      <c r="C174" s="336" t="s">
        <v>778</v>
      </c>
      <c r="D174" s="411">
        <v>13206570.780000001</v>
      </c>
    </row>
    <row r="175" spans="3:4">
      <c r="C175" s="337" t="s">
        <v>763</v>
      </c>
      <c r="D175" s="411">
        <v>13206570.780000001</v>
      </c>
    </row>
    <row r="176" spans="3:4">
      <c r="C176" s="336" t="s">
        <v>779</v>
      </c>
      <c r="D176" s="411">
        <v>15650511.260000002</v>
      </c>
    </row>
    <row r="177" spans="3:4">
      <c r="C177" s="337" t="s">
        <v>769</v>
      </c>
      <c r="D177" s="411">
        <v>15650511.260000002</v>
      </c>
    </row>
    <row r="178" spans="3:4">
      <c r="C178" s="336" t="s">
        <v>780</v>
      </c>
      <c r="D178" s="411">
        <v>70465422.689999998</v>
      </c>
    </row>
    <row r="179" spans="3:4">
      <c r="C179" s="337" t="s">
        <v>769</v>
      </c>
      <c r="D179" s="411">
        <v>70465422.689999998</v>
      </c>
    </row>
    <row r="180" spans="3:4">
      <c r="C180" s="336" t="s">
        <v>781</v>
      </c>
      <c r="D180" s="411">
        <v>224658745.34999999</v>
      </c>
    </row>
    <row r="181" spans="3:4">
      <c r="C181" s="337" t="s">
        <v>769</v>
      </c>
      <c r="D181" s="411">
        <v>224658745.34999999</v>
      </c>
    </row>
    <row r="182" spans="3:4">
      <c r="C182" s="336" t="s">
        <v>782</v>
      </c>
      <c r="D182" s="411">
        <v>11555239.16</v>
      </c>
    </row>
    <row r="183" spans="3:4">
      <c r="C183" s="337" t="s">
        <v>673</v>
      </c>
      <c r="D183" s="411">
        <v>11555239.16</v>
      </c>
    </row>
    <row r="184" spans="3:4">
      <c r="C184" s="336" t="s">
        <v>783</v>
      </c>
      <c r="D184" s="411">
        <v>11511317.800000001</v>
      </c>
    </row>
    <row r="185" spans="3:4">
      <c r="C185" s="337" t="s">
        <v>763</v>
      </c>
      <c r="D185" s="411">
        <v>11511317.800000001</v>
      </c>
    </row>
    <row r="186" spans="3:4">
      <c r="C186" s="336" t="s">
        <v>784</v>
      </c>
      <c r="D186" s="411">
        <v>22920788.079999998</v>
      </c>
    </row>
    <row r="187" spans="3:4">
      <c r="C187" s="337" t="s">
        <v>769</v>
      </c>
      <c r="D187" s="411">
        <v>22920788.079999998</v>
      </c>
    </row>
    <row r="188" spans="3:4">
      <c r="C188" s="336" t="s">
        <v>785</v>
      </c>
      <c r="D188" s="411">
        <v>12790744.289999999</v>
      </c>
    </row>
    <row r="189" spans="3:4">
      <c r="C189" s="337" t="s">
        <v>763</v>
      </c>
      <c r="D189" s="411">
        <v>12790744.289999999</v>
      </c>
    </row>
    <row r="190" spans="3:4">
      <c r="C190" s="335" t="s">
        <v>786</v>
      </c>
      <c r="D190" s="410">
        <v>2135590184.5100005</v>
      </c>
    </row>
    <row r="191" spans="3:4">
      <c r="C191" s="336" t="s">
        <v>787</v>
      </c>
      <c r="D191" s="411">
        <v>2113953071.5600002</v>
      </c>
    </row>
    <row r="192" spans="3:4">
      <c r="C192" s="337" t="s">
        <v>788</v>
      </c>
      <c r="D192" s="411">
        <v>2113953071.5600002</v>
      </c>
    </row>
    <row r="193" spans="3:4">
      <c r="C193" s="336" t="s">
        <v>789</v>
      </c>
      <c r="D193" s="411">
        <v>11846197.77</v>
      </c>
    </row>
    <row r="194" spans="3:4">
      <c r="C194" s="337" t="s">
        <v>790</v>
      </c>
      <c r="D194" s="411">
        <v>11846197.77</v>
      </c>
    </row>
    <row r="195" spans="3:4">
      <c r="C195" s="336" t="s">
        <v>791</v>
      </c>
      <c r="D195" s="411">
        <v>9790915.1800000034</v>
      </c>
    </row>
    <row r="196" spans="3:4">
      <c r="C196" s="337" t="s">
        <v>790</v>
      </c>
      <c r="D196" s="411">
        <v>9790915.1800000034</v>
      </c>
    </row>
    <row r="197" spans="3:4">
      <c r="C197" s="335" t="s">
        <v>792</v>
      </c>
      <c r="D197" s="410">
        <v>906738601.82999992</v>
      </c>
    </row>
    <row r="198" spans="3:4">
      <c r="C198" s="336" t="s">
        <v>793</v>
      </c>
      <c r="D198" s="411">
        <v>882707009.09999979</v>
      </c>
    </row>
    <row r="199" spans="3:4">
      <c r="C199" s="337" t="s">
        <v>794</v>
      </c>
      <c r="D199" s="411">
        <v>807220289.50999987</v>
      </c>
    </row>
    <row r="200" spans="3:4">
      <c r="C200" s="337" t="s">
        <v>795</v>
      </c>
      <c r="D200" s="411">
        <v>42761490.43</v>
      </c>
    </row>
    <row r="201" spans="3:4">
      <c r="C201" s="337" t="s">
        <v>796</v>
      </c>
      <c r="D201" s="411">
        <v>32725229.16</v>
      </c>
    </row>
    <row r="202" spans="3:4">
      <c r="C202" s="336" t="s">
        <v>797</v>
      </c>
      <c r="D202" s="411">
        <v>15693767.389999999</v>
      </c>
    </row>
    <row r="203" spans="3:4">
      <c r="C203" s="337" t="s">
        <v>794</v>
      </c>
      <c r="D203" s="411">
        <v>15693767.389999999</v>
      </c>
    </row>
    <row r="204" spans="3:4">
      <c r="C204" s="336" t="s">
        <v>798</v>
      </c>
      <c r="D204" s="411">
        <v>8337825.3399999999</v>
      </c>
    </row>
    <row r="205" spans="3:4">
      <c r="C205" s="337" t="s">
        <v>794</v>
      </c>
      <c r="D205" s="411">
        <v>8337825.3399999999</v>
      </c>
    </row>
    <row r="206" spans="3:4">
      <c r="C206" s="335" t="s">
        <v>799</v>
      </c>
      <c r="D206" s="410">
        <v>1413935390.0599997</v>
      </c>
    </row>
    <row r="207" spans="3:4">
      <c r="C207" s="336" t="s">
        <v>800</v>
      </c>
      <c r="D207" s="411">
        <v>1314969656.3100007</v>
      </c>
    </row>
    <row r="208" spans="3:4">
      <c r="C208" s="337" t="s">
        <v>801</v>
      </c>
      <c r="D208" s="411">
        <v>1314969656.3100007</v>
      </c>
    </row>
    <row r="209" spans="3:4">
      <c r="C209" s="336" t="s">
        <v>802</v>
      </c>
      <c r="D209" s="411">
        <v>78308800.430000007</v>
      </c>
    </row>
    <row r="210" spans="3:4">
      <c r="C210" s="337" t="s">
        <v>803</v>
      </c>
      <c r="D210" s="411">
        <v>78308800.430000007</v>
      </c>
    </row>
    <row r="211" spans="3:4">
      <c r="C211" s="336" t="s">
        <v>804</v>
      </c>
      <c r="D211" s="411">
        <v>20656933.319999997</v>
      </c>
    </row>
    <row r="212" spans="3:4">
      <c r="C212" s="337" t="s">
        <v>805</v>
      </c>
      <c r="D212" s="411">
        <v>20656933.319999997</v>
      </c>
    </row>
    <row r="213" spans="3:4">
      <c r="C213" s="43" t="s">
        <v>38</v>
      </c>
      <c r="D213" s="409">
        <v>1643664513.7300031</v>
      </c>
    </row>
    <row r="214" spans="3:4">
      <c r="C214" s="335" t="s">
        <v>806</v>
      </c>
      <c r="D214" s="410">
        <v>1643664513.7300031</v>
      </c>
    </row>
    <row r="215" spans="3:4">
      <c r="C215" s="336" t="s">
        <v>807</v>
      </c>
      <c r="D215" s="411">
        <v>1465005140.730001</v>
      </c>
    </row>
    <row r="216" spans="3:4">
      <c r="C216" s="337" t="s">
        <v>673</v>
      </c>
      <c r="D216" s="411">
        <v>290493166.06000018</v>
      </c>
    </row>
    <row r="217" spans="3:4">
      <c r="C217" s="337" t="s">
        <v>808</v>
      </c>
      <c r="D217" s="411">
        <v>1106409920.3700008</v>
      </c>
    </row>
    <row r="218" spans="3:4">
      <c r="C218" s="337" t="s">
        <v>668</v>
      </c>
      <c r="D218" s="411">
        <v>68102054.300000012</v>
      </c>
    </row>
    <row r="219" spans="3:4">
      <c r="C219" s="336" t="s">
        <v>809</v>
      </c>
      <c r="D219" s="411">
        <v>140279453.20000005</v>
      </c>
    </row>
    <row r="220" spans="3:4">
      <c r="C220" s="337" t="s">
        <v>810</v>
      </c>
      <c r="D220" s="411">
        <v>140279453.20000005</v>
      </c>
    </row>
    <row r="221" spans="3:4">
      <c r="C221" s="336" t="s">
        <v>811</v>
      </c>
      <c r="D221" s="411">
        <v>23801061.320000019</v>
      </c>
    </row>
    <row r="222" spans="3:4">
      <c r="C222" s="337" t="s">
        <v>812</v>
      </c>
      <c r="D222" s="411">
        <v>23801061.320000019</v>
      </c>
    </row>
    <row r="223" spans="3:4">
      <c r="C223" s="336" t="s">
        <v>813</v>
      </c>
      <c r="D223" s="411">
        <v>8618289.4199999999</v>
      </c>
    </row>
    <row r="224" spans="3:4">
      <c r="C224" s="337" t="s">
        <v>814</v>
      </c>
      <c r="D224" s="411">
        <v>8618289.4199999999</v>
      </c>
    </row>
    <row r="225" spans="3:4">
      <c r="C225" s="336" t="s">
        <v>815</v>
      </c>
      <c r="D225" s="411">
        <v>5960569.0600000005</v>
      </c>
    </row>
    <row r="226" spans="3:4">
      <c r="C226" s="337" t="s">
        <v>808</v>
      </c>
      <c r="D226" s="411">
        <v>5960569.0600000005</v>
      </c>
    </row>
    <row r="227" spans="3:4">
      <c r="C227" s="43" t="s">
        <v>39</v>
      </c>
      <c r="D227" s="409">
        <v>4050923368.5999985</v>
      </c>
    </row>
    <row r="228" spans="3:4">
      <c r="C228" s="335" t="s">
        <v>816</v>
      </c>
      <c r="D228" s="410">
        <v>4050923368.5999985</v>
      </c>
    </row>
    <row r="229" spans="3:4">
      <c r="C229" s="336" t="s">
        <v>817</v>
      </c>
      <c r="D229" s="411">
        <v>3400893376.5400014</v>
      </c>
    </row>
    <row r="230" spans="3:4">
      <c r="C230" s="337" t="s">
        <v>673</v>
      </c>
      <c r="D230" s="411">
        <v>207621248.43000001</v>
      </c>
    </row>
    <row r="231" spans="3:4">
      <c r="C231" s="337" t="s">
        <v>668</v>
      </c>
      <c r="D231" s="411">
        <v>3504009.3600000003</v>
      </c>
    </row>
    <row r="232" spans="3:4">
      <c r="C232" s="337" t="s">
        <v>675</v>
      </c>
      <c r="D232" s="411">
        <v>3189768118.7499995</v>
      </c>
    </row>
    <row r="233" spans="3:4">
      <c r="C233" s="336" t="s">
        <v>818</v>
      </c>
      <c r="D233" s="411">
        <v>47973547.180000022</v>
      </c>
    </row>
    <row r="234" spans="3:4">
      <c r="C234" s="337" t="s">
        <v>819</v>
      </c>
      <c r="D234" s="411">
        <v>47973547.180000022</v>
      </c>
    </row>
    <row r="235" spans="3:4">
      <c r="C235" s="336" t="s">
        <v>820</v>
      </c>
      <c r="D235" s="411">
        <v>95875378.050000042</v>
      </c>
    </row>
    <row r="236" spans="3:4">
      <c r="C236" s="337" t="s">
        <v>821</v>
      </c>
      <c r="D236" s="411">
        <v>95875378.050000042</v>
      </c>
    </row>
    <row r="237" spans="3:4">
      <c r="C237" s="336" t="s">
        <v>822</v>
      </c>
      <c r="D237" s="411">
        <v>76577498.260000035</v>
      </c>
    </row>
    <row r="238" spans="3:4">
      <c r="C238" s="337" t="s">
        <v>823</v>
      </c>
      <c r="D238" s="411">
        <v>76577498.260000035</v>
      </c>
    </row>
    <row r="239" spans="3:4">
      <c r="C239" s="336" t="s">
        <v>824</v>
      </c>
      <c r="D239" s="411">
        <v>16972702.359999999</v>
      </c>
    </row>
    <row r="240" spans="3:4">
      <c r="C240" s="337" t="s">
        <v>825</v>
      </c>
      <c r="D240" s="411">
        <v>16972702.359999999</v>
      </c>
    </row>
    <row r="241" spans="3:4">
      <c r="C241" s="336" t="s">
        <v>826</v>
      </c>
      <c r="D241" s="411">
        <v>37815143.280000001</v>
      </c>
    </row>
    <row r="242" spans="3:4">
      <c r="C242" s="337" t="s">
        <v>827</v>
      </c>
      <c r="D242" s="411">
        <v>37815143.280000001</v>
      </c>
    </row>
    <row r="243" spans="3:4">
      <c r="C243" s="336" t="s">
        <v>828</v>
      </c>
      <c r="D243" s="411">
        <v>42132128.329999998</v>
      </c>
    </row>
    <row r="244" spans="3:4">
      <c r="C244" s="337" t="s">
        <v>829</v>
      </c>
      <c r="D244" s="411">
        <v>42132128.329999998</v>
      </c>
    </row>
    <row r="245" spans="3:4">
      <c r="C245" s="336" t="s">
        <v>830</v>
      </c>
      <c r="D245" s="411">
        <v>69684917.169999987</v>
      </c>
    </row>
    <row r="246" spans="3:4">
      <c r="C246" s="337" t="s">
        <v>831</v>
      </c>
      <c r="D246" s="411">
        <v>69684917.169999987</v>
      </c>
    </row>
    <row r="247" spans="3:4">
      <c r="C247" s="336" t="s">
        <v>832</v>
      </c>
      <c r="D247" s="411">
        <v>68154798.600000024</v>
      </c>
    </row>
    <row r="248" spans="3:4">
      <c r="C248" s="337" t="s">
        <v>833</v>
      </c>
      <c r="D248" s="411">
        <v>68154798.600000024</v>
      </c>
    </row>
    <row r="249" spans="3:4">
      <c r="C249" s="336" t="s">
        <v>834</v>
      </c>
      <c r="D249" s="411">
        <v>79462634.950000033</v>
      </c>
    </row>
    <row r="250" spans="3:4">
      <c r="C250" s="337" t="s">
        <v>835</v>
      </c>
      <c r="D250" s="411">
        <v>79462634.950000033</v>
      </c>
    </row>
    <row r="251" spans="3:4">
      <c r="C251" s="336" t="s">
        <v>836</v>
      </c>
      <c r="D251" s="411">
        <v>19273399.749999996</v>
      </c>
    </row>
    <row r="252" spans="3:4">
      <c r="C252" s="337" t="s">
        <v>837</v>
      </c>
      <c r="D252" s="411">
        <v>19273399.749999996</v>
      </c>
    </row>
    <row r="253" spans="3:4">
      <c r="C253" s="336" t="s">
        <v>838</v>
      </c>
      <c r="D253" s="411">
        <v>96107844.13000001</v>
      </c>
    </row>
    <row r="254" spans="3:4">
      <c r="C254" s="337" t="s">
        <v>839</v>
      </c>
      <c r="D254" s="411">
        <v>96107844.13000001</v>
      </c>
    </row>
    <row r="255" spans="3:4">
      <c r="C255" s="43" t="s">
        <v>40</v>
      </c>
      <c r="D255" s="409">
        <v>39755463814.120064</v>
      </c>
    </row>
    <row r="256" spans="3:4">
      <c r="C256" s="335" t="s">
        <v>840</v>
      </c>
      <c r="D256" s="410">
        <v>39755463814.120064</v>
      </c>
    </row>
    <row r="257" spans="3:4">
      <c r="C257" s="336" t="s">
        <v>841</v>
      </c>
      <c r="D257" s="411">
        <v>29860631480.549999</v>
      </c>
    </row>
    <row r="258" spans="3:4">
      <c r="C258" s="337" t="s">
        <v>673</v>
      </c>
      <c r="D258" s="411">
        <v>1091209041.0800006</v>
      </c>
    </row>
    <row r="259" spans="3:4">
      <c r="C259" s="337" t="s">
        <v>842</v>
      </c>
      <c r="D259" s="411">
        <v>3706747857.7399998</v>
      </c>
    </row>
    <row r="260" spans="3:4">
      <c r="C260" s="337" t="s">
        <v>843</v>
      </c>
      <c r="D260" s="411">
        <v>16636637828.790001</v>
      </c>
    </row>
    <row r="261" spans="3:4">
      <c r="C261" s="337" t="s">
        <v>844</v>
      </c>
      <c r="D261" s="411">
        <v>6946464781.090003</v>
      </c>
    </row>
    <row r="262" spans="3:4">
      <c r="C262" s="337" t="s">
        <v>845</v>
      </c>
      <c r="D262" s="411">
        <v>923230351.53999996</v>
      </c>
    </row>
    <row r="263" spans="3:4">
      <c r="C263" s="337" t="s">
        <v>846</v>
      </c>
      <c r="D263" s="411">
        <v>12916808.559999999</v>
      </c>
    </row>
    <row r="264" spans="3:4">
      <c r="C264" s="337" t="s">
        <v>847</v>
      </c>
      <c r="D264" s="411">
        <v>8061180.1899999948</v>
      </c>
    </row>
    <row r="265" spans="3:4">
      <c r="C265" s="337" t="s">
        <v>848</v>
      </c>
      <c r="D265" s="411">
        <v>135020328.79999998</v>
      </c>
    </row>
    <row r="266" spans="3:4">
      <c r="C266" s="337" t="s">
        <v>849</v>
      </c>
      <c r="D266" s="411">
        <v>265847474.19000009</v>
      </c>
    </row>
    <row r="267" spans="3:4">
      <c r="C267" s="337" t="s">
        <v>668</v>
      </c>
      <c r="D267" s="411">
        <v>134495828.56999999</v>
      </c>
    </row>
    <row r="268" spans="3:4">
      <c r="C268" s="336" t="s">
        <v>850</v>
      </c>
      <c r="D268" s="411">
        <v>1003242.02</v>
      </c>
    </row>
    <row r="269" spans="3:4">
      <c r="C269" s="337" t="s">
        <v>844</v>
      </c>
      <c r="D269" s="411">
        <v>0</v>
      </c>
    </row>
    <row r="270" spans="3:4">
      <c r="C270" s="337" t="s">
        <v>851</v>
      </c>
      <c r="D270" s="411">
        <v>1003242.02</v>
      </c>
    </row>
    <row r="271" spans="3:4">
      <c r="C271" s="336" t="s">
        <v>852</v>
      </c>
      <c r="D271" s="411">
        <v>54341603.740000002</v>
      </c>
    </row>
    <row r="272" spans="3:4">
      <c r="C272" s="337" t="s">
        <v>842</v>
      </c>
      <c r="D272" s="411">
        <v>54341603.740000002</v>
      </c>
    </row>
    <row r="273" spans="3:4">
      <c r="C273" s="336" t="s">
        <v>853</v>
      </c>
      <c r="D273" s="411">
        <v>2989675104.2699995</v>
      </c>
    </row>
    <row r="274" spans="3:4">
      <c r="C274" s="337" t="s">
        <v>854</v>
      </c>
      <c r="D274" s="411">
        <v>2989675104.2699995</v>
      </c>
    </row>
    <row r="275" spans="3:4">
      <c r="C275" s="336" t="s">
        <v>855</v>
      </c>
      <c r="D275" s="411">
        <v>26804186.73</v>
      </c>
    </row>
    <row r="276" spans="3:4">
      <c r="C276" s="337" t="s">
        <v>842</v>
      </c>
      <c r="D276" s="411">
        <v>26804186.73</v>
      </c>
    </row>
    <row r="277" spans="3:4">
      <c r="C277" s="336" t="s">
        <v>856</v>
      </c>
      <c r="D277" s="411">
        <v>149863753.19000006</v>
      </c>
    </row>
    <row r="278" spans="3:4">
      <c r="C278" s="337" t="s">
        <v>847</v>
      </c>
      <c r="D278" s="411">
        <v>149863753.19000006</v>
      </c>
    </row>
    <row r="279" spans="3:4">
      <c r="C279" s="336" t="s">
        <v>857</v>
      </c>
      <c r="D279" s="411">
        <v>309642540.5199998</v>
      </c>
    </row>
    <row r="280" spans="3:4">
      <c r="C280" s="337" t="s">
        <v>847</v>
      </c>
      <c r="D280" s="411">
        <v>309642540.5199998</v>
      </c>
    </row>
    <row r="281" spans="3:4">
      <c r="C281" s="336" t="s">
        <v>858</v>
      </c>
      <c r="D281" s="411">
        <v>791934865.15000033</v>
      </c>
    </row>
    <row r="282" spans="3:4">
      <c r="C282" s="337" t="s">
        <v>859</v>
      </c>
      <c r="D282" s="411">
        <v>791934865.15000033</v>
      </c>
    </row>
    <row r="283" spans="3:4">
      <c r="C283" s="336" t="s">
        <v>860</v>
      </c>
      <c r="D283" s="411">
        <v>5571567037.949996</v>
      </c>
    </row>
    <row r="284" spans="3:4">
      <c r="C284" s="337" t="s">
        <v>861</v>
      </c>
      <c r="D284" s="411">
        <v>5571567037.949996</v>
      </c>
    </row>
    <row r="285" spans="3:4">
      <c r="C285" s="43" t="s">
        <v>41</v>
      </c>
      <c r="D285" s="409">
        <v>26336538016.689983</v>
      </c>
    </row>
    <row r="286" spans="3:4">
      <c r="C286" s="335" t="s">
        <v>862</v>
      </c>
      <c r="D286" s="410">
        <v>26336538016.689983</v>
      </c>
    </row>
    <row r="287" spans="3:4">
      <c r="C287" s="336" t="s">
        <v>863</v>
      </c>
      <c r="D287" s="411">
        <v>25200499037.119991</v>
      </c>
    </row>
    <row r="288" spans="3:4">
      <c r="C288" s="337" t="s">
        <v>673</v>
      </c>
      <c r="D288" s="411">
        <v>5124374998.6599998</v>
      </c>
    </row>
    <row r="289" spans="3:4">
      <c r="C289" s="337" t="s">
        <v>864</v>
      </c>
      <c r="D289" s="411">
        <v>34249340.759999998</v>
      </c>
    </row>
    <row r="290" spans="3:4">
      <c r="C290" s="337" t="s">
        <v>865</v>
      </c>
      <c r="D290" s="411">
        <v>299626545.36000001</v>
      </c>
    </row>
    <row r="291" spans="3:4">
      <c r="C291" s="337" t="s">
        <v>866</v>
      </c>
      <c r="D291" s="411">
        <v>50570099.56000001</v>
      </c>
    </row>
    <row r="292" spans="3:4">
      <c r="C292" s="337" t="s">
        <v>668</v>
      </c>
      <c r="D292" s="411">
        <v>274285026.44000006</v>
      </c>
    </row>
    <row r="293" spans="3:4">
      <c r="C293" s="337" t="s">
        <v>675</v>
      </c>
      <c r="D293" s="411">
        <v>19417393026.340004</v>
      </c>
    </row>
    <row r="294" spans="3:4">
      <c r="C294" s="336" t="s">
        <v>867</v>
      </c>
      <c r="D294" s="411">
        <v>131280</v>
      </c>
    </row>
    <row r="295" spans="3:4">
      <c r="C295" s="337" t="s">
        <v>868</v>
      </c>
      <c r="D295" s="411">
        <v>131280</v>
      </c>
    </row>
    <row r="296" spans="3:4">
      <c r="C296" s="336" t="s">
        <v>869</v>
      </c>
      <c r="D296" s="411">
        <v>13217118.430000002</v>
      </c>
    </row>
    <row r="297" spans="3:4">
      <c r="C297" s="337" t="s">
        <v>870</v>
      </c>
      <c r="D297" s="411">
        <v>882090.13</v>
      </c>
    </row>
    <row r="298" spans="3:4">
      <c r="C298" s="337" t="s">
        <v>871</v>
      </c>
      <c r="D298" s="411">
        <v>4010956.4</v>
      </c>
    </row>
    <row r="299" spans="3:4">
      <c r="C299" s="337" t="s">
        <v>872</v>
      </c>
      <c r="D299" s="411">
        <v>3324071.9</v>
      </c>
    </row>
    <row r="300" spans="3:4">
      <c r="C300" s="337" t="s">
        <v>873</v>
      </c>
      <c r="D300" s="411">
        <v>5000000</v>
      </c>
    </row>
    <row r="301" spans="3:4">
      <c r="C301" s="336" t="s">
        <v>874</v>
      </c>
      <c r="D301" s="411">
        <v>30122247.150000002</v>
      </c>
    </row>
    <row r="302" spans="3:4">
      <c r="C302" s="337" t="s">
        <v>873</v>
      </c>
      <c r="D302" s="411">
        <v>30122247.150000002</v>
      </c>
    </row>
    <row r="303" spans="3:4">
      <c r="C303" s="336" t="s">
        <v>875</v>
      </c>
      <c r="D303" s="411">
        <v>1022221943.6299996</v>
      </c>
    </row>
    <row r="304" spans="3:4">
      <c r="C304" s="337" t="s">
        <v>865</v>
      </c>
      <c r="D304" s="411">
        <v>0</v>
      </c>
    </row>
    <row r="305" spans="3:4">
      <c r="C305" s="337" t="s">
        <v>876</v>
      </c>
      <c r="D305" s="411">
        <v>1022221943.6299996</v>
      </c>
    </row>
    <row r="306" spans="3:4">
      <c r="C306" s="336" t="s">
        <v>877</v>
      </c>
      <c r="D306" s="411">
        <v>1916346.2200000002</v>
      </c>
    </row>
    <row r="307" spans="3:4">
      <c r="C307" s="337" t="s">
        <v>868</v>
      </c>
      <c r="D307" s="411">
        <v>1916346.2200000002</v>
      </c>
    </row>
    <row r="308" spans="3:4">
      <c r="C308" s="336" t="s">
        <v>878</v>
      </c>
      <c r="D308" s="411">
        <v>68430044.140000001</v>
      </c>
    </row>
    <row r="309" spans="3:4">
      <c r="C309" s="337" t="s">
        <v>879</v>
      </c>
      <c r="D309" s="411">
        <v>68430044.140000001</v>
      </c>
    </row>
    <row r="310" spans="3:4">
      <c r="C310" s="43" t="s">
        <v>42</v>
      </c>
      <c r="D310" s="409">
        <v>388844623.11000007</v>
      </c>
    </row>
    <row r="311" spans="3:4">
      <c r="C311" s="335" t="s">
        <v>880</v>
      </c>
      <c r="D311" s="410">
        <v>388844623.11000007</v>
      </c>
    </row>
    <row r="312" spans="3:4">
      <c r="C312" s="336" t="s">
        <v>881</v>
      </c>
      <c r="D312" s="411">
        <v>388844623.11000007</v>
      </c>
    </row>
    <row r="313" spans="3:4">
      <c r="C313" s="337" t="s">
        <v>673</v>
      </c>
      <c r="D313" s="411">
        <v>212180042.15999994</v>
      </c>
    </row>
    <row r="314" spans="3:4">
      <c r="C314" s="337" t="s">
        <v>882</v>
      </c>
      <c r="D314" s="411">
        <v>14456287.640000004</v>
      </c>
    </row>
    <row r="315" spans="3:4">
      <c r="C315" s="337" t="s">
        <v>883</v>
      </c>
      <c r="D315" s="411">
        <v>111159657.81999998</v>
      </c>
    </row>
    <row r="316" spans="3:4">
      <c r="C316" s="337" t="s">
        <v>884</v>
      </c>
      <c r="D316" s="411">
        <v>12543970.399999997</v>
      </c>
    </row>
    <row r="317" spans="3:4">
      <c r="C317" s="337" t="s">
        <v>885</v>
      </c>
      <c r="D317" s="411">
        <v>1081020.6300000001</v>
      </c>
    </row>
    <row r="318" spans="3:4">
      <c r="C318" s="337" t="s">
        <v>886</v>
      </c>
      <c r="D318" s="411">
        <v>3346285.5899999994</v>
      </c>
    </row>
    <row r="319" spans="3:4">
      <c r="C319" s="337" t="s">
        <v>668</v>
      </c>
      <c r="D319" s="411">
        <v>34077358.870000005</v>
      </c>
    </row>
    <row r="320" spans="3:4">
      <c r="C320" s="43" t="s">
        <v>43</v>
      </c>
      <c r="D320" s="409">
        <v>386253731.3599999</v>
      </c>
    </row>
    <row r="321" spans="3:4">
      <c r="C321" s="335" t="s">
        <v>887</v>
      </c>
      <c r="D321" s="410">
        <v>386253731.3599999</v>
      </c>
    </row>
    <row r="322" spans="3:4">
      <c r="C322" s="336" t="s">
        <v>888</v>
      </c>
      <c r="D322" s="411">
        <v>386253731.3599999</v>
      </c>
    </row>
    <row r="323" spans="3:4">
      <c r="C323" s="337" t="s">
        <v>673</v>
      </c>
      <c r="D323" s="411">
        <v>85882420.450000048</v>
      </c>
    </row>
    <row r="324" spans="3:4">
      <c r="C324" s="337" t="s">
        <v>889</v>
      </c>
      <c r="D324" s="411">
        <v>15011051.489999998</v>
      </c>
    </row>
    <row r="325" spans="3:4">
      <c r="C325" s="337" t="s">
        <v>890</v>
      </c>
      <c r="D325" s="411">
        <v>76084084.599999994</v>
      </c>
    </row>
    <row r="326" spans="3:4">
      <c r="C326" s="337" t="s">
        <v>891</v>
      </c>
      <c r="D326" s="411">
        <v>1486526.8499999999</v>
      </c>
    </row>
    <row r="327" spans="3:4">
      <c r="C327" s="337" t="s">
        <v>668</v>
      </c>
      <c r="D327" s="411">
        <v>15764003.970000001</v>
      </c>
    </row>
    <row r="328" spans="3:4">
      <c r="C328" s="337" t="s">
        <v>675</v>
      </c>
      <c r="D328" s="411">
        <v>192025644</v>
      </c>
    </row>
    <row r="329" spans="3:4">
      <c r="C329" s="43" t="s">
        <v>44</v>
      </c>
      <c r="D329" s="409">
        <v>2747960256.5200014</v>
      </c>
    </row>
    <row r="330" spans="3:4">
      <c r="C330" s="335" t="s">
        <v>892</v>
      </c>
      <c r="D330" s="410">
        <v>2747960256.5200014</v>
      </c>
    </row>
    <row r="331" spans="3:4">
      <c r="C331" s="336" t="s">
        <v>893</v>
      </c>
      <c r="D331" s="411">
        <v>2635244576.8099985</v>
      </c>
    </row>
    <row r="332" spans="3:4">
      <c r="C332" s="337" t="s">
        <v>673</v>
      </c>
      <c r="D332" s="411">
        <v>420655505.89999992</v>
      </c>
    </row>
    <row r="333" spans="3:4">
      <c r="C333" s="337" t="s">
        <v>894</v>
      </c>
      <c r="D333" s="411">
        <v>75612533.299999982</v>
      </c>
    </row>
    <row r="334" spans="3:4">
      <c r="C334" s="337" t="s">
        <v>895</v>
      </c>
      <c r="D334" s="411">
        <v>424185098.14000016</v>
      </c>
    </row>
    <row r="335" spans="3:4">
      <c r="C335" s="337" t="s">
        <v>896</v>
      </c>
      <c r="D335" s="411">
        <v>35499833.479999997</v>
      </c>
    </row>
    <row r="336" spans="3:4">
      <c r="C336" s="337" t="s">
        <v>897</v>
      </c>
      <c r="D336" s="411">
        <v>0</v>
      </c>
    </row>
    <row r="337" spans="3:4">
      <c r="C337" s="337" t="s">
        <v>898</v>
      </c>
      <c r="D337" s="411">
        <v>361026.05</v>
      </c>
    </row>
    <row r="338" spans="3:4">
      <c r="C338" s="337" t="s">
        <v>668</v>
      </c>
      <c r="D338" s="411">
        <v>172505130.62999997</v>
      </c>
    </row>
    <row r="339" spans="3:4">
      <c r="C339" s="337" t="s">
        <v>675</v>
      </c>
      <c r="D339" s="411">
        <v>1506425449.3100004</v>
      </c>
    </row>
    <row r="340" spans="3:4">
      <c r="C340" s="336" t="s">
        <v>899</v>
      </c>
      <c r="D340" s="411">
        <v>110113609.34999999</v>
      </c>
    </row>
    <row r="341" spans="3:4">
      <c r="C341" s="337" t="s">
        <v>897</v>
      </c>
      <c r="D341" s="411">
        <v>108688191.66</v>
      </c>
    </row>
    <row r="342" spans="3:4">
      <c r="C342" s="337" t="s">
        <v>900</v>
      </c>
      <c r="D342" s="411">
        <v>601343.05999999994</v>
      </c>
    </row>
    <row r="343" spans="3:4">
      <c r="C343" s="337" t="s">
        <v>901</v>
      </c>
      <c r="D343" s="411">
        <v>824074.63</v>
      </c>
    </row>
    <row r="344" spans="3:4">
      <c r="C344" s="336" t="s">
        <v>902</v>
      </c>
      <c r="D344" s="411">
        <v>2602070.3600000003</v>
      </c>
    </row>
    <row r="345" spans="3:4">
      <c r="C345" s="337" t="s">
        <v>673</v>
      </c>
      <c r="D345" s="411">
        <v>2602070.3600000003</v>
      </c>
    </row>
    <row r="346" spans="3:4">
      <c r="C346" s="43" t="s">
        <v>45</v>
      </c>
      <c r="D346" s="409">
        <v>4318398248.6099977</v>
      </c>
    </row>
    <row r="347" spans="3:4">
      <c r="C347" s="335" t="s">
        <v>903</v>
      </c>
      <c r="D347" s="410">
        <v>4318398248.6099977</v>
      </c>
    </row>
    <row r="348" spans="3:4">
      <c r="C348" s="336" t="s">
        <v>904</v>
      </c>
      <c r="D348" s="411">
        <v>3328063984.5899992</v>
      </c>
    </row>
    <row r="349" spans="3:4">
      <c r="C349" s="337" t="s">
        <v>673</v>
      </c>
      <c r="D349" s="411">
        <v>397022317.84999996</v>
      </c>
    </row>
    <row r="350" spans="3:4">
      <c r="C350" s="337" t="s">
        <v>905</v>
      </c>
      <c r="D350" s="411">
        <v>698270366.29000008</v>
      </c>
    </row>
    <row r="351" spans="3:4">
      <c r="C351" s="337" t="s">
        <v>906</v>
      </c>
      <c r="D351" s="411">
        <v>571285649.71000004</v>
      </c>
    </row>
    <row r="352" spans="3:4">
      <c r="C352" s="337" t="s">
        <v>907</v>
      </c>
      <c r="D352" s="411">
        <v>9212410.6300000008</v>
      </c>
    </row>
    <row r="353" spans="3:4">
      <c r="C353" s="337" t="s">
        <v>908</v>
      </c>
      <c r="D353" s="411">
        <v>0</v>
      </c>
    </row>
    <row r="354" spans="3:4">
      <c r="C354" s="337" t="s">
        <v>909</v>
      </c>
      <c r="D354" s="411">
        <v>18556125</v>
      </c>
    </row>
    <row r="355" spans="3:4">
      <c r="C355" s="337" t="s">
        <v>910</v>
      </c>
      <c r="D355" s="411">
        <v>0</v>
      </c>
    </row>
    <row r="356" spans="3:4">
      <c r="C356" s="337" t="s">
        <v>911</v>
      </c>
      <c r="D356" s="411">
        <v>131498251.63000003</v>
      </c>
    </row>
    <row r="357" spans="3:4">
      <c r="C357" s="337" t="s">
        <v>912</v>
      </c>
      <c r="D357" s="411">
        <v>192476630.28</v>
      </c>
    </row>
    <row r="358" spans="3:4">
      <c r="C358" s="337" t="s">
        <v>913</v>
      </c>
      <c r="D358" s="411">
        <v>0</v>
      </c>
    </row>
    <row r="359" spans="3:4">
      <c r="C359" s="337" t="s">
        <v>914</v>
      </c>
      <c r="D359" s="411">
        <v>0</v>
      </c>
    </row>
    <row r="360" spans="3:4">
      <c r="C360" s="337" t="s">
        <v>668</v>
      </c>
      <c r="D360" s="411">
        <v>615244.44999999995</v>
      </c>
    </row>
    <row r="361" spans="3:4">
      <c r="C361" s="337" t="s">
        <v>675</v>
      </c>
      <c r="D361" s="411">
        <v>1309126988.75</v>
      </c>
    </row>
    <row r="362" spans="3:4">
      <c r="C362" s="336" t="s">
        <v>915</v>
      </c>
      <c r="D362" s="411">
        <v>45326584.859999999</v>
      </c>
    </row>
    <row r="363" spans="3:4">
      <c r="C363" s="337" t="s">
        <v>916</v>
      </c>
      <c r="D363" s="411">
        <v>45326584.859999999</v>
      </c>
    </row>
    <row r="364" spans="3:4">
      <c r="C364" s="336" t="s">
        <v>917</v>
      </c>
      <c r="D364" s="411">
        <v>587984350.90999973</v>
      </c>
    </row>
    <row r="365" spans="3:4">
      <c r="C365" s="337" t="s">
        <v>918</v>
      </c>
      <c r="D365" s="411">
        <v>587984350.90999973</v>
      </c>
    </row>
    <row r="366" spans="3:4">
      <c r="C366" s="336" t="s">
        <v>919</v>
      </c>
      <c r="D366" s="411">
        <v>297584516.93999994</v>
      </c>
    </row>
    <row r="367" spans="3:4">
      <c r="C367" s="337" t="s">
        <v>918</v>
      </c>
      <c r="D367" s="411">
        <v>297584516.93999994</v>
      </c>
    </row>
    <row r="368" spans="3:4">
      <c r="C368" s="336" t="s">
        <v>920</v>
      </c>
      <c r="D368" s="411">
        <v>21043827.480000008</v>
      </c>
    </row>
    <row r="369" spans="3:4">
      <c r="C369" s="337" t="s">
        <v>911</v>
      </c>
      <c r="D369" s="411">
        <v>21043827.480000008</v>
      </c>
    </row>
    <row r="370" spans="3:4">
      <c r="C370" s="336" t="s">
        <v>921</v>
      </c>
      <c r="D370" s="411">
        <v>33524477.399999995</v>
      </c>
    </row>
    <row r="371" spans="3:4">
      <c r="C371" s="337" t="s">
        <v>922</v>
      </c>
      <c r="D371" s="411">
        <v>33524477.399999995</v>
      </c>
    </row>
    <row r="372" spans="3:4">
      <c r="C372" s="336" t="s">
        <v>923</v>
      </c>
      <c r="D372" s="411">
        <v>4870506.43</v>
      </c>
    </row>
    <row r="373" spans="3:4">
      <c r="C373" s="337" t="s">
        <v>924</v>
      </c>
      <c r="D373" s="411">
        <v>4870506.43</v>
      </c>
    </row>
    <row r="374" spans="3:4">
      <c r="C374" s="43" t="s">
        <v>46</v>
      </c>
      <c r="D374" s="409">
        <v>1196435412.9300003</v>
      </c>
    </row>
    <row r="375" spans="3:4">
      <c r="C375" s="335" t="s">
        <v>925</v>
      </c>
      <c r="D375" s="410">
        <v>1196435412.9300003</v>
      </c>
    </row>
    <row r="376" spans="3:4">
      <c r="C376" s="336" t="s">
        <v>926</v>
      </c>
      <c r="D376" s="411">
        <v>1133252415.2100008</v>
      </c>
    </row>
    <row r="377" spans="3:4">
      <c r="C377" s="337" t="s">
        <v>673</v>
      </c>
      <c r="D377" s="411">
        <v>334325562.16999978</v>
      </c>
    </row>
    <row r="378" spans="3:4">
      <c r="C378" s="337" t="s">
        <v>927</v>
      </c>
      <c r="D378" s="411">
        <v>14855247.580000002</v>
      </c>
    </row>
    <row r="379" spans="3:4">
      <c r="C379" s="337" t="s">
        <v>928</v>
      </c>
      <c r="D379" s="411">
        <v>179637753.22999993</v>
      </c>
    </row>
    <row r="380" spans="3:4">
      <c r="C380" s="337" t="s">
        <v>929</v>
      </c>
      <c r="D380" s="411">
        <v>16403531.040000003</v>
      </c>
    </row>
    <row r="381" spans="3:4">
      <c r="C381" s="337" t="s">
        <v>668</v>
      </c>
      <c r="D381" s="411">
        <v>231991293.19000003</v>
      </c>
    </row>
    <row r="382" spans="3:4">
      <c r="C382" s="337" t="s">
        <v>675</v>
      </c>
      <c r="D382" s="411">
        <v>356039028</v>
      </c>
    </row>
    <row r="383" spans="3:4">
      <c r="C383" s="336" t="s">
        <v>930</v>
      </c>
      <c r="D383" s="411">
        <v>24435915.670000002</v>
      </c>
    </row>
    <row r="384" spans="3:4">
      <c r="C384" s="337" t="s">
        <v>931</v>
      </c>
      <c r="D384" s="411">
        <v>24435915.670000002</v>
      </c>
    </row>
    <row r="385" spans="3:4">
      <c r="C385" s="336" t="s">
        <v>932</v>
      </c>
      <c r="D385" s="411">
        <v>15050161.960000001</v>
      </c>
    </row>
    <row r="386" spans="3:4">
      <c r="C386" s="337" t="s">
        <v>928</v>
      </c>
      <c r="D386" s="411">
        <v>15050161.960000001</v>
      </c>
    </row>
    <row r="387" spans="3:4">
      <c r="C387" s="336" t="s">
        <v>933</v>
      </c>
      <c r="D387" s="411">
        <v>8529241.4700000007</v>
      </c>
    </row>
    <row r="388" spans="3:4">
      <c r="C388" s="337" t="s">
        <v>928</v>
      </c>
      <c r="D388" s="411">
        <v>8529241.4700000007</v>
      </c>
    </row>
    <row r="389" spans="3:4">
      <c r="C389" s="336" t="s">
        <v>934</v>
      </c>
      <c r="D389" s="411">
        <v>15167678.620000001</v>
      </c>
    </row>
    <row r="390" spans="3:4">
      <c r="C390" s="337" t="s">
        <v>927</v>
      </c>
      <c r="D390" s="411">
        <v>15167678.620000001</v>
      </c>
    </row>
    <row r="391" spans="3:4">
      <c r="C391" s="43" t="s">
        <v>47</v>
      </c>
      <c r="D391" s="409">
        <v>734409945.66999996</v>
      </c>
    </row>
    <row r="392" spans="3:4">
      <c r="C392" s="335" t="s">
        <v>935</v>
      </c>
      <c r="D392" s="410">
        <v>734409945.66999996</v>
      </c>
    </row>
    <row r="393" spans="3:4">
      <c r="C393" s="336" t="s">
        <v>936</v>
      </c>
      <c r="D393" s="411">
        <v>692430636</v>
      </c>
    </row>
    <row r="394" spans="3:4">
      <c r="C394" s="337" t="s">
        <v>673</v>
      </c>
      <c r="D394" s="411">
        <v>167098346.19999996</v>
      </c>
    </row>
    <row r="395" spans="3:4">
      <c r="C395" s="337" t="s">
        <v>937</v>
      </c>
      <c r="D395" s="411">
        <v>311087595.80000007</v>
      </c>
    </row>
    <row r="396" spans="3:4">
      <c r="C396" s="337" t="s">
        <v>938</v>
      </c>
      <c r="D396" s="411">
        <v>35866434</v>
      </c>
    </row>
    <row r="397" spans="3:4">
      <c r="C397" s="337" t="s">
        <v>668</v>
      </c>
      <c r="D397" s="411">
        <v>178378260</v>
      </c>
    </row>
    <row r="398" spans="3:4">
      <c r="C398" s="336" t="s">
        <v>939</v>
      </c>
      <c r="D398" s="411">
        <v>41979309.669999994</v>
      </c>
    </row>
    <row r="399" spans="3:4">
      <c r="C399" s="337" t="s">
        <v>940</v>
      </c>
      <c r="D399" s="411">
        <v>41979309.669999994</v>
      </c>
    </row>
    <row r="400" spans="3:4">
      <c r="C400" s="43" t="s">
        <v>48</v>
      </c>
      <c r="D400" s="409">
        <v>2171511883.3700004</v>
      </c>
    </row>
    <row r="401" spans="3:4">
      <c r="C401" s="335" t="s">
        <v>941</v>
      </c>
      <c r="D401" s="410">
        <v>2171511883.3700004</v>
      </c>
    </row>
    <row r="402" spans="3:4">
      <c r="C402" s="336" t="s">
        <v>942</v>
      </c>
      <c r="D402" s="411">
        <v>2171511883.3700004</v>
      </c>
    </row>
    <row r="403" spans="3:4">
      <c r="C403" s="337" t="s">
        <v>673</v>
      </c>
      <c r="D403" s="411">
        <v>370243523.49000001</v>
      </c>
    </row>
    <row r="404" spans="3:4">
      <c r="C404" s="337" t="s">
        <v>943</v>
      </c>
      <c r="D404" s="411">
        <v>1177796612.25</v>
      </c>
    </row>
    <row r="405" spans="3:4">
      <c r="C405" s="337" t="s">
        <v>944</v>
      </c>
      <c r="D405" s="411">
        <v>571176077.86999989</v>
      </c>
    </row>
    <row r="406" spans="3:4">
      <c r="C406" s="337" t="s">
        <v>945</v>
      </c>
      <c r="D406" s="411">
        <v>52295669.760000005</v>
      </c>
    </row>
    <row r="407" spans="3:4">
      <c r="C407" s="43" t="s">
        <v>49</v>
      </c>
      <c r="D407" s="409">
        <v>234821308.79000008</v>
      </c>
    </row>
    <row r="408" spans="3:4">
      <c r="C408" s="335" t="s">
        <v>946</v>
      </c>
      <c r="D408" s="410">
        <v>234821308.79000008</v>
      </c>
    </row>
    <row r="409" spans="3:4">
      <c r="C409" s="336" t="s">
        <v>947</v>
      </c>
      <c r="D409" s="411">
        <v>234821308.79000008</v>
      </c>
    </row>
    <row r="410" spans="3:4">
      <c r="C410" s="337" t="s">
        <v>673</v>
      </c>
      <c r="D410" s="411">
        <v>116368159.12000002</v>
      </c>
    </row>
    <row r="411" spans="3:4">
      <c r="C411" s="337" t="s">
        <v>948</v>
      </c>
      <c r="D411" s="411">
        <v>1115580.3599999999</v>
      </c>
    </row>
    <row r="412" spans="3:4">
      <c r="C412" s="337" t="s">
        <v>949</v>
      </c>
      <c r="D412" s="411">
        <v>2891245.3800000004</v>
      </c>
    </row>
    <row r="413" spans="3:4">
      <c r="C413" s="337" t="s">
        <v>950</v>
      </c>
      <c r="D413" s="411">
        <v>12164862.350000001</v>
      </c>
    </row>
    <row r="414" spans="3:4">
      <c r="C414" s="337" t="s">
        <v>951</v>
      </c>
      <c r="D414" s="411">
        <v>1105000.3</v>
      </c>
    </row>
    <row r="415" spans="3:4">
      <c r="C415" s="337" t="s">
        <v>668</v>
      </c>
      <c r="D415" s="411">
        <v>101176461.27999999</v>
      </c>
    </row>
    <row r="416" spans="3:4">
      <c r="C416" s="43" t="s">
        <v>50</v>
      </c>
      <c r="D416" s="409">
        <v>581841596.62000012</v>
      </c>
    </row>
    <row r="417" spans="3:4">
      <c r="C417" s="335" t="s">
        <v>952</v>
      </c>
      <c r="D417" s="410">
        <v>581841596.62000012</v>
      </c>
    </row>
    <row r="418" spans="3:4">
      <c r="C418" s="336" t="s">
        <v>953</v>
      </c>
      <c r="D418" s="411">
        <v>424690993.15999967</v>
      </c>
    </row>
    <row r="419" spans="3:4">
      <c r="C419" s="337" t="s">
        <v>673</v>
      </c>
      <c r="D419" s="411">
        <v>131983976.48999998</v>
      </c>
    </row>
    <row r="420" spans="3:4">
      <c r="C420" s="337" t="s">
        <v>954</v>
      </c>
      <c r="D420" s="411">
        <v>39711466.43</v>
      </c>
    </row>
    <row r="421" spans="3:4">
      <c r="C421" s="337" t="s">
        <v>955</v>
      </c>
      <c r="D421" s="411">
        <v>189489</v>
      </c>
    </row>
    <row r="422" spans="3:4">
      <c r="C422" s="337" t="s">
        <v>956</v>
      </c>
      <c r="D422" s="411">
        <v>32092777.989999991</v>
      </c>
    </row>
    <row r="423" spans="3:4">
      <c r="C423" s="337" t="s">
        <v>668</v>
      </c>
      <c r="D423" s="411">
        <v>78878427.239999995</v>
      </c>
    </row>
    <row r="424" spans="3:4">
      <c r="C424" s="337" t="s">
        <v>675</v>
      </c>
      <c r="D424" s="411">
        <v>141834856.00999996</v>
      </c>
    </row>
    <row r="425" spans="3:4">
      <c r="C425" s="336" t="s">
        <v>957</v>
      </c>
      <c r="D425" s="411">
        <v>14713720.769999998</v>
      </c>
    </row>
    <row r="426" spans="3:4">
      <c r="C426" s="337" t="s">
        <v>956</v>
      </c>
      <c r="D426" s="411">
        <v>14713720.769999998</v>
      </c>
    </row>
    <row r="427" spans="3:4">
      <c r="C427" s="336" t="s">
        <v>958</v>
      </c>
      <c r="D427" s="411">
        <v>27092069.690000001</v>
      </c>
    </row>
    <row r="428" spans="3:4">
      <c r="C428" s="337" t="s">
        <v>955</v>
      </c>
      <c r="D428" s="411">
        <v>27092069.690000001</v>
      </c>
    </row>
    <row r="429" spans="3:4">
      <c r="C429" s="336" t="s">
        <v>959</v>
      </c>
      <c r="D429" s="411">
        <v>115344813.00000001</v>
      </c>
    </row>
    <row r="430" spans="3:4">
      <c r="C430" s="337" t="s">
        <v>956</v>
      </c>
      <c r="D430" s="411">
        <v>115344813.00000001</v>
      </c>
    </row>
    <row r="431" spans="3:4">
      <c r="C431" s="43" t="s">
        <v>51</v>
      </c>
      <c r="D431" s="409">
        <v>120203313.67</v>
      </c>
    </row>
    <row r="432" spans="3:4">
      <c r="C432" s="335" t="s">
        <v>960</v>
      </c>
      <c r="D432" s="410">
        <v>120203313.67</v>
      </c>
    </row>
    <row r="433" spans="3:4">
      <c r="C433" s="336" t="s">
        <v>961</v>
      </c>
      <c r="D433" s="411">
        <v>120203313.67</v>
      </c>
    </row>
    <row r="434" spans="3:4">
      <c r="C434" s="337" t="s">
        <v>962</v>
      </c>
      <c r="D434" s="411">
        <v>118738813.68000001</v>
      </c>
    </row>
    <row r="435" spans="3:4">
      <c r="C435" s="337" t="s">
        <v>668</v>
      </c>
      <c r="D435" s="411">
        <v>1464499.99</v>
      </c>
    </row>
    <row r="436" spans="3:4">
      <c r="C436" s="43" t="s">
        <v>52</v>
      </c>
      <c r="D436" s="409">
        <v>1310773558.8900008</v>
      </c>
    </row>
    <row r="437" spans="3:4">
      <c r="C437" s="335" t="s">
        <v>963</v>
      </c>
      <c r="D437" s="410">
        <v>1310773558.8900008</v>
      </c>
    </row>
    <row r="438" spans="3:4">
      <c r="C438" s="336" t="s">
        <v>964</v>
      </c>
      <c r="D438" s="411">
        <v>1197333090.8100016</v>
      </c>
    </row>
    <row r="439" spans="3:4">
      <c r="C439" s="337" t="s">
        <v>673</v>
      </c>
      <c r="D439" s="411">
        <v>145010690.06000003</v>
      </c>
    </row>
    <row r="440" spans="3:4">
      <c r="C440" s="337" t="s">
        <v>965</v>
      </c>
      <c r="D440" s="411">
        <v>1039267.79</v>
      </c>
    </row>
    <row r="441" spans="3:4">
      <c r="C441" s="337" t="s">
        <v>966</v>
      </c>
      <c r="D441" s="411">
        <v>43003425.730000019</v>
      </c>
    </row>
    <row r="442" spans="3:4">
      <c r="C442" s="337" t="s">
        <v>967</v>
      </c>
      <c r="D442" s="411">
        <v>126588179.29999997</v>
      </c>
    </row>
    <row r="443" spans="3:4">
      <c r="C443" s="337" t="s">
        <v>968</v>
      </c>
      <c r="D443" s="411">
        <v>12284411.350000001</v>
      </c>
    </row>
    <row r="444" spans="3:4">
      <c r="C444" s="337" t="s">
        <v>969</v>
      </c>
      <c r="D444" s="411">
        <v>9668909.5799999963</v>
      </c>
    </row>
    <row r="445" spans="3:4">
      <c r="C445" s="337" t="s">
        <v>970</v>
      </c>
      <c r="D445" s="411">
        <v>20357270.809999999</v>
      </c>
    </row>
    <row r="446" spans="3:4">
      <c r="C446" s="337" t="s">
        <v>971</v>
      </c>
      <c r="D446" s="411">
        <v>9305652.6299999971</v>
      </c>
    </row>
    <row r="447" spans="3:4">
      <c r="C447" s="337" t="s">
        <v>668</v>
      </c>
      <c r="D447" s="411">
        <v>31487581.91</v>
      </c>
    </row>
    <row r="448" spans="3:4">
      <c r="C448" s="337" t="s">
        <v>675</v>
      </c>
      <c r="D448" s="411">
        <v>798587701.6500001</v>
      </c>
    </row>
    <row r="449" spans="3:4">
      <c r="C449" s="336" t="s">
        <v>972</v>
      </c>
      <c r="D449" s="411">
        <v>113440468.08000003</v>
      </c>
    </row>
    <row r="450" spans="3:4">
      <c r="C450" s="337" t="s">
        <v>968</v>
      </c>
      <c r="D450" s="411">
        <v>113440468.08000003</v>
      </c>
    </row>
    <row r="451" spans="3:4">
      <c r="C451" s="43" t="s">
        <v>53</v>
      </c>
      <c r="D451" s="409">
        <v>3082104361.5399966</v>
      </c>
    </row>
    <row r="452" spans="3:4">
      <c r="C452" s="335" t="s">
        <v>973</v>
      </c>
      <c r="D452" s="410">
        <v>3082104361.5399966</v>
      </c>
    </row>
    <row r="453" spans="3:4">
      <c r="C453" s="336" t="s">
        <v>974</v>
      </c>
      <c r="D453" s="411">
        <v>2894799255.9199986</v>
      </c>
    </row>
    <row r="454" spans="3:4">
      <c r="C454" s="337" t="s">
        <v>673</v>
      </c>
      <c r="D454" s="411">
        <v>88466913.610000014</v>
      </c>
    </row>
    <row r="455" spans="3:4">
      <c r="C455" s="337" t="s">
        <v>975</v>
      </c>
      <c r="D455" s="411">
        <v>363682926.35000002</v>
      </c>
    </row>
    <row r="456" spans="3:4">
      <c r="C456" s="337" t="s">
        <v>976</v>
      </c>
      <c r="D456" s="411">
        <v>73992494.179999992</v>
      </c>
    </row>
    <row r="457" spans="3:4">
      <c r="C457" s="337" t="s">
        <v>668</v>
      </c>
      <c r="D457" s="411">
        <v>167573196.59999999</v>
      </c>
    </row>
    <row r="458" spans="3:4">
      <c r="C458" s="337" t="s">
        <v>675</v>
      </c>
      <c r="D458" s="411">
        <v>2201083725.1800003</v>
      </c>
    </row>
    <row r="459" spans="3:4">
      <c r="C459" s="336" t="s">
        <v>977</v>
      </c>
      <c r="D459" s="411">
        <v>71135414.769999996</v>
      </c>
    </row>
    <row r="460" spans="3:4">
      <c r="C460" s="337" t="s">
        <v>976</v>
      </c>
      <c r="D460" s="411">
        <v>71135414.769999996</v>
      </c>
    </row>
    <row r="461" spans="3:4">
      <c r="C461" s="336" t="s">
        <v>978</v>
      </c>
      <c r="D461" s="411">
        <v>108827572.78999998</v>
      </c>
    </row>
    <row r="462" spans="3:4">
      <c r="C462" s="337" t="s">
        <v>975</v>
      </c>
      <c r="D462" s="411">
        <v>108827572.78999998</v>
      </c>
    </row>
    <row r="463" spans="3:4">
      <c r="C463" s="336" t="s">
        <v>979</v>
      </c>
      <c r="D463" s="411">
        <v>7342118.0599999968</v>
      </c>
    </row>
    <row r="464" spans="3:4">
      <c r="C464" s="337" t="s">
        <v>976</v>
      </c>
      <c r="D464" s="411">
        <v>7342118.0599999968</v>
      </c>
    </row>
    <row r="465" spans="3:4">
      <c r="C465" s="43" t="s">
        <v>54</v>
      </c>
      <c r="D465" s="409">
        <v>421573589.87999952</v>
      </c>
    </row>
    <row r="466" spans="3:4">
      <c r="C466" s="335" t="s">
        <v>980</v>
      </c>
      <c r="D466" s="410">
        <v>421573589.87999952</v>
      </c>
    </row>
    <row r="467" spans="3:4">
      <c r="C467" s="336" t="s">
        <v>981</v>
      </c>
      <c r="D467" s="411">
        <v>334832871.29999995</v>
      </c>
    </row>
    <row r="468" spans="3:4">
      <c r="C468" s="337" t="s">
        <v>673</v>
      </c>
      <c r="D468" s="411">
        <v>139694672.87</v>
      </c>
    </row>
    <row r="469" spans="3:4">
      <c r="C469" s="337" t="s">
        <v>982</v>
      </c>
      <c r="D469" s="411">
        <v>0</v>
      </c>
    </row>
    <row r="470" spans="3:4">
      <c r="C470" s="337" t="s">
        <v>983</v>
      </c>
      <c r="D470" s="411">
        <v>21610392.719999995</v>
      </c>
    </row>
    <row r="471" spans="3:4">
      <c r="C471" s="337" t="s">
        <v>984</v>
      </c>
      <c r="D471" s="411">
        <v>49297533.980000019</v>
      </c>
    </row>
    <row r="472" spans="3:4">
      <c r="C472" s="337" t="s">
        <v>985</v>
      </c>
      <c r="D472" s="411">
        <v>58185476.970000014</v>
      </c>
    </row>
    <row r="473" spans="3:4">
      <c r="C473" s="337" t="s">
        <v>986</v>
      </c>
      <c r="D473" s="411">
        <v>10042542.549999999</v>
      </c>
    </row>
    <row r="474" spans="3:4">
      <c r="C474" s="337" t="s">
        <v>987</v>
      </c>
      <c r="D474" s="411">
        <v>56002252.210000008</v>
      </c>
    </row>
    <row r="475" spans="3:4">
      <c r="C475" s="336" t="s">
        <v>988</v>
      </c>
      <c r="D475" s="411">
        <v>80901507.359999999</v>
      </c>
    </row>
    <row r="476" spans="3:4">
      <c r="C476" s="337" t="s">
        <v>989</v>
      </c>
      <c r="D476" s="411">
        <v>80901507.359999999</v>
      </c>
    </row>
    <row r="477" spans="3:4">
      <c r="C477" s="336" t="s">
        <v>990</v>
      </c>
      <c r="D477" s="411">
        <v>5839211.2200000007</v>
      </c>
    </row>
    <row r="478" spans="3:4">
      <c r="C478" s="337" t="s">
        <v>673</v>
      </c>
      <c r="D478" s="411">
        <v>5839211.2200000007</v>
      </c>
    </row>
    <row r="479" spans="3:4">
      <c r="C479" s="43" t="s">
        <v>55</v>
      </c>
      <c r="D479" s="409">
        <v>139869446.71999997</v>
      </c>
    </row>
    <row r="480" spans="3:4">
      <c r="C480" s="335" t="s">
        <v>991</v>
      </c>
      <c r="D480" s="410">
        <v>139869446.71999997</v>
      </c>
    </row>
    <row r="481" spans="3:4">
      <c r="C481" s="336" t="s">
        <v>992</v>
      </c>
      <c r="D481" s="411">
        <v>113853338.6800001</v>
      </c>
    </row>
    <row r="482" spans="3:4">
      <c r="C482" s="337" t="s">
        <v>673</v>
      </c>
      <c r="D482" s="411">
        <v>67422941.960000023</v>
      </c>
    </row>
    <row r="483" spans="3:4">
      <c r="C483" s="337" t="s">
        <v>993</v>
      </c>
      <c r="D483" s="411">
        <v>21440623.739999991</v>
      </c>
    </row>
    <row r="484" spans="3:4">
      <c r="C484" s="337" t="s">
        <v>994</v>
      </c>
      <c r="D484" s="411">
        <v>23387652.98</v>
      </c>
    </row>
    <row r="485" spans="3:4">
      <c r="C485" s="337" t="s">
        <v>668</v>
      </c>
      <c r="D485" s="411">
        <v>1602120</v>
      </c>
    </row>
    <row r="486" spans="3:4">
      <c r="C486" s="336" t="s">
        <v>995</v>
      </c>
      <c r="D486" s="411">
        <v>26016108.039999992</v>
      </c>
    </row>
    <row r="487" spans="3:4">
      <c r="C487" s="337" t="s">
        <v>996</v>
      </c>
      <c r="D487" s="411">
        <v>26016108.039999992</v>
      </c>
    </row>
    <row r="488" spans="3:4">
      <c r="C488" s="43" t="s">
        <v>56</v>
      </c>
      <c r="D488" s="409">
        <v>249864066.85999998</v>
      </c>
    </row>
    <row r="489" spans="3:4">
      <c r="C489" s="335" t="s">
        <v>997</v>
      </c>
      <c r="D489" s="410">
        <v>249864066.85999998</v>
      </c>
    </row>
    <row r="490" spans="3:4">
      <c r="C490" s="336" t="s">
        <v>998</v>
      </c>
      <c r="D490" s="411">
        <v>208715231.11000001</v>
      </c>
    </row>
    <row r="491" spans="3:4">
      <c r="C491" s="337" t="s">
        <v>673</v>
      </c>
      <c r="D491" s="411">
        <v>90331870.580000013</v>
      </c>
    </row>
    <row r="492" spans="3:4">
      <c r="C492" s="337" t="s">
        <v>999</v>
      </c>
      <c r="D492" s="411">
        <v>2827692.8099999996</v>
      </c>
    </row>
    <row r="493" spans="3:4">
      <c r="C493" s="337" t="s">
        <v>1000</v>
      </c>
      <c r="D493" s="411">
        <v>20928453.93</v>
      </c>
    </row>
    <row r="494" spans="3:4">
      <c r="C494" s="337" t="s">
        <v>1001</v>
      </c>
      <c r="D494" s="411">
        <v>2790271.4099999992</v>
      </c>
    </row>
    <row r="495" spans="3:4">
      <c r="C495" s="337" t="s">
        <v>668</v>
      </c>
      <c r="D495" s="411">
        <v>33333332</v>
      </c>
    </row>
    <row r="496" spans="3:4">
      <c r="C496" s="337" t="s">
        <v>675</v>
      </c>
      <c r="D496" s="411">
        <v>58503610.379999995</v>
      </c>
    </row>
    <row r="497" spans="3:4">
      <c r="C497" s="336" t="s">
        <v>1002</v>
      </c>
      <c r="D497" s="411">
        <v>28465687.91</v>
      </c>
    </row>
    <row r="498" spans="3:4">
      <c r="C498" s="337" t="s">
        <v>999</v>
      </c>
      <c r="D498" s="411">
        <v>28465687.91</v>
      </c>
    </row>
    <row r="499" spans="3:4">
      <c r="C499" s="336" t="s">
        <v>1003</v>
      </c>
      <c r="D499" s="411">
        <v>12683147.839999996</v>
      </c>
    </row>
    <row r="500" spans="3:4">
      <c r="C500" s="337" t="s">
        <v>999</v>
      </c>
      <c r="D500" s="411">
        <v>12683147.839999996</v>
      </c>
    </row>
    <row r="501" spans="3:4">
      <c r="C501" s="43" t="s">
        <v>58</v>
      </c>
      <c r="D501" s="409">
        <v>2180565836.2200003</v>
      </c>
    </row>
    <row r="502" spans="3:4">
      <c r="C502" s="335" t="s">
        <v>1004</v>
      </c>
      <c r="D502" s="410">
        <v>2180565836.2200003</v>
      </c>
    </row>
    <row r="503" spans="3:4">
      <c r="C503" s="336" t="s">
        <v>1005</v>
      </c>
      <c r="D503" s="411">
        <v>2180565836.2200003</v>
      </c>
    </row>
    <row r="504" spans="3:4">
      <c r="C504" s="337" t="s">
        <v>1006</v>
      </c>
      <c r="D504" s="411">
        <v>1953100415.250001</v>
      </c>
    </row>
    <row r="505" spans="3:4">
      <c r="C505" s="337" t="s">
        <v>668</v>
      </c>
      <c r="D505" s="411">
        <v>89548050.239999995</v>
      </c>
    </row>
    <row r="506" spans="3:4">
      <c r="C506" s="337" t="s">
        <v>675</v>
      </c>
      <c r="D506" s="411">
        <v>137917370.72999999</v>
      </c>
    </row>
    <row r="507" spans="3:4">
      <c r="C507" s="43" t="s">
        <v>60</v>
      </c>
      <c r="D507" s="409">
        <v>812722987.17000127</v>
      </c>
    </row>
    <row r="508" spans="3:4">
      <c r="C508" s="335" t="s">
        <v>1007</v>
      </c>
      <c r="D508" s="410">
        <v>812722987.17000127</v>
      </c>
    </row>
    <row r="509" spans="3:4">
      <c r="C509" s="336" t="s">
        <v>1008</v>
      </c>
      <c r="D509" s="411">
        <v>812722987.17000127</v>
      </c>
    </row>
    <row r="510" spans="3:4">
      <c r="C510" s="337" t="s">
        <v>673</v>
      </c>
      <c r="D510" s="411">
        <v>530544813.69000012</v>
      </c>
    </row>
    <row r="511" spans="3:4">
      <c r="C511" s="337" t="s">
        <v>1009</v>
      </c>
      <c r="D511" s="411">
        <v>144312819.98999995</v>
      </c>
    </row>
    <row r="512" spans="3:4">
      <c r="C512" s="337" t="s">
        <v>1010</v>
      </c>
      <c r="D512" s="411">
        <v>137865353.4899998</v>
      </c>
    </row>
    <row r="513" spans="3:4">
      <c r="C513" s="337" t="s">
        <v>668</v>
      </c>
      <c r="D513" s="411">
        <v>0</v>
      </c>
    </row>
    <row r="514" spans="3:4">
      <c r="C514" s="43" t="s">
        <v>61</v>
      </c>
      <c r="D514" s="409">
        <v>240519328.13000011</v>
      </c>
    </row>
    <row r="515" spans="3:4">
      <c r="C515" s="335" t="s">
        <v>1011</v>
      </c>
      <c r="D515" s="410">
        <v>240519328.13000011</v>
      </c>
    </row>
    <row r="516" spans="3:4">
      <c r="C516" s="336" t="s">
        <v>1012</v>
      </c>
      <c r="D516" s="411">
        <v>240519328.13000011</v>
      </c>
    </row>
    <row r="517" spans="3:4">
      <c r="C517" s="337" t="s">
        <v>1013</v>
      </c>
      <c r="D517" s="411">
        <v>240193578.60000011</v>
      </c>
    </row>
    <row r="518" spans="3:4">
      <c r="C518" s="337" t="s">
        <v>668</v>
      </c>
      <c r="D518" s="411">
        <v>325749.53000000003</v>
      </c>
    </row>
    <row r="519" spans="3:4">
      <c r="C519" s="43" t="s">
        <v>62</v>
      </c>
      <c r="D519" s="409">
        <v>293842917</v>
      </c>
    </row>
    <row r="520" spans="3:4">
      <c r="C520" s="335" t="s">
        <v>1014</v>
      </c>
      <c r="D520" s="410">
        <v>293842917</v>
      </c>
    </row>
    <row r="521" spans="3:4">
      <c r="C521" s="336" t="s">
        <v>1015</v>
      </c>
      <c r="D521" s="411">
        <v>293842917</v>
      </c>
    </row>
    <row r="522" spans="3:4">
      <c r="C522" s="337" t="s">
        <v>673</v>
      </c>
      <c r="D522" s="411">
        <v>48826390.530000001</v>
      </c>
    </row>
    <row r="523" spans="3:4">
      <c r="C523" s="337" t="s">
        <v>1016</v>
      </c>
      <c r="D523" s="411">
        <v>210246526.46999997</v>
      </c>
    </row>
    <row r="524" spans="3:4">
      <c r="C524" s="337" t="s">
        <v>668</v>
      </c>
      <c r="D524" s="411">
        <v>34770000</v>
      </c>
    </row>
    <row r="525" spans="3:4">
      <c r="C525" s="43" t="s">
        <v>63</v>
      </c>
      <c r="D525" s="409">
        <v>51642080</v>
      </c>
    </row>
    <row r="526" spans="3:4">
      <c r="C526" s="335" t="s">
        <v>1017</v>
      </c>
      <c r="D526" s="410">
        <v>51642080</v>
      </c>
    </row>
    <row r="527" spans="3:4">
      <c r="C527" s="336" t="s">
        <v>1018</v>
      </c>
      <c r="D527" s="411">
        <v>51642080</v>
      </c>
    </row>
    <row r="528" spans="3:4">
      <c r="C528" s="337" t="s">
        <v>1019</v>
      </c>
      <c r="D528" s="411">
        <v>51642080</v>
      </c>
    </row>
    <row r="529" spans="3:4">
      <c r="C529" s="337" t="s">
        <v>668</v>
      </c>
      <c r="D529" s="411">
        <v>0</v>
      </c>
    </row>
    <row r="530" spans="3:4">
      <c r="C530" s="43" t="s">
        <v>64</v>
      </c>
      <c r="D530" s="409">
        <v>150345417.20999983</v>
      </c>
    </row>
    <row r="531" spans="3:4">
      <c r="C531" s="335" t="s">
        <v>1020</v>
      </c>
      <c r="D531" s="410">
        <v>150345417.20999983</v>
      </c>
    </row>
    <row r="532" spans="3:4">
      <c r="C532" s="336" t="s">
        <v>1021</v>
      </c>
      <c r="D532" s="411">
        <v>150345417.20999983</v>
      </c>
    </row>
    <row r="533" spans="3:4">
      <c r="C533" s="337" t="s">
        <v>1022</v>
      </c>
      <c r="D533" s="411">
        <v>150320417.21999985</v>
      </c>
    </row>
    <row r="534" spans="3:4">
      <c r="C534" s="337" t="s">
        <v>668</v>
      </c>
      <c r="D534" s="411">
        <v>24999.989999999998</v>
      </c>
    </row>
    <row r="535" spans="3:4">
      <c r="C535" s="43" t="s">
        <v>66</v>
      </c>
      <c r="D535" s="409">
        <v>34640807745.569992</v>
      </c>
    </row>
    <row r="536" spans="3:4">
      <c r="C536" s="335" t="s">
        <v>1023</v>
      </c>
      <c r="D536" s="410">
        <v>34640807745.569992</v>
      </c>
    </row>
    <row r="537" spans="3:4">
      <c r="C537" s="336" t="s">
        <v>1024</v>
      </c>
      <c r="D537" s="411">
        <v>34640807745.569992</v>
      </c>
    </row>
    <row r="538" spans="3:4">
      <c r="C538" s="337" t="s">
        <v>1025</v>
      </c>
      <c r="D538" s="411">
        <v>34640807745.569992</v>
      </c>
    </row>
    <row r="539" spans="3:4">
      <c r="C539" s="43" t="s">
        <v>67</v>
      </c>
      <c r="D539" s="409">
        <v>15924085753.969999</v>
      </c>
    </row>
    <row r="540" spans="3:4">
      <c r="C540" s="335" t="s">
        <v>1026</v>
      </c>
      <c r="D540" s="410">
        <v>15924085753.969999</v>
      </c>
    </row>
    <row r="541" spans="3:4">
      <c r="C541" s="336" t="s">
        <v>1027</v>
      </c>
      <c r="D541" s="411">
        <v>15924085753.969999</v>
      </c>
    </row>
    <row r="542" spans="3:4">
      <c r="C542" s="337" t="s">
        <v>1028</v>
      </c>
      <c r="D542" s="411">
        <v>474704.81</v>
      </c>
    </row>
    <row r="543" spans="3:4">
      <c r="C543" s="337" t="s">
        <v>1025</v>
      </c>
      <c r="D543" s="411">
        <v>79166666.670000002</v>
      </c>
    </row>
    <row r="544" spans="3:4">
      <c r="C544" s="337" t="s">
        <v>1029</v>
      </c>
      <c r="D544" s="411">
        <v>9709864583.9400005</v>
      </c>
    </row>
    <row r="545" spans="3:4">
      <c r="C545" s="337" t="s">
        <v>668</v>
      </c>
      <c r="D545" s="411">
        <v>6134579798.5500002</v>
      </c>
    </row>
    <row r="546" spans="3:4" ht="15.75" thickBot="1">
      <c r="C546" s="337" t="s">
        <v>675</v>
      </c>
      <c r="D546" s="411">
        <v>0</v>
      </c>
    </row>
    <row r="547" spans="3:4" ht="15.75" thickBot="1">
      <c r="C547" s="338" t="s">
        <v>1030</v>
      </c>
      <c r="D547" s="412">
        <v>181067434061.16016</v>
      </c>
    </row>
    <row r="548" spans="3:4">
      <c r="C548" s="11" t="s">
        <v>24</v>
      </c>
    </row>
    <row r="549" spans="3:4">
      <c r="C549" s="11" t="s">
        <v>25</v>
      </c>
    </row>
    <row r="550" spans="3:4">
      <c r="C550" s="11" t="s">
        <v>26</v>
      </c>
    </row>
    <row r="551" spans="3:4">
      <c r="C551" s="11" t="s">
        <v>28</v>
      </c>
    </row>
  </sheetData>
  <mergeCells count="4">
    <mergeCell ref="C4:D4"/>
    <mergeCell ref="D6:D7"/>
    <mergeCell ref="C5:C6"/>
    <mergeCell ref="C3:D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EE37-A341-4EC4-8753-48262966D4AE}">
  <dimension ref="B3:H31"/>
  <sheetViews>
    <sheetView showGridLines="0" workbookViewId="0">
      <selection activeCell="B4" sqref="B4:G4"/>
    </sheetView>
  </sheetViews>
  <sheetFormatPr defaultColWidth="11.42578125" defaultRowHeight="15"/>
  <cols>
    <col min="1" max="1" width="11.42578125" style="55"/>
    <col min="2" max="2" width="54" style="55" bestFit="1" customWidth="1"/>
    <col min="3" max="3" width="27.42578125" style="55" bestFit="1" customWidth="1"/>
    <col min="4" max="4" width="26.140625" style="55" bestFit="1" customWidth="1"/>
    <col min="5" max="5" width="27.42578125" style="55" bestFit="1" customWidth="1"/>
    <col min="6" max="6" width="26.140625" style="55" bestFit="1" customWidth="1"/>
    <col min="7" max="16384" width="11.42578125" style="55"/>
  </cols>
  <sheetData>
    <row r="3" spans="2:8">
      <c r="B3" s="460" t="s">
        <v>1084</v>
      </c>
      <c r="C3" s="460"/>
      <c r="D3" s="460"/>
      <c r="E3" s="460"/>
      <c r="F3" s="460"/>
      <c r="G3" s="460"/>
    </row>
    <row r="4" spans="2:8">
      <c r="B4" s="466" t="s">
        <v>1060</v>
      </c>
      <c r="C4" s="466"/>
      <c r="D4" s="466"/>
      <c r="E4" s="466"/>
      <c r="F4" s="466"/>
      <c r="G4" s="466"/>
    </row>
    <row r="5" spans="2:8">
      <c r="B5" s="466" t="s">
        <v>1061</v>
      </c>
      <c r="C5" s="466"/>
      <c r="D5" s="466"/>
      <c r="E5" s="466"/>
      <c r="F5" s="466"/>
      <c r="G5" s="466"/>
      <c r="H5" s="452"/>
    </row>
    <row r="23" spans="2:5">
      <c r="B23" s="418" t="s">
        <v>1051</v>
      </c>
    </row>
    <row r="24" spans="2:5">
      <c r="B24" s="418" t="s">
        <v>1052</v>
      </c>
    </row>
    <row r="27" spans="2:5">
      <c r="B27" s="453" t="s">
        <v>1085</v>
      </c>
      <c r="C27" s="454" t="s">
        <v>1086</v>
      </c>
      <c r="D27" s="454" t="s">
        <v>1087</v>
      </c>
      <c r="E27" s="454" t="s">
        <v>1088</v>
      </c>
    </row>
    <row r="28" spans="2:5">
      <c r="B28" s="334" t="s">
        <v>1089</v>
      </c>
      <c r="C28" s="438">
        <v>11737.514956370005</v>
      </c>
      <c r="D28" s="438">
        <v>8282.7450050372772</v>
      </c>
      <c r="E28" s="438">
        <v>16040.987529989996</v>
      </c>
    </row>
    <row r="29" spans="2:5">
      <c r="B29" s="334" t="s">
        <v>1090</v>
      </c>
      <c r="C29" s="438">
        <v>118541.32419923994</v>
      </c>
      <c r="D29" s="438">
        <v>116977.87215078076</v>
      </c>
      <c r="E29" s="438">
        <v>131368.96134388004</v>
      </c>
    </row>
    <row r="30" spans="2:5">
      <c r="B30" s="334" t="s">
        <v>1091</v>
      </c>
      <c r="C30" s="438">
        <v>32287.809253609998</v>
      </c>
      <c r="D30" s="438">
        <v>29936.078740784033</v>
      </c>
      <c r="E30" s="438">
        <v>39868.626925490003</v>
      </c>
    </row>
    <row r="31" spans="2:5">
      <c r="B31" s="454" t="s">
        <v>138</v>
      </c>
      <c r="C31" s="455">
        <v>162566.64840921995</v>
      </c>
      <c r="D31" s="455">
        <v>155196.69589660206</v>
      </c>
      <c r="E31" s="455">
        <v>187278.57579936006</v>
      </c>
    </row>
  </sheetData>
  <mergeCells count="3">
    <mergeCell ref="B3:G3"/>
    <mergeCell ref="B4:G4"/>
    <mergeCell ref="B5:G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972B-1F2C-4D5D-8C8C-52787F96A670}">
  <sheetPr>
    <tabColor rgb="FFFF0000"/>
  </sheetPr>
  <dimension ref="C2:N46"/>
  <sheetViews>
    <sheetView showGridLines="0" workbookViewId="0">
      <selection activeCell="H16" sqref="H16"/>
    </sheetView>
  </sheetViews>
  <sheetFormatPr defaultColWidth="11.42578125" defaultRowHeight="15"/>
  <cols>
    <col min="3" max="3" width="65.5703125" customWidth="1"/>
    <col min="4" max="4" width="10.42578125" customWidth="1"/>
    <col min="5" max="5" width="13.7109375" customWidth="1"/>
    <col min="6" max="6" width="11.7109375" customWidth="1"/>
    <col min="7" max="7" width="10.7109375" customWidth="1"/>
    <col min="8" max="8" width="11" style="55" customWidth="1"/>
    <col min="9" max="9" width="10.42578125" customWidth="1"/>
    <col min="10" max="10" width="11" customWidth="1"/>
    <col min="11" max="11" width="10.42578125" customWidth="1"/>
    <col min="13" max="13" width="24.28515625" bestFit="1" customWidth="1"/>
  </cols>
  <sheetData>
    <row r="2" spans="3:14" ht="18.75">
      <c r="C2" s="488" t="s">
        <v>133</v>
      </c>
      <c r="D2" s="488"/>
      <c r="E2" s="488"/>
      <c r="F2" s="488"/>
      <c r="G2" s="488"/>
      <c r="H2" s="488"/>
      <c r="I2" s="488"/>
      <c r="J2" s="488"/>
      <c r="K2" s="488"/>
      <c r="L2" s="12"/>
    </row>
    <row r="3" spans="3:14" ht="16.5" thickBot="1">
      <c r="C3" s="489" t="s">
        <v>29</v>
      </c>
      <c r="D3" s="489"/>
      <c r="E3" s="489"/>
      <c r="F3" s="489"/>
      <c r="G3" s="489"/>
      <c r="H3" s="489"/>
      <c r="I3" s="489"/>
      <c r="J3" s="489"/>
      <c r="K3" s="489"/>
      <c r="L3" s="25"/>
      <c r="M3" s="9" t="s">
        <v>23</v>
      </c>
      <c r="N3" s="10">
        <v>4936862200000</v>
      </c>
    </row>
    <row r="4" spans="3:14" ht="15" customHeight="1" thickBot="1">
      <c r="C4" s="490" t="s">
        <v>0</v>
      </c>
      <c r="D4" s="191">
        <v>2020</v>
      </c>
      <c r="E4" s="483">
        <v>2021</v>
      </c>
      <c r="F4" s="484"/>
      <c r="G4" s="484"/>
      <c r="H4" s="484"/>
      <c r="I4" s="479" t="s">
        <v>2</v>
      </c>
      <c r="J4" s="480"/>
      <c r="K4" s="485" t="s">
        <v>3</v>
      </c>
    </row>
    <row r="5" spans="3:14" ht="30" customHeight="1">
      <c r="C5" s="491"/>
      <c r="D5" s="485" t="s">
        <v>444</v>
      </c>
      <c r="E5" s="485" t="s">
        <v>445</v>
      </c>
      <c r="F5" s="485" t="s">
        <v>446</v>
      </c>
      <c r="G5" s="485" t="s">
        <v>447</v>
      </c>
      <c r="H5" s="485" t="s">
        <v>130</v>
      </c>
      <c r="I5" s="481"/>
      <c r="J5" s="482"/>
      <c r="K5" s="486"/>
    </row>
    <row r="6" spans="3:14">
      <c r="C6" s="491"/>
      <c r="D6" s="487"/>
      <c r="E6" s="487"/>
      <c r="F6" s="487"/>
      <c r="G6" s="487"/>
      <c r="H6" s="487"/>
      <c r="I6" s="189" t="s">
        <v>4</v>
      </c>
      <c r="J6" s="190" t="s">
        <v>5</v>
      </c>
      <c r="K6" s="487"/>
    </row>
    <row r="7" spans="3:14">
      <c r="C7" s="491"/>
      <c r="D7" s="26">
        <v>1</v>
      </c>
      <c r="E7" s="26">
        <v>2</v>
      </c>
      <c r="F7" s="26">
        <v>3</v>
      </c>
      <c r="G7" s="26">
        <v>4</v>
      </c>
      <c r="H7" s="38" t="s">
        <v>448</v>
      </c>
      <c r="I7" s="27" t="s">
        <v>449</v>
      </c>
      <c r="J7" s="28" t="s">
        <v>95</v>
      </c>
      <c r="K7" s="26" t="s">
        <v>450</v>
      </c>
    </row>
    <row r="8" spans="3:14">
      <c r="C8" s="29" t="s">
        <v>97</v>
      </c>
      <c r="D8" s="35">
        <v>160122358071.25003</v>
      </c>
      <c r="E8" s="35">
        <f>E9+E16+E19+E22+E25+E28+E29</f>
        <v>656616381791</v>
      </c>
      <c r="F8" s="35">
        <f>F9+F16+F19+F22+F25+F28+F29</f>
        <v>152787762563.26868</v>
      </c>
      <c r="G8" s="35">
        <v>184572073787.23001</v>
      </c>
      <c r="H8" s="39">
        <v>1.2080291686371125</v>
      </c>
      <c r="I8" s="35">
        <f t="shared" ref="I8:I41" si="0">G8-D8</f>
        <v>24449715715.97998</v>
      </c>
      <c r="J8" s="39">
        <f t="shared" ref="J8:J41" si="1">I8/D8</f>
        <v>0.15269395236548122</v>
      </c>
      <c r="K8" s="39">
        <f>G8/$N$3</f>
        <v>3.7386515221597638E-2</v>
      </c>
    </row>
    <row r="9" spans="3:14">
      <c r="C9" s="30" t="s">
        <v>98</v>
      </c>
      <c r="D9" s="33">
        <v>146750865915.06003</v>
      </c>
      <c r="E9" s="33">
        <v>605936356314</v>
      </c>
      <c r="F9" s="33">
        <v>144589312821.17603</v>
      </c>
      <c r="G9" s="33">
        <v>167570094366.60007</v>
      </c>
      <c r="H9" s="40">
        <v>1.1589383136072167</v>
      </c>
      <c r="I9" s="33">
        <f t="shared" si="0"/>
        <v>20819228451.540039</v>
      </c>
      <c r="J9" s="40">
        <f t="shared" si="1"/>
        <v>0.14186784058630555</v>
      </c>
      <c r="K9" s="40">
        <f t="shared" ref="K9:K41" si="2">G9/$N$3</f>
        <v>3.3942631489005316E-2</v>
      </c>
    </row>
    <row r="10" spans="3:14" ht="25.5">
      <c r="C10" s="31" t="s">
        <v>99</v>
      </c>
      <c r="D10" s="34">
        <v>48615931790.340004</v>
      </c>
      <c r="E10" s="34">
        <v>198305463771</v>
      </c>
      <c r="F10" s="34">
        <v>47639584972.56926</v>
      </c>
      <c r="G10" s="34">
        <v>56448440382.390038</v>
      </c>
      <c r="H10" s="41">
        <v>1.1849062164351956</v>
      </c>
      <c r="I10" s="34">
        <f t="shared" si="0"/>
        <v>7832508592.0500336</v>
      </c>
      <c r="J10" s="41">
        <f t="shared" si="1"/>
        <v>0.16110991404686714</v>
      </c>
      <c r="K10" s="41">
        <f t="shared" si="2"/>
        <v>1.1434072513182571E-2</v>
      </c>
    </row>
    <row r="11" spans="3:14">
      <c r="C11" s="31" t="s">
        <v>100</v>
      </c>
      <c r="D11" s="34">
        <v>6398764290.3999996</v>
      </c>
      <c r="E11" s="34">
        <v>29124499696</v>
      </c>
      <c r="F11" s="34">
        <v>7224845293.5152493</v>
      </c>
      <c r="G11" s="34">
        <v>8246098567.2100019</v>
      </c>
      <c r="H11" s="41">
        <v>1.1413529608186062</v>
      </c>
      <c r="I11" s="34">
        <f t="shared" si="0"/>
        <v>1847334276.8100023</v>
      </c>
      <c r="J11" s="41">
        <f t="shared" si="1"/>
        <v>0.28870172317200976</v>
      </c>
      <c r="K11" s="41">
        <f t="shared" si="2"/>
        <v>1.6703116743282812E-3</v>
      </c>
    </row>
    <row r="12" spans="3:14">
      <c r="C12" s="31" t="s">
        <v>101</v>
      </c>
      <c r="D12" s="34">
        <v>82355487407.139969</v>
      </c>
      <c r="E12" s="34">
        <v>341256177005</v>
      </c>
      <c r="F12" s="34">
        <v>81455012452.417725</v>
      </c>
      <c r="G12" s="34">
        <v>92664863928.750015</v>
      </c>
      <c r="H12" s="41">
        <v>1.1376201554555108</v>
      </c>
      <c r="I12" s="34">
        <f t="shared" si="0"/>
        <v>10309376521.610046</v>
      </c>
      <c r="J12" s="41">
        <f t="shared" si="1"/>
        <v>0.12518141591031681</v>
      </c>
      <c r="K12" s="41">
        <f t="shared" si="2"/>
        <v>1.8769991985749575E-2</v>
      </c>
    </row>
    <row r="13" spans="3:14" ht="25.5">
      <c r="C13" s="31" t="s">
        <v>102</v>
      </c>
      <c r="D13" s="34">
        <v>9184255373.3400021</v>
      </c>
      <c r="E13" s="34">
        <v>36571429740</v>
      </c>
      <c r="F13" s="34">
        <v>8102972530.6273499</v>
      </c>
      <c r="G13" s="34">
        <v>9968296398.9099941</v>
      </c>
      <c r="H13" s="41">
        <v>1.2302024178450752</v>
      </c>
      <c r="I13" s="34">
        <f t="shared" si="0"/>
        <v>784041025.56999207</v>
      </c>
      <c r="J13" s="41">
        <f t="shared" si="1"/>
        <v>8.5367946959086241E-2</v>
      </c>
      <c r="K13" s="41">
        <f t="shared" si="2"/>
        <v>2.0191562970726619E-3</v>
      </c>
    </row>
    <row r="14" spans="3:14">
      <c r="C14" s="31" t="s">
        <v>103</v>
      </c>
      <c r="D14" s="34">
        <v>196172788.92999992</v>
      </c>
      <c r="E14" s="34">
        <v>677728808</v>
      </c>
      <c r="F14" s="34">
        <v>166630593.89096677</v>
      </c>
      <c r="G14" s="34">
        <v>242080578.16999993</v>
      </c>
      <c r="H14" s="41">
        <v>1.4527979077383784</v>
      </c>
      <c r="I14" s="34">
        <f t="shared" si="0"/>
        <v>45907789.24000001</v>
      </c>
      <c r="J14" s="41">
        <f t="shared" si="1"/>
        <v>0.23401711058092378</v>
      </c>
      <c r="K14" s="41">
        <f t="shared" si="2"/>
        <v>4.9035311978122448E-5</v>
      </c>
    </row>
    <row r="15" spans="3:14">
      <c r="C15" s="31" t="s">
        <v>104</v>
      </c>
      <c r="D15" s="34">
        <v>254264.91</v>
      </c>
      <c r="E15" s="34">
        <v>1057294</v>
      </c>
      <c r="F15" s="34">
        <v>266978.15549999999</v>
      </c>
      <c r="G15" s="34">
        <v>314511.16999998689</v>
      </c>
      <c r="H15" s="41">
        <v>1.1780408378766662</v>
      </c>
      <c r="I15" s="34">
        <f t="shared" si="0"/>
        <v>60246.259999986883</v>
      </c>
      <c r="J15" s="41">
        <f t="shared" si="1"/>
        <v>0.23694287977049952</v>
      </c>
      <c r="K15" s="41">
        <f t="shared" si="2"/>
        <v>6.3706694102174227E-8</v>
      </c>
    </row>
    <row r="16" spans="3:14">
      <c r="C16" s="30" t="s">
        <v>105</v>
      </c>
      <c r="D16" s="33">
        <v>621601808.09000015</v>
      </c>
      <c r="E16" s="33">
        <v>2605834807</v>
      </c>
      <c r="F16" s="33">
        <v>652320800.52450013</v>
      </c>
      <c r="G16" s="33">
        <v>587655362.87000012</v>
      </c>
      <c r="H16" s="40">
        <v>0.90086865603165556</v>
      </c>
      <c r="I16" s="33">
        <f t="shared" si="0"/>
        <v>-33946445.220000029</v>
      </c>
      <c r="J16" s="40">
        <f t="shared" si="1"/>
        <v>-5.4611239507664056E-2</v>
      </c>
      <c r="K16" s="40">
        <f t="shared" si="2"/>
        <v>1.1903418387290618E-4</v>
      </c>
    </row>
    <row r="17" spans="3:11">
      <c r="C17" s="31" t="s">
        <v>106</v>
      </c>
      <c r="D17" s="34">
        <v>225795193.70999998</v>
      </c>
      <c r="E17" s="34">
        <v>768404073</v>
      </c>
      <c r="F17" s="34">
        <f>183547512.8865+53663003.1945</f>
        <v>237210516.081</v>
      </c>
      <c r="G17" s="34">
        <v>267768856.23999998</v>
      </c>
      <c r="H17" s="41">
        <v>1.1288237160133543</v>
      </c>
      <c r="I17" s="34">
        <f t="shared" si="0"/>
        <v>41973662.530000001</v>
      </c>
      <c r="J17" s="41">
        <f t="shared" si="1"/>
        <v>0.18589263057524982</v>
      </c>
      <c r="K17" s="41">
        <f t="shared" si="2"/>
        <v>5.4238673350048128E-5</v>
      </c>
    </row>
    <row r="18" spans="3:11">
      <c r="C18" s="31" t="s">
        <v>107</v>
      </c>
      <c r="D18" s="34">
        <v>395806614.38000005</v>
      </c>
      <c r="E18" s="34">
        <v>1837430734</v>
      </c>
      <c r="F18" s="34">
        <v>415110284.44350004</v>
      </c>
      <c r="G18" s="34">
        <v>319886506.63000011</v>
      </c>
      <c r="H18" s="41">
        <v>0.77060607413965265</v>
      </c>
      <c r="I18" s="34">
        <f t="shared" si="0"/>
        <v>-75920107.74999994</v>
      </c>
      <c r="J18" s="41">
        <f t="shared" si="1"/>
        <v>-0.19181111429611358</v>
      </c>
      <c r="K18" s="41">
        <f t="shared" si="2"/>
        <v>6.4795510522858043E-5</v>
      </c>
    </row>
    <row r="19" spans="3:11">
      <c r="C19" s="30" t="s">
        <v>108</v>
      </c>
      <c r="D19" s="33">
        <v>6475506717.8400021</v>
      </c>
      <c r="E19" s="33">
        <v>23655956821</v>
      </c>
      <c r="F19" s="33">
        <v>5022494775.5986462</v>
      </c>
      <c r="G19" s="33">
        <v>4597719711.79</v>
      </c>
      <c r="H19" s="40">
        <v>0.91542548418917646</v>
      </c>
      <c r="I19" s="33">
        <f t="shared" si="0"/>
        <v>-1877787006.0500021</v>
      </c>
      <c r="J19" s="40">
        <f t="shared" si="1"/>
        <v>-0.28998302185012093</v>
      </c>
      <c r="K19" s="40">
        <f t="shared" si="2"/>
        <v>9.3130404000135952E-4</v>
      </c>
    </row>
    <row r="20" spans="3:11">
      <c r="C20" s="31" t="s">
        <v>109</v>
      </c>
      <c r="D20" s="34">
        <v>5336882681.1499968</v>
      </c>
      <c r="E20" s="34">
        <v>18947730026</v>
      </c>
      <c r="F20" s="34">
        <f>F19-F21</f>
        <v>4947756614.9918175</v>
      </c>
      <c r="G20" s="34">
        <v>3816229856.02</v>
      </c>
      <c r="H20" s="41">
        <v>0.77130508894813765</v>
      </c>
      <c r="I20" s="34">
        <f t="shared" si="0"/>
        <v>-1520652825.1299968</v>
      </c>
      <c r="J20" s="41">
        <f t="shared" si="1"/>
        <v>-0.28493278117223386</v>
      </c>
      <c r="K20" s="41">
        <f t="shared" si="2"/>
        <v>7.7300716556763527E-4</v>
      </c>
    </row>
    <row r="21" spans="3:11">
      <c r="C21" s="31" t="s">
        <v>110</v>
      </c>
      <c r="D21" s="34">
        <v>1138624036.6899996</v>
      </c>
      <c r="E21" s="34">
        <v>4708226795</v>
      </c>
      <c r="F21" s="34">
        <v>74738160.606828868</v>
      </c>
      <c r="G21" s="34">
        <v>781489855.76999986</v>
      </c>
      <c r="H21" s="41">
        <v>10.456369937723551</v>
      </c>
      <c r="I21" s="34">
        <f t="shared" si="0"/>
        <v>-357134180.91999972</v>
      </c>
      <c r="J21" s="41">
        <f t="shared" si="1"/>
        <v>-0.31365417329340345</v>
      </c>
      <c r="K21" s="41">
        <f t="shared" si="2"/>
        <v>1.5829687443372429E-4</v>
      </c>
    </row>
    <row r="22" spans="3:11">
      <c r="C22" s="30" t="s">
        <v>111</v>
      </c>
      <c r="D22" s="33">
        <v>1527287908.3399999</v>
      </c>
      <c r="E22" s="33">
        <v>13308027306</v>
      </c>
      <c r="F22" s="33">
        <v>15222198.243000001</v>
      </c>
      <c r="G22" s="33">
        <v>6877863551.9799995</v>
      </c>
      <c r="H22" s="40">
        <v>451.83116407926281</v>
      </c>
      <c r="I22" s="33">
        <f t="shared" si="0"/>
        <v>5350575643.6399994</v>
      </c>
      <c r="J22" s="40">
        <f t="shared" si="1"/>
        <v>3.5033182770729248</v>
      </c>
      <c r="K22" s="40">
        <f t="shared" si="2"/>
        <v>1.3931649848318633E-3</v>
      </c>
    </row>
    <row r="23" spans="3:11">
      <c r="C23" s="31" t="s">
        <v>112</v>
      </c>
      <c r="D23" s="34">
        <v>791834596.26000011</v>
      </c>
      <c r="E23" s="34">
        <v>301681040</v>
      </c>
      <c r="F23" s="34">
        <v>15180034.716000002</v>
      </c>
      <c r="G23" s="34">
        <v>6517686631.1999998</v>
      </c>
      <c r="H23" s="41">
        <v>429.35913870672857</v>
      </c>
      <c r="I23" s="34">
        <f t="shared" si="0"/>
        <v>5725852034.9399996</v>
      </c>
      <c r="J23" s="41">
        <f t="shared" si="1"/>
        <v>7.2311213250650992</v>
      </c>
      <c r="K23" s="41">
        <f t="shared" si="2"/>
        <v>1.3202083362180942E-3</v>
      </c>
    </row>
    <row r="24" spans="3:11">
      <c r="C24" s="31" t="s">
        <v>113</v>
      </c>
      <c r="D24" s="34">
        <v>735453312.07999992</v>
      </c>
      <c r="E24" s="34">
        <v>13006346266</v>
      </c>
      <c r="F24" s="34">
        <f>F22-F23</f>
        <v>42163.526999998838</v>
      </c>
      <c r="G24" s="34">
        <v>360176920.77999997</v>
      </c>
      <c r="H24" s="41">
        <v>8542.381209712601</v>
      </c>
      <c r="I24" s="34">
        <f t="shared" si="0"/>
        <v>-375276391.29999995</v>
      </c>
      <c r="J24" s="41">
        <f t="shared" si="1"/>
        <v>-0.51026541744525966</v>
      </c>
      <c r="K24" s="41">
        <f t="shared" si="2"/>
        <v>7.2956648613769286E-5</v>
      </c>
    </row>
    <row r="25" spans="3:11">
      <c r="C25" s="30" t="s">
        <v>129</v>
      </c>
      <c r="D25" s="33">
        <v>900664000</v>
      </c>
      <c r="E25" s="33">
        <f>E26+E27</f>
        <v>1003043267</v>
      </c>
      <c r="F25" s="33">
        <v>330696950</v>
      </c>
      <c r="G25" s="33">
        <v>1990995965.71</v>
      </c>
      <c r="H25" s="40">
        <v>6.0206057712658074</v>
      </c>
      <c r="I25" s="33">
        <f t="shared" si="0"/>
        <v>1090331965.71</v>
      </c>
      <c r="J25" s="40">
        <f t="shared" si="1"/>
        <v>1.2105868178477213</v>
      </c>
      <c r="K25" s="40">
        <f t="shared" si="2"/>
        <v>4.0329178434634049E-4</v>
      </c>
    </row>
    <row r="26" spans="3:11">
      <c r="C26" s="31" t="s">
        <v>114</v>
      </c>
      <c r="D26" s="34">
        <v>664000</v>
      </c>
      <c r="E26" s="34">
        <v>3043267</v>
      </c>
      <c r="F26" s="34">
        <v>696950</v>
      </c>
      <c r="G26" s="34">
        <v>12089500</v>
      </c>
      <c r="H26" s="41">
        <v>17.346294569194345</v>
      </c>
      <c r="I26" s="34">
        <f t="shared" si="0"/>
        <v>11425500</v>
      </c>
      <c r="J26" s="41">
        <f t="shared" si="1"/>
        <v>17.20707831325301</v>
      </c>
      <c r="K26" s="41">
        <f t="shared" si="2"/>
        <v>2.4488226550054404E-6</v>
      </c>
    </row>
    <row r="27" spans="3:11">
      <c r="C27" s="31" t="s">
        <v>115</v>
      </c>
      <c r="D27" s="34">
        <v>900000000</v>
      </c>
      <c r="E27" s="34">
        <v>1000000000</v>
      </c>
      <c r="F27" s="34">
        <v>330000000</v>
      </c>
      <c r="G27" s="34">
        <v>1978906465.71</v>
      </c>
      <c r="H27" s="41">
        <v>5.996686259727273</v>
      </c>
      <c r="I27" s="34">
        <f t="shared" si="0"/>
        <v>1078906465.71</v>
      </c>
      <c r="J27" s="41">
        <f t="shared" si="1"/>
        <v>1.1987849618999999</v>
      </c>
      <c r="K27" s="41">
        <f t="shared" si="2"/>
        <v>4.0084296169133507E-4</v>
      </c>
    </row>
    <row r="28" spans="3:11">
      <c r="C28" s="30" t="s">
        <v>116</v>
      </c>
      <c r="D28" s="33">
        <v>37408511.859999999</v>
      </c>
      <c r="E28" s="33">
        <v>78083503</v>
      </c>
      <c r="F28" s="33">
        <v>13666581.006000001</v>
      </c>
      <c r="G28" s="33">
        <v>290650880.0399999</v>
      </c>
      <c r="H28" s="40">
        <v>21.267270864043923</v>
      </c>
      <c r="I28" s="33">
        <f t="shared" si="0"/>
        <v>253242368.17999989</v>
      </c>
      <c r="J28" s="40">
        <f t="shared" si="1"/>
        <v>6.7696456124143696</v>
      </c>
      <c r="K28" s="40">
        <f t="shared" si="2"/>
        <v>5.8873606000183658E-5</v>
      </c>
    </row>
    <row r="29" spans="3:11">
      <c r="C29" s="30" t="s">
        <v>117</v>
      </c>
      <c r="D29" s="33">
        <v>3809023210.0599995</v>
      </c>
      <c r="E29" s="33">
        <v>10029079773</v>
      </c>
      <c r="F29" s="33">
        <v>2164048436.7205</v>
      </c>
      <c r="G29" s="33">
        <v>2657093948.2399998</v>
      </c>
      <c r="H29" s="40">
        <v>1.2278347855589979</v>
      </c>
      <c r="I29" s="33">
        <f t="shared" si="0"/>
        <v>-1151929261.8199997</v>
      </c>
      <c r="J29" s="40">
        <f t="shared" si="1"/>
        <v>-0.30242117159529058</v>
      </c>
      <c r="K29" s="40">
        <f t="shared" si="2"/>
        <v>5.3821513353968027E-4</v>
      </c>
    </row>
    <row r="30" spans="3:11">
      <c r="C30" s="29" t="s">
        <v>118</v>
      </c>
      <c r="D30" s="35">
        <v>2444290337.9700003</v>
      </c>
      <c r="E30" s="35">
        <f>E33</f>
        <v>87315942000</v>
      </c>
      <c r="F30" s="35">
        <f>F33</f>
        <v>2408933333.333333</v>
      </c>
      <c r="G30" s="35">
        <v>2706658312.1300001</v>
      </c>
      <c r="H30" s="39">
        <v>1.1235920374702497</v>
      </c>
      <c r="I30" s="35">
        <f t="shared" si="0"/>
        <v>262367974.15999985</v>
      </c>
      <c r="J30" s="39">
        <f t="shared" si="1"/>
        <v>0.10733912010546924</v>
      </c>
      <c r="K30" s="39">
        <f t="shared" si="2"/>
        <v>5.4825478258842231E-4</v>
      </c>
    </row>
    <row r="31" spans="3:11" ht="25.5">
      <c r="C31" s="30" t="s">
        <v>119</v>
      </c>
      <c r="D31" s="33">
        <v>11408777.59</v>
      </c>
      <c r="E31" s="33">
        <v>0</v>
      </c>
      <c r="F31" s="33">
        <v>0</v>
      </c>
      <c r="G31" s="33">
        <v>23522000</v>
      </c>
      <c r="H31" s="40" t="s">
        <v>30</v>
      </c>
      <c r="I31" s="33">
        <f t="shared" si="0"/>
        <v>12113222.41</v>
      </c>
      <c r="J31" s="40">
        <f t="shared" si="1"/>
        <v>1.0617458631692023</v>
      </c>
      <c r="K31" s="40">
        <f t="shared" si="2"/>
        <v>4.7645648282425225E-6</v>
      </c>
    </row>
    <row r="32" spans="3:11">
      <c r="C32" s="31" t="s">
        <v>120</v>
      </c>
      <c r="D32" s="34">
        <v>11408777.59</v>
      </c>
      <c r="E32" s="34">
        <v>0</v>
      </c>
      <c r="F32" s="34">
        <v>0</v>
      </c>
      <c r="G32" s="34">
        <v>23522000</v>
      </c>
      <c r="H32" s="41" t="s">
        <v>30</v>
      </c>
      <c r="I32" s="34">
        <f t="shared" si="0"/>
        <v>12113222.41</v>
      </c>
      <c r="J32" s="41">
        <f t="shared" si="1"/>
        <v>1.0617458631692023</v>
      </c>
      <c r="K32" s="41">
        <f t="shared" si="2"/>
        <v>4.7645648282425225E-6</v>
      </c>
    </row>
    <row r="33" spans="3:11">
      <c r="C33" s="30" t="s">
        <v>121</v>
      </c>
      <c r="D33" s="33">
        <v>2401063500</v>
      </c>
      <c r="E33" s="33">
        <f>E34</f>
        <v>87315942000</v>
      </c>
      <c r="F33" s="33">
        <v>2408933333.333333</v>
      </c>
      <c r="G33" s="33">
        <v>2603697500</v>
      </c>
      <c r="H33" s="40">
        <v>1.0808507914983121</v>
      </c>
      <c r="I33" s="33">
        <f t="shared" si="0"/>
        <v>202634000</v>
      </c>
      <c r="J33" s="40">
        <f t="shared" si="1"/>
        <v>8.4393436491787904E-2</v>
      </c>
      <c r="K33" s="40">
        <f t="shared" si="2"/>
        <v>5.2739926587377711E-4</v>
      </c>
    </row>
    <row r="34" spans="3:11">
      <c r="C34" s="31" t="s">
        <v>122</v>
      </c>
      <c r="D34" s="34">
        <v>2401063500</v>
      </c>
      <c r="E34" s="34">
        <v>87315942000</v>
      </c>
      <c r="F34" s="34">
        <v>2408933333.333333</v>
      </c>
      <c r="G34" s="34">
        <v>2603697500</v>
      </c>
      <c r="H34" s="41">
        <v>1.0808507914983121</v>
      </c>
      <c r="I34" s="34">
        <f t="shared" si="0"/>
        <v>202634000</v>
      </c>
      <c r="J34" s="41">
        <f t="shared" si="1"/>
        <v>8.4393436491787904E-2</v>
      </c>
      <c r="K34" s="41">
        <f t="shared" si="2"/>
        <v>5.2739926587377711E-4</v>
      </c>
    </row>
    <row r="35" spans="3:11" ht="25.5">
      <c r="C35" s="30" t="s">
        <v>123</v>
      </c>
      <c r="D35" s="33">
        <v>31818060.379999999</v>
      </c>
      <c r="E35" s="33">
        <v>0</v>
      </c>
      <c r="F35" s="33">
        <v>0</v>
      </c>
      <c r="G35" s="33">
        <v>79438812.129999995</v>
      </c>
      <c r="H35" s="40" t="s">
        <v>30</v>
      </c>
      <c r="I35" s="33">
        <f t="shared" si="0"/>
        <v>47620751.75</v>
      </c>
      <c r="J35" s="40">
        <f t="shared" si="1"/>
        <v>1.4966579100444841</v>
      </c>
      <c r="K35" s="40">
        <f t="shared" si="2"/>
        <v>1.6090951886402661E-5</v>
      </c>
    </row>
    <row r="36" spans="3:11" ht="15.75" thickBot="1">
      <c r="C36" s="31" t="s">
        <v>124</v>
      </c>
      <c r="D36" s="34">
        <v>31818060.379999999</v>
      </c>
      <c r="E36" s="34">
        <v>0</v>
      </c>
      <c r="F36" s="34">
        <v>0</v>
      </c>
      <c r="G36" s="34">
        <v>79438812.129999995</v>
      </c>
      <c r="H36" s="41" t="s">
        <v>30</v>
      </c>
      <c r="I36" s="34">
        <f t="shared" si="0"/>
        <v>47620751.75</v>
      </c>
      <c r="J36" s="41">
        <f t="shared" si="1"/>
        <v>1.4966579100444841</v>
      </c>
      <c r="K36" s="41">
        <f t="shared" si="2"/>
        <v>1.6090951886402661E-5</v>
      </c>
    </row>
    <row r="37" spans="3:11" ht="15.75" thickBot="1">
      <c r="C37" s="32" t="s">
        <v>125</v>
      </c>
      <c r="D37" s="36">
        <v>162566648409.22006</v>
      </c>
      <c r="E37" s="36">
        <f>E8+E30</f>
        <v>743932323791</v>
      </c>
      <c r="F37" s="36">
        <f>F8+F30</f>
        <v>155196695896.60202</v>
      </c>
      <c r="G37" s="36">
        <v>187278732099.36002</v>
      </c>
      <c r="H37" s="37">
        <v>1.2067185516896073</v>
      </c>
      <c r="I37" s="36">
        <f t="shared" si="0"/>
        <v>24712083690.139954</v>
      </c>
      <c r="J37" s="37">
        <f t="shared" si="1"/>
        <v>0.15201201434585518</v>
      </c>
      <c r="K37" s="37">
        <f t="shared" si="2"/>
        <v>3.7934770004186061E-2</v>
      </c>
    </row>
    <row r="38" spans="3:11">
      <c r="C38" s="29" t="s">
        <v>126</v>
      </c>
      <c r="D38" s="35">
        <f>D39+D40</f>
        <v>335638081.39999998</v>
      </c>
      <c r="E38" s="35">
        <f>E39+E40</f>
        <v>2381511760</v>
      </c>
      <c r="F38" s="35">
        <f t="shared" ref="F38:G38" si="3">F39+F40</f>
        <v>260749351.35499999</v>
      </c>
      <c r="G38" s="35">
        <f t="shared" si="3"/>
        <v>85612582.599999994</v>
      </c>
      <c r="H38" s="39">
        <v>0.32833286892223879</v>
      </c>
      <c r="I38" s="35">
        <f t="shared" si="0"/>
        <v>-250025498.79999998</v>
      </c>
      <c r="J38" s="39">
        <f t="shared" si="1"/>
        <v>-0.74492589683835564</v>
      </c>
      <c r="K38" s="39">
        <f t="shared" si="2"/>
        <v>1.7341497317871257E-5</v>
      </c>
    </row>
    <row r="39" spans="3:11">
      <c r="C39" s="18" t="s">
        <v>127</v>
      </c>
      <c r="D39" s="34">
        <v>31761245.699999999</v>
      </c>
      <c r="E39" s="34">
        <v>549847567</v>
      </c>
      <c r="F39" s="34">
        <v>106900494.942</v>
      </c>
      <c r="G39" s="34">
        <v>64757959.060000002</v>
      </c>
      <c r="H39" s="41">
        <v>0.60577791613719956</v>
      </c>
      <c r="I39" s="34">
        <f t="shared" si="0"/>
        <v>32996713.360000003</v>
      </c>
      <c r="J39" s="41">
        <f t="shared" si="1"/>
        <v>1.0388985895474498</v>
      </c>
      <c r="K39" s="41">
        <f t="shared" si="2"/>
        <v>1.3117230426241186E-5</v>
      </c>
    </row>
    <row r="40" spans="3:11" ht="15.75" thickBot="1">
      <c r="C40" s="18" t="s">
        <v>128</v>
      </c>
      <c r="D40" s="34">
        <v>303876835.69999999</v>
      </c>
      <c r="E40" s="34">
        <v>1831664193</v>
      </c>
      <c r="F40" s="34">
        <v>153848856.41299999</v>
      </c>
      <c r="G40" s="34">
        <v>20854623.539999999</v>
      </c>
      <c r="H40" s="41">
        <v>0.13555267179898137</v>
      </c>
      <c r="I40" s="34">
        <f t="shared" si="0"/>
        <v>-283022212.15999997</v>
      </c>
      <c r="J40" s="41">
        <f t="shared" si="1"/>
        <v>-0.93137146011159411</v>
      </c>
      <c r="K40" s="41">
        <f t="shared" si="2"/>
        <v>4.224266891630072E-6</v>
      </c>
    </row>
    <row r="41" spans="3:11" ht="15.75" thickBot="1">
      <c r="C41" s="32" t="s">
        <v>131</v>
      </c>
      <c r="D41" s="36">
        <f>D37+D38</f>
        <v>162902286490.62006</v>
      </c>
      <c r="E41" s="36">
        <f>E37+E38</f>
        <v>746313835551</v>
      </c>
      <c r="F41" s="36">
        <f t="shared" ref="F41:G41" si="4">F37+F38</f>
        <v>155457445247.95703</v>
      </c>
      <c r="G41" s="36">
        <f t="shared" si="4"/>
        <v>187364344681.96002</v>
      </c>
      <c r="H41" s="37">
        <v>1.205245232115522</v>
      </c>
      <c r="I41" s="36">
        <f t="shared" si="0"/>
        <v>24462058191.339966</v>
      </c>
      <c r="J41" s="37">
        <f t="shared" si="1"/>
        <v>0.15016399535158456</v>
      </c>
      <c r="K41" s="37">
        <f t="shared" si="2"/>
        <v>3.7952111501503932E-2</v>
      </c>
    </row>
    <row r="42" spans="3:11">
      <c r="C42" s="11" t="s">
        <v>24</v>
      </c>
    </row>
    <row r="43" spans="3:11">
      <c r="C43" s="11" t="s">
        <v>25</v>
      </c>
    </row>
    <row r="44" spans="3:11">
      <c r="C44" s="11" t="s">
        <v>132</v>
      </c>
    </row>
    <row r="45" spans="3:11">
      <c r="C45" s="11" t="s">
        <v>27</v>
      </c>
    </row>
    <row r="46" spans="3:11">
      <c r="C46" s="11" t="s">
        <v>28</v>
      </c>
    </row>
  </sheetData>
  <mergeCells count="11">
    <mergeCell ref="I4:J5"/>
    <mergeCell ref="E4:H4"/>
    <mergeCell ref="K4:K6"/>
    <mergeCell ref="H5:H6"/>
    <mergeCell ref="C2:K2"/>
    <mergeCell ref="C3:K3"/>
    <mergeCell ref="C4:C7"/>
    <mergeCell ref="D5:D6"/>
    <mergeCell ref="E5:E6"/>
    <mergeCell ref="F5:F6"/>
    <mergeCell ref="G5: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0932-45C3-4EF2-BCFC-F2E6EE740B25}">
  <dimension ref="B1:H9"/>
  <sheetViews>
    <sheetView showGridLines="0" workbookViewId="0">
      <selection activeCell="N16" sqref="N16"/>
    </sheetView>
  </sheetViews>
  <sheetFormatPr defaultColWidth="11.42578125" defaultRowHeight="15"/>
  <cols>
    <col min="3" max="3" width="21.42578125" customWidth="1"/>
    <col min="4" max="4" width="9.7109375" bestFit="1" customWidth="1"/>
  </cols>
  <sheetData>
    <row r="1" spans="2:8" s="55" customFormat="1"/>
    <row r="2" spans="2:8" s="55" customFormat="1"/>
    <row r="3" spans="2:8" ht="18.75">
      <c r="B3" s="492" t="s">
        <v>1095</v>
      </c>
      <c r="C3" s="492"/>
      <c r="D3" s="492"/>
      <c r="E3" s="492"/>
      <c r="F3" s="492"/>
      <c r="G3" s="492"/>
      <c r="H3" s="492"/>
    </row>
    <row r="4" spans="2:8" s="55" customFormat="1" ht="18.75">
      <c r="B4" s="492" t="s">
        <v>1050</v>
      </c>
      <c r="C4" s="492"/>
      <c r="D4" s="492"/>
      <c r="E4" s="492"/>
      <c r="F4" s="492"/>
      <c r="G4" s="492"/>
      <c r="H4" s="492"/>
    </row>
    <row r="5" spans="2:8" s="55" customFormat="1" ht="18.75">
      <c r="B5" s="493" t="s">
        <v>155</v>
      </c>
      <c r="C5" s="493"/>
      <c r="D5" s="493"/>
      <c r="E5" s="493"/>
      <c r="F5" s="493"/>
      <c r="G5" s="493"/>
      <c r="H5" s="493"/>
    </row>
    <row r="7" spans="2:8">
      <c r="D7" s="135">
        <v>2020</v>
      </c>
      <c r="E7" s="135">
        <v>2021</v>
      </c>
    </row>
    <row r="8" spans="2:8">
      <c r="C8" s="196" t="s">
        <v>1092</v>
      </c>
      <c r="D8" s="197">
        <v>153947508937.26163</v>
      </c>
      <c r="E8" s="197">
        <v>171729534974.76312</v>
      </c>
    </row>
    <row r="9" spans="2:8">
      <c r="C9" s="203" t="s">
        <v>1093</v>
      </c>
      <c r="D9" s="197">
        <v>30369936637.940041</v>
      </c>
      <c r="E9" s="197">
        <v>9337899086.399992</v>
      </c>
    </row>
  </sheetData>
  <mergeCells count="3">
    <mergeCell ref="B3:H3"/>
    <mergeCell ref="B4:H4"/>
    <mergeCell ref="B5:H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7E5C4-156F-4105-AB87-DB5F54D8E432}">
  <dimension ref="B2:P27"/>
  <sheetViews>
    <sheetView showGridLines="0" workbookViewId="0">
      <selection activeCell="B3" sqref="B3:M3"/>
    </sheetView>
  </sheetViews>
  <sheetFormatPr defaultColWidth="11.42578125" defaultRowHeight="15"/>
  <cols>
    <col min="2" max="2" width="46.7109375" customWidth="1"/>
    <col min="3" max="3" width="13" customWidth="1"/>
    <col min="4" max="4" width="14.5703125" customWidth="1"/>
    <col min="5" max="5" width="16.140625" customWidth="1"/>
    <col min="6" max="6" width="16.5703125" customWidth="1"/>
    <col min="7" max="7" width="11.5703125" customWidth="1"/>
    <col min="8" max="8" width="9.7109375" customWidth="1"/>
    <col min="9" max="9" width="15.7109375" style="55" customWidth="1"/>
    <col min="10" max="10" width="20.42578125" style="55" customWidth="1"/>
    <col min="11" max="11" width="9.140625" customWidth="1"/>
    <col min="12" max="12" width="10.140625" customWidth="1"/>
    <col min="13" max="13" width="12.42578125" customWidth="1"/>
    <col min="14" max="14" width="12.140625" customWidth="1"/>
    <col min="15" max="15" width="24.28515625" bestFit="1" customWidth="1"/>
  </cols>
  <sheetData>
    <row r="2" spans="2:16" ht="18.75">
      <c r="B2" s="488" t="s">
        <v>1094</v>
      </c>
      <c r="C2" s="488"/>
      <c r="D2" s="488"/>
      <c r="E2" s="488"/>
      <c r="F2" s="488"/>
      <c r="G2" s="488"/>
      <c r="H2" s="488"/>
      <c r="I2" s="488"/>
      <c r="J2" s="488"/>
      <c r="K2" s="488"/>
      <c r="L2" s="488"/>
      <c r="M2" s="488"/>
    </row>
    <row r="3" spans="2:16" ht="16.5" thickBot="1">
      <c r="B3" s="489" t="s">
        <v>29</v>
      </c>
      <c r="C3" s="489"/>
      <c r="D3" s="489"/>
      <c r="E3" s="489"/>
      <c r="F3" s="489"/>
      <c r="G3" s="489"/>
      <c r="H3" s="489"/>
      <c r="I3" s="489"/>
      <c r="J3" s="489"/>
      <c r="K3" s="489"/>
      <c r="L3" s="489"/>
      <c r="M3" s="489"/>
      <c r="O3" s="9" t="s">
        <v>23</v>
      </c>
      <c r="P3" s="10">
        <v>4936862200000</v>
      </c>
    </row>
    <row r="4" spans="2:16" ht="15.75" thickBot="1">
      <c r="B4" s="497" t="s">
        <v>0</v>
      </c>
      <c r="C4" s="192">
        <v>2020</v>
      </c>
      <c r="D4" s="504">
        <v>2021</v>
      </c>
      <c r="E4" s="505"/>
      <c r="F4" s="505"/>
      <c r="G4" s="505"/>
      <c r="H4" s="505"/>
      <c r="I4" s="505"/>
      <c r="J4" s="506"/>
      <c r="K4" s="500" t="s">
        <v>451</v>
      </c>
      <c r="L4" s="501"/>
      <c r="M4" s="494" t="s">
        <v>68</v>
      </c>
    </row>
    <row r="5" spans="2:16" s="55" customFormat="1" ht="26.25" thickBot="1">
      <c r="B5" s="498"/>
      <c r="C5" s="494" t="s">
        <v>438</v>
      </c>
      <c r="D5" s="494" t="s">
        <v>439</v>
      </c>
      <c r="E5" s="494" t="s">
        <v>518</v>
      </c>
      <c r="F5" s="494" t="s">
        <v>440</v>
      </c>
      <c r="G5" s="494" t="s">
        <v>438</v>
      </c>
      <c r="H5" s="494" t="s">
        <v>441</v>
      </c>
      <c r="I5" s="193" t="s">
        <v>1032</v>
      </c>
      <c r="J5" s="494" t="s">
        <v>135</v>
      </c>
      <c r="K5" s="502"/>
      <c r="L5" s="503"/>
      <c r="M5" s="495"/>
    </row>
    <row r="6" spans="2:16" ht="26.25" thickBot="1">
      <c r="B6" s="498"/>
      <c r="C6" s="496"/>
      <c r="D6" s="496"/>
      <c r="E6" s="496"/>
      <c r="F6" s="496"/>
      <c r="G6" s="496"/>
      <c r="H6" s="496"/>
      <c r="I6" s="194" t="s">
        <v>21</v>
      </c>
      <c r="J6" s="496"/>
      <c r="K6" s="194" t="s">
        <v>452</v>
      </c>
      <c r="L6" s="194" t="s">
        <v>453</v>
      </c>
      <c r="M6" s="496"/>
    </row>
    <row r="7" spans="2:16" ht="15.75" thickBot="1">
      <c r="B7" s="499"/>
      <c r="C7" s="195">
        <v>1</v>
      </c>
      <c r="D7" s="195">
        <v>2</v>
      </c>
      <c r="E7" s="195">
        <v>3</v>
      </c>
      <c r="F7" s="195">
        <v>4</v>
      </c>
      <c r="G7" s="195">
        <v>5</v>
      </c>
      <c r="H7" s="195">
        <v>6</v>
      </c>
      <c r="I7" s="195" t="s">
        <v>442</v>
      </c>
      <c r="J7" s="195" t="s">
        <v>458</v>
      </c>
      <c r="K7" s="195" t="s">
        <v>443</v>
      </c>
      <c r="L7" s="195" t="s">
        <v>459</v>
      </c>
      <c r="M7" s="195" t="s">
        <v>134</v>
      </c>
    </row>
    <row r="8" spans="2:16">
      <c r="B8" s="196" t="s">
        <v>6</v>
      </c>
      <c r="C8" s="197">
        <v>153947508937.26163</v>
      </c>
      <c r="D8" s="197">
        <v>768220844934</v>
      </c>
      <c r="E8" s="197">
        <v>193980913230.42484</v>
      </c>
      <c r="F8" s="197">
        <v>265373967084.15005</v>
      </c>
      <c r="G8" s="197">
        <v>171729534974.76312</v>
      </c>
      <c r="H8" s="197">
        <v>157577559668.59003</v>
      </c>
      <c r="I8" s="198">
        <v>0.88529088823687574</v>
      </c>
      <c r="J8" s="198">
        <f>G8/D8</f>
        <v>0.22354188396113736</v>
      </c>
      <c r="K8" s="197">
        <f t="shared" ref="K8:K22" si="0">G8-C8</f>
        <v>17782026037.501495</v>
      </c>
      <c r="L8" s="198">
        <f t="shared" ref="L8:L20" si="1">K8/C8</f>
        <v>0.11550707224985513</v>
      </c>
      <c r="M8" s="198">
        <f>G8/$P$3</f>
        <v>3.4785158673208083E-2</v>
      </c>
      <c r="N8" s="42"/>
    </row>
    <row r="9" spans="2:16">
      <c r="B9" s="199" t="s">
        <v>7</v>
      </c>
      <c r="C9" s="200">
        <v>73922261781.939911</v>
      </c>
      <c r="D9" s="200">
        <v>313475539067</v>
      </c>
      <c r="E9" s="200">
        <v>69904334461.215485</v>
      </c>
      <c r="F9" s="200">
        <v>145804654310.33014</v>
      </c>
      <c r="G9" s="200">
        <v>69778490016.579254</v>
      </c>
      <c r="H9" s="200">
        <v>64699523999.010605</v>
      </c>
      <c r="I9" s="201">
        <v>0.99819976192311721</v>
      </c>
      <c r="J9" s="201">
        <f t="shared" ref="J9:J22" si="2">G9/D9</f>
        <v>0.22259628366622031</v>
      </c>
      <c r="K9" s="200">
        <f t="shared" si="0"/>
        <v>-4143771765.3606567</v>
      </c>
      <c r="L9" s="201">
        <f t="shared" si="1"/>
        <v>-5.6055803292169144E-2</v>
      </c>
      <c r="M9" s="201">
        <f t="shared" ref="M9:M22" si="3">G9/$P$3</f>
        <v>1.4134178186415504E-2</v>
      </c>
      <c r="N9" s="42"/>
    </row>
    <row r="10" spans="2:16">
      <c r="B10" s="199" t="s">
        <v>8</v>
      </c>
      <c r="C10" s="200">
        <v>10021347580.280001</v>
      </c>
      <c r="D10" s="200">
        <v>45951048903</v>
      </c>
      <c r="E10" s="200">
        <v>10604088208.384615</v>
      </c>
      <c r="F10" s="200">
        <v>27551245524.939999</v>
      </c>
      <c r="G10" s="200">
        <v>10611772012.050001</v>
      </c>
      <c r="H10" s="200">
        <v>10592547358.200001</v>
      </c>
      <c r="I10" s="201">
        <v>1.000724607671531</v>
      </c>
      <c r="J10" s="201">
        <f t="shared" si="2"/>
        <v>0.23093644792419943</v>
      </c>
      <c r="K10" s="200">
        <f t="shared" si="0"/>
        <v>590424431.77000046</v>
      </c>
      <c r="L10" s="201">
        <f t="shared" si="1"/>
        <v>5.8916670342004415E-2</v>
      </c>
      <c r="M10" s="201">
        <f t="shared" si="3"/>
        <v>2.1494973086447502E-3</v>
      </c>
      <c r="N10" s="42"/>
    </row>
    <row r="11" spans="2:16">
      <c r="B11" s="199" t="s">
        <v>9</v>
      </c>
      <c r="C11" s="200">
        <v>25311140616.479996</v>
      </c>
      <c r="D11" s="200">
        <v>184836130000</v>
      </c>
      <c r="E11" s="200">
        <v>41983915889.369713</v>
      </c>
      <c r="F11" s="200">
        <v>34720610421.150002</v>
      </c>
      <c r="G11" s="200">
        <v>34719974412.23999</v>
      </c>
      <c r="H11" s="200">
        <v>27121741693.18</v>
      </c>
      <c r="I11" s="201">
        <v>0.82698275462749427</v>
      </c>
      <c r="J11" s="201">
        <f t="shared" si="2"/>
        <v>0.18784192469426833</v>
      </c>
      <c r="K11" s="200">
        <f t="shared" si="0"/>
        <v>9408833795.7599945</v>
      </c>
      <c r="L11" s="201">
        <f t="shared" si="1"/>
        <v>0.37172697739405453</v>
      </c>
      <c r="M11" s="201">
        <f t="shared" si="3"/>
        <v>7.0328020118203809E-3</v>
      </c>
      <c r="N11" s="42"/>
    </row>
    <row r="12" spans="2:16">
      <c r="B12" s="199" t="s">
        <v>10</v>
      </c>
      <c r="C12" s="200">
        <v>95832812.120000005</v>
      </c>
      <c r="D12" s="200">
        <v>0</v>
      </c>
      <c r="E12" s="202">
        <v>0</v>
      </c>
      <c r="F12" s="200">
        <v>229146564.72000003</v>
      </c>
      <c r="G12" s="200">
        <v>229146564.72000003</v>
      </c>
      <c r="H12" s="200">
        <v>205345000</v>
      </c>
      <c r="I12" s="201" t="s">
        <v>30</v>
      </c>
      <c r="J12" s="201" t="s">
        <v>30</v>
      </c>
      <c r="K12" s="200">
        <f t="shared" si="0"/>
        <v>133313752.60000002</v>
      </c>
      <c r="L12" s="201">
        <f t="shared" si="1"/>
        <v>1.3911075930138324</v>
      </c>
      <c r="M12" s="201">
        <f t="shared" si="3"/>
        <v>4.6415426527400342E-5</v>
      </c>
      <c r="N12" s="42"/>
    </row>
    <row r="13" spans="2:16">
      <c r="B13" s="199" t="s">
        <v>11</v>
      </c>
      <c r="C13" s="200">
        <v>44506081207.619972</v>
      </c>
      <c r="D13" s="200">
        <v>223692311423</v>
      </c>
      <c r="E13" s="200">
        <v>71488574671.455002</v>
      </c>
      <c r="F13" s="200">
        <v>57012815963.280006</v>
      </c>
      <c r="G13" s="200">
        <v>56334657669.440025</v>
      </c>
      <c r="H13" s="200">
        <v>54902907318.470039</v>
      </c>
      <c r="I13" s="201">
        <v>0.78802323208066627</v>
      </c>
      <c r="J13" s="201">
        <f t="shared" si="2"/>
        <v>0.25183993723821707</v>
      </c>
      <c r="K13" s="200">
        <f t="shared" si="0"/>
        <v>11828576461.820053</v>
      </c>
      <c r="L13" s="201">
        <f t="shared" si="1"/>
        <v>0.26577438724923863</v>
      </c>
      <c r="M13" s="201">
        <f t="shared" si="3"/>
        <v>1.1411024935927931E-2</v>
      </c>
      <c r="N13" s="42"/>
    </row>
    <row r="14" spans="2:16">
      <c r="B14" s="199" t="s">
        <v>12</v>
      </c>
      <c r="C14" s="200">
        <v>90844938.819999993</v>
      </c>
      <c r="D14" s="200">
        <v>265815541</v>
      </c>
      <c r="E14" s="200">
        <v>0</v>
      </c>
      <c r="F14" s="200">
        <v>55494299.729999989</v>
      </c>
      <c r="G14" s="200">
        <v>55494299.729999989</v>
      </c>
      <c r="H14" s="200">
        <v>55494299.729999989</v>
      </c>
      <c r="I14" s="201" t="s">
        <v>30</v>
      </c>
      <c r="J14" s="201">
        <f t="shared" si="2"/>
        <v>0.20876995950360927</v>
      </c>
      <c r="K14" s="200">
        <f t="shared" si="0"/>
        <v>-35350639.090000004</v>
      </c>
      <c r="L14" s="201">
        <f t="shared" si="1"/>
        <v>-0.38913162966671921</v>
      </c>
      <c r="M14" s="201">
        <f t="shared" si="3"/>
        <v>1.1240803871333493E-5</v>
      </c>
      <c r="N14" s="42"/>
    </row>
    <row r="15" spans="2:16">
      <c r="B15" s="203" t="s">
        <v>13</v>
      </c>
      <c r="C15" s="197">
        <v>30369936637.940041</v>
      </c>
      <c r="D15" s="197">
        <v>123157955971</v>
      </c>
      <c r="E15" s="197">
        <v>20214887681.601002</v>
      </c>
      <c r="F15" s="197">
        <v>9944132818.3999863</v>
      </c>
      <c r="G15" s="197">
        <v>9337899086.399992</v>
      </c>
      <c r="H15" s="197">
        <v>6136488051.3999929</v>
      </c>
      <c r="I15" s="198">
        <v>0.46193178183715927</v>
      </c>
      <c r="J15" s="198">
        <f t="shared" si="2"/>
        <v>7.582051043944564E-2</v>
      </c>
      <c r="K15" s="197">
        <f t="shared" si="0"/>
        <v>-21032037551.540047</v>
      </c>
      <c r="L15" s="198">
        <f t="shared" si="1"/>
        <v>-0.69252819991943937</v>
      </c>
      <c r="M15" s="198">
        <f t="shared" si="3"/>
        <v>1.8914643974466195E-3</v>
      </c>
      <c r="N15" s="42"/>
    </row>
    <row r="16" spans="2:16">
      <c r="B16" s="204" t="s">
        <v>14</v>
      </c>
      <c r="C16" s="200">
        <v>6390232309.1600027</v>
      </c>
      <c r="D16" s="200">
        <v>30479010985</v>
      </c>
      <c r="E16" s="200">
        <v>5397178531.3289995</v>
      </c>
      <c r="F16" s="200">
        <v>1529259062.640002</v>
      </c>
      <c r="G16" s="200">
        <v>1258428846.5400023</v>
      </c>
      <c r="H16" s="200">
        <v>717732465.54999983</v>
      </c>
      <c r="I16" s="201">
        <v>0.23316420593374873</v>
      </c>
      <c r="J16" s="201">
        <f t="shared" si="2"/>
        <v>4.1288375372787782E-2</v>
      </c>
      <c r="K16" s="200">
        <f t="shared" si="0"/>
        <v>-5131803462.6200008</v>
      </c>
      <c r="L16" s="201">
        <f t="shared" si="1"/>
        <v>-0.8030699377335434</v>
      </c>
      <c r="M16" s="201">
        <f t="shared" si="3"/>
        <v>2.5490459234207559E-4</v>
      </c>
      <c r="N16" s="42"/>
    </row>
    <row r="17" spans="2:14">
      <c r="B17" s="199" t="s">
        <v>15</v>
      </c>
      <c r="C17" s="200">
        <v>13986738392.379974</v>
      </c>
      <c r="D17" s="200">
        <v>44127092095</v>
      </c>
      <c r="E17" s="200">
        <v>7854622392.9100018</v>
      </c>
      <c r="F17" s="200">
        <v>3154944173.019999</v>
      </c>
      <c r="G17" s="200">
        <v>2820263510.5699992</v>
      </c>
      <c r="H17" s="200">
        <v>925460232.16000116</v>
      </c>
      <c r="I17" s="201">
        <v>0.35905780946461774</v>
      </c>
      <c r="J17" s="201">
        <f t="shared" si="2"/>
        <v>6.3912290084701964E-2</v>
      </c>
      <c r="K17" s="200">
        <f t="shared" si="0"/>
        <v>-11166474881.809975</v>
      </c>
      <c r="L17" s="201">
        <f t="shared" si="1"/>
        <v>-0.79836160286614855</v>
      </c>
      <c r="M17" s="201">
        <f t="shared" si="3"/>
        <v>5.7126640289250914E-4</v>
      </c>
      <c r="N17" s="42"/>
    </row>
    <row r="18" spans="2:14">
      <c r="B18" s="199" t="s">
        <v>16</v>
      </c>
      <c r="C18" s="200">
        <v>629410</v>
      </c>
      <c r="D18" s="200">
        <v>15705520</v>
      </c>
      <c r="E18" s="200">
        <v>2795582.5600000005</v>
      </c>
      <c r="F18" s="200">
        <v>0</v>
      </c>
      <c r="G18" s="200">
        <v>0</v>
      </c>
      <c r="H18" s="200">
        <v>0</v>
      </c>
      <c r="I18" s="201">
        <v>0</v>
      </c>
      <c r="J18" s="201">
        <f t="shared" si="2"/>
        <v>0</v>
      </c>
      <c r="K18" s="200">
        <f t="shared" si="0"/>
        <v>-629410</v>
      </c>
      <c r="L18" s="201">
        <f t="shared" si="1"/>
        <v>-1</v>
      </c>
      <c r="M18" s="201">
        <f t="shared" si="3"/>
        <v>0</v>
      </c>
      <c r="N18" s="42"/>
    </row>
    <row r="19" spans="2:14">
      <c r="B19" s="204" t="s">
        <v>17</v>
      </c>
      <c r="C19" s="200">
        <v>598474288.41999996</v>
      </c>
      <c r="D19" s="200">
        <v>1196164756</v>
      </c>
      <c r="E19" s="200">
        <v>212917326.56800002</v>
      </c>
      <c r="F19" s="200">
        <v>54348595.079999983</v>
      </c>
      <c r="G19" s="200">
        <v>53625741.639999993</v>
      </c>
      <c r="H19" s="200">
        <v>5230713.7600000007</v>
      </c>
      <c r="I19" s="201">
        <v>0.25186180243942424</v>
      </c>
      <c r="J19" s="201">
        <f t="shared" si="2"/>
        <v>4.4831400834217515E-2</v>
      </c>
      <c r="K19" s="200">
        <f t="shared" si="0"/>
        <v>-544848546.77999997</v>
      </c>
      <c r="L19" s="201">
        <f t="shared" si="1"/>
        <v>-0.91039591394715647</v>
      </c>
      <c r="M19" s="201">
        <f t="shared" si="3"/>
        <v>1.0862312835063534E-5</v>
      </c>
      <c r="N19" s="42"/>
    </row>
    <row r="20" spans="2:14">
      <c r="B20" s="199" t="s">
        <v>18</v>
      </c>
      <c r="C20" s="200">
        <v>9393862237.9799995</v>
      </c>
      <c r="D20" s="200">
        <v>45893698340</v>
      </c>
      <c r="E20" s="200">
        <v>6747373848.2340012</v>
      </c>
      <c r="F20" s="200">
        <v>5205580987.6600008</v>
      </c>
      <c r="G20" s="200">
        <v>5205580987.6500006</v>
      </c>
      <c r="H20" s="200">
        <v>4488064639.9300003</v>
      </c>
      <c r="I20" s="201">
        <v>0.77149734174170059</v>
      </c>
      <c r="J20" s="201">
        <f t="shared" si="2"/>
        <v>0.11342692299680986</v>
      </c>
      <c r="K20" s="200">
        <f t="shared" si="0"/>
        <v>-4188281250.329999</v>
      </c>
      <c r="L20" s="201">
        <f t="shared" si="1"/>
        <v>-0.4458529563480827</v>
      </c>
      <c r="M20" s="201">
        <f t="shared" si="3"/>
        <v>1.0544310893769733E-3</v>
      </c>
      <c r="N20" s="42"/>
    </row>
    <row r="21" spans="2:14" ht="15.75" thickBot="1">
      <c r="B21" s="199" t="s">
        <v>19</v>
      </c>
      <c r="C21" s="200">
        <v>0</v>
      </c>
      <c r="D21" s="200">
        <v>1446284275</v>
      </c>
      <c r="E21" s="200">
        <v>0</v>
      </c>
      <c r="F21" s="200">
        <v>0</v>
      </c>
      <c r="G21" s="200">
        <v>0</v>
      </c>
      <c r="H21" s="200">
        <v>0</v>
      </c>
      <c r="I21" s="201" t="s">
        <v>30</v>
      </c>
      <c r="J21" s="201">
        <f t="shared" si="2"/>
        <v>0</v>
      </c>
      <c r="K21" s="200">
        <f t="shared" si="0"/>
        <v>0</v>
      </c>
      <c r="L21" s="201" t="s">
        <v>30</v>
      </c>
      <c r="M21" s="201">
        <f t="shared" si="3"/>
        <v>0</v>
      </c>
      <c r="N21" s="42"/>
    </row>
    <row r="22" spans="2:14" ht="15.75" thickBot="1">
      <c r="B22" s="205" t="s">
        <v>20</v>
      </c>
      <c r="C22" s="36">
        <v>184317445575.20096</v>
      </c>
      <c r="D22" s="36">
        <v>891378800905</v>
      </c>
      <c r="E22" s="36">
        <f>E8+E15</f>
        <v>214195800912.02585</v>
      </c>
      <c r="F22" s="36">
        <v>275318099902.54913</v>
      </c>
      <c r="G22" s="36">
        <v>181067434061.16403</v>
      </c>
      <c r="H22" s="36">
        <v>163714047719.98999</v>
      </c>
      <c r="I22" s="37">
        <v>0.84533605836433623</v>
      </c>
      <c r="J22" s="37">
        <f t="shared" si="2"/>
        <v>0.20313186030151234</v>
      </c>
      <c r="K22" s="36">
        <f t="shared" si="0"/>
        <v>-3250011514.0369263</v>
      </c>
      <c r="L22" s="37">
        <f>K22/C22</f>
        <v>-1.7632685304934587E-2</v>
      </c>
      <c r="M22" s="37">
        <f t="shared" si="3"/>
        <v>3.6676623070654883E-2</v>
      </c>
      <c r="N22" s="42"/>
    </row>
    <row r="23" spans="2:14">
      <c r="B23" s="11" t="s">
        <v>24</v>
      </c>
    </row>
    <row r="24" spans="2:14">
      <c r="B24" s="11" t="s">
        <v>25</v>
      </c>
    </row>
    <row r="25" spans="2:14">
      <c r="B25" s="11" t="s">
        <v>26</v>
      </c>
    </row>
    <row r="26" spans="2:14">
      <c r="B26" s="11" t="s">
        <v>27</v>
      </c>
    </row>
    <row r="27" spans="2:14">
      <c r="B27" s="11" t="s">
        <v>28</v>
      </c>
    </row>
  </sheetData>
  <mergeCells count="13">
    <mergeCell ref="M4:M6"/>
    <mergeCell ref="B2:M2"/>
    <mergeCell ref="B3:M3"/>
    <mergeCell ref="B4:B7"/>
    <mergeCell ref="K4:L5"/>
    <mergeCell ref="C5:C6"/>
    <mergeCell ref="D5:D6"/>
    <mergeCell ref="J5:J6"/>
    <mergeCell ref="D4:J4"/>
    <mergeCell ref="E5:E6"/>
    <mergeCell ref="F5:F6"/>
    <mergeCell ref="G5:G6"/>
    <mergeCell ref="H5: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8EE0-97C3-4600-87BF-AE622A672968}">
  <dimension ref="A1"/>
  <sheetViews>
    <sheetView showGridLines="0" workbookViewId="0">
      <selection activeCell="M24" sqref="M24"/>
    </sheetView>
  </sheetViews>
  <sheetFormatPr defaultColWidth="11.42578125" defaultRowHeight="1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17BD-38F0-4F5D-AA47-0F6F2C1CFD3B}">
  <dimension ref="C2:P50"/>
  <sheetViews>
    <sheetView showGridLines="0" workbookViewId="0">
      <selection activeCell="E39" sqref="E39"/>
    </sheetView>
  </sheetViews>
  <sheetFormatPr defaultColWidth="11.42578125" defaultRowHeight="15"/>
  <cols>
    <col min="3" max="3" width="43.140625" customWidth="1"/>
    <col min="4" max="4" width="13" customWidth="1"/>
    <col min="5" max="5" width="11.5703125" customWidth="1"/>
    <col min="6" max="6" width="14.140625" customWidth="1"/>
    <col min="7" max="7" width="14" customWidth="1"/>
    <col min="8" max="8" width="13.42578125" customWidth="1"/>
    <col min="9" max="9" width="10.28515625" customWidth="1"/>
    <col min="10" max="10" width="15.5703125" style="55" bestFit="1" customWidth="1"/>
    <col min="11" max="11" width="9.140625" customWidth="1"/>
    <col min="12" max="12" width="10.140625" customWidth="1"/>
    <col min="13" max="13" width="12.42578125" customWidth="1"/>
    <col min="15" max="15" width="24.28515625" bestFit="1" customWidth="1"/>
  </cols>
  <sheetData>
    <row r="2" spans="3:16" ht="18.75">
      <c r="C2" s="488" t="s">
        <v>1096</v>
      </c>
      <c r="D2" s="488"/>
      <c r="E2" s="488"/>
      <c r="F2" s="488"/>
      <c r="G2" s="488"/>
      <c r="H2" s="488"/>
      <c r="I2" s="488"/>
      <c r="J2" s="488"/>
      <c r="K2" s="488"/>
      <c r="L2" s="488"/>
      <c r="M2" s="488"/>
    </row>
    <row r="3" spans="3:16" ht="16.5" thickBot="1">
      <c r="C3" s="489" t="s">
        <v>29</v>
      </c>
      <c r="D3" s="489"/>
      <c r="E3" s="489"/>
      <c r="F3" s="489"/>
      <c r="G3" s="489"/>
      <c r="H3" s="489"/>
      <c r="I3" s="489"/>
      <c r="J3" s="489"/>
      <c r="K3" s="489"/>
      <c r="L3" s="489"/>
      <c r="M3" s="489"/>
      <c r="O3" s="9" t="s">
        <v>23</v>
      </c>
      <c r="P3" s="10">
        <v>4936862200000</v>
      </c>
    </row>
    <row r="4" spans="3:16" ht="15.75" customHeight="1" thickBot="1">
      <c r="C4" s="517" t="s">
        <v>0</v>
      </c>
      <c r="D4" s="191">
        <v>2020</v>
      </c>
      <c r="E4" s="513">
        <v>2021</v>
      </c>
      <c r="F4" s="514"/>
      <c r="G4" s="514"/>
      <c r="H4" s="514"/>
      <c r="I4" s="514"/>
      <c r="J4" s="515"/>
      <c r="K4" s="509" t="s">
        <v>2</v>
      </c>
      <c r="L4" s="510"/>
      <c r="M4" s="507" t="s">
        <v>68</v>
      </c>
      <c r="N4" s="55"/>
    </row>
    <row r="5" spans="3:16" s="55" customFormat="1" ht="39" customHeight="1" thickBot="1">
      <c r="C5" s="518"/>
      <c r="D5" s="507" t="s">
        <v>454</v>
      </c>
      <c r="E5" s="507" t="s">
        <v>439</v>
      </c>
      <c r="F5" s="507" t="s">
        <v>518</v>
      </c>
      <c r="G5" s="507" t="s">
        <v>440</v>
      </c>
      <c r="H5" s="507" t="s">
        <v>438</v>
      </c>
      <c r="I5" s="507" t="s">
        <v>441</v>
      </c>
      <c r="J5" s="4" t="s">
        <v>1032</v>
      </c>
      <c r="K5" s="511"/>
      <c r="L5" s="512"/>
      <c r="M5" s="516"/>
    </row>
    <row r="6" spans="3:16" ht="15.75" thickBot="1">
      <c r="C6" s="518"/>
      <c r="D6" s="508"/>
      <c r="E6" s="508"/>
      <c r="F6" s="508"/>
      <c r="G6" s="508"/>
      <c r="H6" s="508"/>
      <c r="I6" s="508"/>
      <c r="J6" s="4" t="s">
        <v>21</v>
      </c>
      <c r="K6" s="4" t="s">
        <v>4</v>
      </c>
      <c r="L6" s="4" t="s">
        <v>5</v>
      </c>
      <c r="M6" s="508"/>
      <c r="N6" s="55"/>
    </row>
    <row r="7" spans="3:16" ht="15.75" thickBot="1">
      <c r="C7" s="519"/>
      <c r="D7" s="5">
        <v>1</v>
      </c>
      <c r="E7" s="5">
        <v>2</v>
      </c>
      <c r="F7" s="5">
        <v>3</v>
      </c>
      <c r="G7" s="5">
        <v>4</v>
      </c>
      <c r="H7" s="5">
        <v>5</v>
      </c>
      <c r="I7" s="5">
        <v>6</v>
      </c>
      <c r="J7" s="5" t="s">
        <v>442</v>
      </c>
      <c r="K7" s="5" t="s">
        <v>455</v>
      </c>
      <c r="L7" s="5" t="s">
        <v>456</v>
      </c>
      <c r="M7" s="5" t="s">
        <v>22</v>
      </c>
      <c r="N7" s="55"/>
    </row>
    <row r="8" spans="3:16">
      <c r="C8" s="13" t="s">
        <v>31</v>
      </c>
      <c r="D8" s="1">
        <f>D10+D9</f>
        <v>2023133136.9100003</v>
      </c>
      <c r="E8" s="1">
        <f>E10+E9</f>
        <v>7818719836</v>
      </c>
      <c r="F8" s="1">
        <f t="shared" ref="F8:I8" si="0">F10+F9</f>
        <v>1954679959</v>
      </c>
      <c r="G8" s="1">
        <f t="shared" si="0"/>
        <v>1954679925.2799993</v>
      </c>
      <c r="H8" s="1">
        <f t="shared" si="0"/>
        <v>1954679925.2799993</v>
      </c>
      <c r="I8" s="1">
        <f t="shared" si="0"/>
        <v>1954679925.2799988</v>
      </c>
      <c r="J8" s="6">
        <v>0.99999998274909374</v>
      </c>
      <c r="K8" s="1">
        <f>H8-D8</f>
        <v>-68453211.630001068</v>
      </c>
      <c r="L8" s="6">
        <f>K8/D8</f>
        <v>-3.3835248101640993E-2</v>
      </c>
      <c r="M8" s="6">
        <f>H8/$P$3</f>
        <v>3.9593568669589344E-4</v>
      </c>
      <c r="N8" s="42"/>
    </row>
    <row r="9" spans="3:16">
      <c r="C9" s="14" t="s">
        <v>32</v>
      </c>
      <c r="D9" s="2">
        <v>733944772.63</v>
      </c>
      <c r="E9" s="2">
        <v>2635779124</v>
      </c>
      <c r="F9" s="2">
        <v>658944781</v>
      </c>
      <c r="G9" s="2">
        <v>658944768</v>
      </c>
      <c r="H9" s="2">
        <v>658944768</v>
      </c>
      <c r="I9" s="2">
        <v>658944768</v>
      </c>
      <c r="J9" s="7">
        <v>0.99999998027148806</v>
      </c>
      <c r="K9" s="2">
        <f t="shared" ref="K9:K45" si="1">H9-D9</f>
        <v>-75000004.629999995</v>
      </c>
      <c r="L9" s="7">
        <f t="shared" ref="L9:L45" si="2">K9/D9</f>
        <v>-0.10218753157849574</v>
      </c>
      <c r="M9" s="7">
        <f t="shared" ref="M9:M45" si="3">H9/$P$3</f>
        <v>1.3347440971716811E-4</v>
      </c>
    </row>
    <row r="10" spans="3:16">
      <c r="C10" s="14" t="s">
        <v>33</v>
      </c>
      <c r="D10" s="2">
        <v>1289188364.2800002</v>
      </c>
      <c r="E10" s="2">
        <v>5182940712</v>
      </c>
      <c r="F10" s="2">
        <v>1295735178</v>
      </c>
      <c r="G10" s="2">
        <v>1295735157.2799993</v>
      </c>
      <c r="H10" s="2">
        <v>1295735157.2799993</v>
      </c>
      <c r="I10" s="2">
        <v>1295735157.2799988</v>
      </c>
      <c r="J10" s="7">
        <v>0.99999998400907752</v>
      </c>
      <c r="K10" s="2">
        <f t="shared" si="1"/>
        <v>6546792.9999990463</v>
      </c>
      <c r="L10" s="7">
        <f t="shared" si="2"/>
        <v>5.0782284275854208E-3</v>
      </c>
      <c r="M10" s="7">
        <f t="shared" si="3"/>
        <v>2.6246127697872535E-4</v>
      </c>
    </row>
    <row r="11" spans="3:16">
      <c r="C11" s="13" t="s">
        <v>34</v>
      </c>
      <c r="D11" s="1">
        <f>SUM(D12:D33)</f>
        <v>131041736451.33995</v>
      </c>
      <c r="E11" s="1">
        <f>SUM(E12:E33)</f>
        <v>603583899414</v>
      </c>
      <c r="F11" s="1">
        <f t="shared" ref="F11:I11" si="4">SUM(F12:F33)</f>
        <v>148039490062.79071</v>
      </c>
      <c r="G11" s="1">
        <f t="shared" si="4"/>
        <v>201544056023.40979</v>
      </c>
      <c r="H11" s="1">
        <f t="shared" si="4"/>
        <v>124818222070.60991</v>
      </c>
      <c r="I11" s="1">
        <f t="shared" si="4"/>
        <v>115612533333.19994</v>
      </c>
      <c r="J11" s="6">
        <v>0.84314139435138868</v>
      </c>
      <c r="K11" s="1">
        <f t="shared" si="1"/>
        <v>-6223514380.7300415</v>
      </c>
      <c r="L11" s="6">
        <f t="shared" si="2"/>
        <v>-4.7492612271976681E-2</v>
      </c>
      <c r="M11" s="6">
        <f t="shared" si="3"/>
        <v>2.5282905824393864E-2</v>
      </c>
      <c r="N11" s="42"/>
    </row>
    <row r="12" spans="3:16">
      <c r="C12" s="14" t="s">
        <v>35</v>
      </c>
      <c r="D12" s="2">
        <v>13640677173.639992</v>
      </c>
      <c r="E12" s="2">
        <v>67976353801</v>
      </c>
      <c r="F12" s="2">
        <v>26521337454.159901</v>
      </c>
      <c r="G12" s="2">
        <v>19468184244.800003</v>
      </c>
      <c r="H12" s="2">
        <v>18338385624.369942</v>
      </c>
      <c r="I12" s="2">
        <v>17552252853.739948</v>
      </c>
      <c r="J12" s="7">
        <v>0.69145779906712612</v>
      </c>
      <c r="K12" s="2">
        <f t="shared" si="1"/>
        <v>4697708450.72995</v>
      </c>
      <c r="L12" s="7">
        <f t="shared" si="2"/>
        <v>0.3443896802871389</v>
      </c>
      <c r="M12" s="7">
        <f t="shared" si="3"/>
        <v>3.7145832477094342E-3</v>
      </c>
    </row>
    <row r="13" spans="3:16">
      <c r="C13" s="14" t="s">
        <v>36</v>
      </c>
      <c r="D13" s="2">
        <v>8767003268.9099998</v>
      </c>
      <c r="E13" s="2">
        <v>43276034668</v>
      </c>
      <c r="F13" s="2">
        <v>10119702963.024168</v>
      </c>
      <c r="G13" s="2">
        <v>9893041433.0199928</v>
      </c>
      <c r="H13" s="2">
        <v>9551438517.8100052</v>
      </c>
      <c r="I13" s="2">
        <v>9380149170.4800053</v>
      </c>
      <c r="J13" s="7">
        <v>0.9438457386258754</v>
      </c>
      <c r="K13" s="2">
        <f t="shared" si="1"/>
        <v>784435248.90000534</v>
      </c>
      <c r="L13" s="7">
        <f t="shared" si="2"/>
        <v>8.947587047010809E-2</v>
      </c>
      <c r="M13" s="7">
        <f t="shared" si="3"/>
        <v>1.9347184772161568E-3</v>
      </c>
    </row>
    <row r="14" spans="3:16">
      <c r="C14" s="14" t="s">
        <v>37</v>
      </c>
      <c r="D14" s="2">
        <v>7320975172.6799955</v>
      </c>
      <c r="E14" s="2">
        <v>33199958317</v>
      </c>
      <c r="F14" s="2">
        <v>7663562324.1700001</v>
      </c>
      <c r="G14" s="2">
        <v>7686813326.8199854</v>
      </c>
      <c r="H14" s="2">
        <v>7056942870.7499933</v>
      </c>
      <c r="I14" s="2">
        <v>6902807211.4799938</v>
      </c>
      <c r="J14" s="7">
        <v>0.92084367194264238</v>
      </c>
      <c r="K14" s="2">
        <f t="shared" si="1"/>
        <v>-264032301.93000221</v>
      </c>
      <c r="L14" s="7">
        <f t="shared" si="2"/>
        <v>-3.6065181987681522E-2</v>
      </c>
      <c r="M14" s="7">
        <f t="shared" si="3"/>
        <v>1.4294388996213005E-3</v>
      </c>
    </row>
    <row r="15" spans="3:16">
      <c r="C15" s="14" t="s">
        <v>38</v>
      </c>
      <c r="D15" s="2">
        <v>2179518767.9999995</v>
      </c>
      <c r="E15" s="2">
        <v>10207451310</v>
      </c>
      <c r="F15" s="2">
        <v>2481700221.5</v>
      </c>
      <c r="G15" s="2">
        <v>1855756751.2900016</v>
      </c>
      <c r="H15" s="2">
        <v>1643664513.7300038</v>
      </c>
      <c r="I15" s="2">
        <v>1488945297.130002</v>
      </c>
      <c r="J15" s="7">
        <v>0.66231388444512973</v>
      </c>
      <c r="K15" s="2">
        <f t="shared" si="1"/>
        <v>-535854254.26999569</v>
      </c>
      <c r="L15" s="7">
        <f t="shared" si="2"/>
        <v>-0.24585897682437199</v>
      </c>
      <c r="M15" s="7">
        <f t="shared" si="3"/>
        <v>3.3293708577282222E-4</v>
      </c>
    </row>
    <row r="16" spans="3:16">
      <c r="C16" s="14" t="s">
        <v>39</v>
      </c>
      <c r="D16" s="2">
        <v>4529831456.8999968</v>
      </c>
      <c r="E16" s="2">
        <v>21532543437</v>
      </c>
      <c r="F16" s="2">
        <v>4930721737.0241661</v>
      </c>
      <c r="G16" s="2">
        <v>4468134616.3800011</v>
      </c>
      <c r="H16" s="2">
        <v>4050923368.599997</v>
      </c>
      <c r="I16" s="2">
        <v>3998061597.079998</v>
      </c>
      <c r="J16" s="7">
        <v>0.82156803499620057</v>
      </c>
      <c r="K16" s="2">
        <f t="shared" si="1"/>
        <v>-478908088.29999971</v>
      </c>
      <c r="L16" s="7">
        <f t="shared" si="2"/>
        <v>-0.10572315832424853</v>
      </c>
      <c r="M16" s="7">
        <f t="shared" si="3"/>
        <v>8.2054616971079263E-4</v>
      </c>
    </row>
    <row r="17" spans="3:13">
      <c r="C17" s="14" t="s">
        <v>40</v>
      </c>
      <c r="D17" s="2">
        <v>50646854138.829979</v>
      </c>
      <c r="E17" s="2">
        <v>194510200000</v>
      </c>
      <c r="F17" s="2">
        <v>44220764121.966675</v>
      </c>
      <c r="G17" s="2">
        <v>111956376625.06985</v>
      </c>
      <c r="H17" s="2">
        <v>39755463814.12001</v>
      </c>
      <c r="I17" s="2">
        <v>34396795867.309998</v>
      </c>
      <c r="J17" s="7">
        <v>0.89902254299516893</v>
      </c>
      <c r="K17" s="2">
        <f t="shared" si="1"/>
        <v>-10891390324.709969</v>
      </c>
      <c r="L17" s="7">
        <f t="shared" si="2"/>
        <v>-0.21504574193009446</v>
      </c>
      <c r="M17" s="7">
        <f t="shared" si="3"/>
        <v>8.0527797219294497E-3</v>
      </c>
    </row>
    <row r="18" spans="3:13" ht="26.25">
      <c r="C18" s="15" t="s">
        <v>41</v>
      </c>
      <c r="D18" s="2">
        <v>18623960298.059986</v>
      </c>
      <c r="E18" s="2">
        <v>107449061312</v>
      </c>
      <c r="F18" s="2">
        <v>25826606040.07</v>
      </c>
      <c r="G18" s="2">
        <v>26551343380.890007</v>
      </c>
      <c r="H18" s="2">
        <v>26336538016.689976</v>
      </c>
      <c r="I18" s="2">
        <v>25270094832.119968</v>
      </c>
      <c r="J18" s="7">
        <v>1.0197444439981318</v>
      </c>
      <c r="K18" s="2">
        <f t="shared" si="1"/>
        <v>7712577718.6299896</v>
      </c>
      <c r="L18" s="7">
        <f t="shared" si="2"/>
        <v>0.41412125000252448</v>
      </c>
      <c r="M18" s="7">
        <f t="shared" si="3"/>
        <v>5.334671487628311E-3</v>
      </c>
    </row>
    <row r="19" spans="3:13">
      <c r="C19" s="14" t="s">
        <v>42</v>
      </c>
      <c r="D19" s="2">
        <v>439156897.31999999</v>
      </c>
      <c r="E19" s="2">
        <v>2833726697</v>
      </c>
      <c r="F19" s="2">
        <v>625438733.94000006</v>
      </c>
      <c r="G19" s="2">
        <v>638193832.24999976</v>
      </c>
      <c r="H19" s="2">
        <v>388844623.11000019</v>
      </c>
      <c r="I19" s="2">
        <v>367214562.89999974</v>
      </c>
      <c r="J19" s="7">
        <v>0.62171496904331969</v>
      </c>
      <c r="K19" s="2">
        <f t="shared" si="1"/>
        <v>-50312274.2099998</v>
      </c>
      <c r="L19" s="7">
        <f t="shared" si="2"/>
        <v>-0.11456560176336889</v>
      </c>
      <c r="M19" s="7">
        <f t="shared" si="3"/>
        <v>7.8763515641574962E-5</v>
      </c>
    </row>
    <row r="20" spans="3:13">
      <c r="C20" s="15" t="s">
        <v>43</v>
      </c>
      <c r="D20" s="2">
        <v>524743830.11000007</v>
      </c>
      <c r="E20" s="2">
        <v>2031641613</v>
      </c>
      <c r="F20" s="2">
        <v>488546178.41999996</v>
      </c>
      <c r="G20" s="2">
        <v>406346071.73999995</v>
      </c>
      <c r="H20" s="2">
        <v>386253731.35999984</v>
      </c>
      <c r="I20" s="2">
        <v>383771680.41000021</v>
      </c>
      <c r="J20" s="7">
        <v>0.79061867316039058</v>
      </c>
      <c r="K20" s="2">
        <f t="shared" si="1"/>
        <v>-138490098.75000024</v>
      </c>
      <c r="L20" s="7">
        <f t="shared" si="2"/>
        <v>-0.26391944183692273</v>
      </c>
      <c r="M20" s="7">
        <f t="shared" si="3"/>
        <v>7.8238710280388181E-5</v>
      </c>
    </row>
    <row r="21" spans="3:13">
      <c r="C21" s="15" t="s">
        <v>44</v>
      </c>
      <c r="D21" s="2">
        <v>2555258756.4800029</v>
      </c>
      <c r="E21" s="2">
        <v>13835081458</v>
      </c>
      <c r="F21" s="2">
        <v>3060437591.5550003</v>
      </c>
      <c r="G21" s="2">
        <v>2759611612.1399999</v>
      </c>
      <c r="H21" s="2">
        <v>2747960256.5200009</v>
      </c>
      <c r="I21" s="2">
        <v>2594211850.5700016</v>
      </c>
      <c r="J21" s="7">
        <v>0.89789782484137159</v>
      </c>
      <c r="K21" s="2">
        <f t="shared" si="1"/>
        <v>192701500.03999805</v>
      </c>
      <c r="L21" s="7">
        <f t="shared" si="2"/>
        <v>7.5413693251737066E-2</v>
      </c>
      <c r="M21" s="7">
        <f t="shared" si="3"/>
        <v>5.5662081403041813E-4</v>
      </c>
    </row>
    <row r="22" spans="3:13" ht="26.25">
      <c r="C22" s="15" t="s">
        <v>45</v>
      </c>
      <c r="D22" s="2">
        <v>9073715905.0900154</v>
      </c>
      <c r="E22" s="2">
        <v>48788599383</v>
      </c>
      <c r="F22" s="2">
        <v>9278720272.4591675</v>
      </c>
      <c r="G22" s="2">
        <v>4503166898.21</v>
      </c>
      <c r="H22" s="2">
        <v>4318398248.6099977</v>
      </c>
      <c r="I22" s="2">
        <v>3704395528.8300023</v>
      </c>
      <c r="J22" s="7">
        <v>0.4654088195144479</v>
      </c>
      <c r="K22" s="2">
        <f t="shared" si="1"/>
        <v>-4755317656.4800177</v>
      </c>
      <c r="L22" s="7">
        <f t="shared" si="2"/>
        <v>-0.52407610137016325</v>
      </c>
      <c r="M22" s="7">
        <f t="shared" si="3"/>
        <v>8.7472529587923227E-4</v>
      </c>
    </row>
    <row r="23" spans="3:13" ht="26.25">
      <c r="C23" s="15" t="s">
        <v>46</v>
      </c>
      <c r="D23" s="2">
        <v>1443469456.9500008</v>
      </c>
      <c r="E23" s="2">
        <v>7108358376</v>
      </c>
      <c r="F23" s="2">
        <v>1622846361.0350001</v>
      </c>
      <c r="G23" s="2">
        <v>1269471023.6399992</v>
      </c>
      <c r="H23" s="2">
        <v>1196435412.930001</v>
      </c>
      <c r="I23" s="2">
        <v>1111842044.2299995</v>
      </c>
      <c r="J23" s="7">
        <v>0.73724502926262991</v>
      </c>
      <c r="K23" s="2">
        <f t="shared" si="1"/>
        <v>-247034044.01999974</v>
      </c>
      <c r="L23" s="7">
        <f t="shared" si="2"/>
        <v>-0.17113908633853175</v>
      </c>
      <c r="M23" s="7">
        <f t="shared" si="3"/>
        <v>2.4234733813919315E-4</v>
      </c>
    </row>
    <row r="24" spans="3:13">
      <c r="C24" s="15" t="s">
        <v>47</v>
      </c>
      <c r="D24" s="2">
        <v>1465064123.2400005</v>
      </c>
      <c r="E24" s="2">
        <v>5989263956</v>
      </c>
      <c r="F24" s="2">
        <v>1291330604.76</v>
      </c>
      <c r="G24" s="2">
        <v>807779015.08000016</v>
      </c>
      <c r="H24" s="2">
        <v>734409945.66999996</v>
      </c>
      <c r="I24" s="2">
        <v>533434286.40000015</v>
      </c>
      <c r="J24" s="7">
        <v>0.56872341053706654</v>
      </c>
      <c r="K24" s="2">
        <f t="shared" si="1"/>
        <v>-730654177.57000053</v>
      </c>
      <c r="L24" s="7">
        <f t="shared" si="2"/>
        <v>-0.49871822398746157</v>
      </c>
      <c r="M24" s="7">
        <f t="shared" si="3"/>
        <v>1.4876047090599368E-4</v>
      </c>
    </row>
    <row r="25" spans="3:13">
      <c r="C25" s="15" t="s">
        <v>48</v>
      </c>
      <c r="D25" s="2">
        <v>3598463997.1400003</v>
      </c>
      <c r="E25" s="2">
        <v>7005559301</v>
      </c>
      <c r="F25" s="2">
        <v>1751389825.25</v>
      </c>
      <c r="G25" s="2">
        <v>2171511883.3699994</v>
      </c>
      <c r="H25" s="2">
        <v>2171511883.3699994</v>
      </c>
      <c r="I25" s="2">
        <v>2078843336.55</v>
      </c>
      <c r="J25" s="7">
        <v>1.2398792387982667</v>
      </c>
      <c r="K25" s="2">
        <f t="shared" si="1"/>
        <v>-1426952113.7700009</v>
      </c>
      <c r="L25" s="7">
        <f t="shared" si="2"/>
        <v>-0.3965447799127958</v>
      </c>
      <c r="M25" s="7">
        <f t="shared" si="3"/>
        <v>4.3985669346209409E-4</v>
      </c>
    </row>
    <row r="26" spans="3:13">
      <c r="C26" s="15" t="s">
        <v>49</v>
      </c>
      <c r="D26" s="2">
        <v>124561415.22999997</v>
      </c>
      <c r="E26" s="2">
        <v>1090587821</v>
      </c>
      <c r="F26" s="2">
        <v>247740331.61000001</v>
      </c>
      <c r="G26" s="2">
        <v>252932139.05000022</v>
      </c>
      <c r="H26" s="2">
        <v>234821308.79000008</v>
      </c>
      <c r="I26" s="2">
        <v>231109926.49000004</v>
      </c>
      <c r="J26" s="7">
        <v>0.94785256507875582</v>
      </c>
      <c r="K26" s="2">
        <f t="shared" si="1"/>
        <v>110259893.56000011</v>
      </c>
      <c r="L26" s="7">
        <f t="shared" si="2"/>
        <v>0.88518497767874249</v>
      </c>
      <c r="M26" s="7">
        <f t="shared" si="3"/>
        <v>4.7564890263698279E-5</v>
      </c>
    </row>
    <row r="27" spans="3:13">
      <c r="C27" s="15" t="s">
        <v>50</v>
      </c>
      <c r="D27" s="2">
        <v>543644071.32999933</v>
      </c>
      <c r="E27" s="2">
        <v>2587888533</v>
      </c>
      <c r="F27" s="2">
        <v>603322843.21499991</v>
      </c>
      <c r="G27" s="2">
        <v>607949039.97999966</v>
      </c>
      <c r="H27" s="2">
        <v>581841596.62000012</v>
      </c>
      <c r="I27" s="2">
        <v>534065509.97999966</v>
      </c>
      <c r="J27" s="7">
        <v>0.96439510481564061</v>
      </c>
      <c r="K27" s="2">
        <f t="shared" si="1"/>
        <v>38197525.290000796</v>
      </c>
      <c r="L27" s="7">
        <f t="shared" si="2"/>
        <v>7.0262010209276027E-2</v>
      </c>
      <c r="M27" s="7">
        <f t="shared" si="3"/>
        <v>1.1785656010815942E-4</v>
      </c>
    </row>
    <row r="28" spans="3:13">
      <c r="C28" s="15" t="s">
        <v>51</v>
      </c>
      <c r="D28" s="2">
        <v>156653330.52999997</v>
      </c>
      <c r="E28" s="2">
        <v>660711909</v>
      </c>
      <c r="F28" s="2">
        <v>159769404.94</v>
      </c>
      <c r="G28" s="2">
        <v>335957123.72000009</v>
      </c>
      <c r="H28" s="2">
        <v>120203313.67000002</v>
      </c>
      <c r="I28" s="2">
        <v>97641961.050000027</v>
      </c>
      <c r="J28" s="7">
        <v>0.75235501887949896</v>
      </c>
      <c r="K28" s="2">
        <f t="shared" si="1"/>
        <v>-36450016.859999955</v>
      </c>
      <c r="L28" s="7">
        <f t="shared" si="2"/>
        <v>-0.23267948875826536</v>
      </c>
      <c r="M28" s="7">
        <f t="shared" si="3"/>
        <v>2.4348120081212722E-5</v>
      </c>
    </row>
    <row r="29" spans="3:13" ht="26.25">
      <c r="C29" s="15" t="s">
        <v>52</v>
      </c>
      <c r="D29" s="2">
        <v>1734866175.3099983</v>
      </c>
      <c r="E29" s="2">
        <v>12790477309</v>
      </c>
      <c r="F29" s="2">
        <v>2404076514.294167</v>
      </c>
      <c r="G29" s="2">
        <v>1573622216.8500023</v>
      </c>
      <c r="H29" s="2">
        <v>1310773558.8900011</v>
      </c>
      <c r="I29" s="2">
        <v>1248804668.0400019</v>
      </c>
      <c r="J29" s="7">
        <v>0.54522955117958971</v>
      </c>
      <c r="K29" s="2">
        <f t="shared" si="1"/>
        <v>-424092616.41999722</v>
      </c>
      <c r="L29" s="7">
        <f t="shared" si="2"/>
        <v>-0.24445263989553392</v>
      </c>
      <c r="M29" s="7">
        <f t="shared" si="3"/>
        <v>2.6550742268844388E-4</v>
      </c>
    </row>
    <row r="30" spans="3:13" ht="26.25">
      <c r="C30" s="15" t="s">
        <v>53</v>
      </c>
      <c r="D30" s="2">
        <v>2761690779.8399944</v>
      </c>
      <c r="E30" s="2">
        <v>15363014394</v>
      </c>
      <c r="F30" s="2">
        <v>3570927258.3108344</v>
      </c>
      <c r="G30" s="2">
        <v>3452954584.4899993</v>
      </c>
      <c r="H30" s="2">
        <v>3082104361.5399971</v>
      </c>
      <c r="I30" s="2">
        <v>2982000561.9699955</v>
      </c>
      <c r="J30" s="7">
        <v>0.86311037402591428</v>
      </c>
      <c r="K30" s="2">
        <f t="shared" si="1"/>
        <v>320413581.70000267</v>
      </c>
      <c r="L30" s="7">
        <f t="shared" si="2"/>
        <v>0.11602080292224702</v>
      </c>
      <c r="M30" s="7">
        <f t="shared" si="3"/>
        <v>6.2430431247199837E-4</v>
      </c>
    </row>
    <row r="31" spans="3:13" ht="26.25">
      <c r="C31" s="15" t="s">
        <v>54</v>
      </c>
      <c r="D31" s="2">
        <v>455611107.82000011</v>
      </c>
      <c r="E31" s="2">
        <v>2970299999</v>
      </c>
      <c r="F31" s="2">
        <v>638685349.99000001</v>
      </c>
      <c r="G31" s="2">
        <v>450413651.93999982</v>
      </c>
      <c r="H31" s="2">
        <v>421573589.87999946</v>
      </c>
      <c r="I31" s="2">
        <v>401808399.29999936</v>
      </c>
      <c r="J31" s="7">
        <v>0.66006459970719555</v>
      </c>
      <c r="K31" s="2">
        <f t="shared" si="1"/>
        <v>-34037517.940000653</v>
      </c>
      <c r="L31" s="7">
        <f t="shared" si="2"/>
        <v>-7.4707392677195159E-2</v>
      </c>
      <c r="M31" s="7">
        <f t="shared" si="3"/>
        <v>8.5393023503876499E-5</v>
      </c>
    </row>
    <row r="32" spans="3:13">
      <c r="C32" s="15" t="s">
        <v>55</v>
      </c>
      <c r="D32" s="2">
        <v>194383223.00999993</v>
      </c>
      <c r="E32" s="2">
        <v>1014051490</v>
      </c>
      <c r="F32" s="2">
        <v>220978946.15000004</v>
      </c>
      <c r="G32" s="2">
        <v>167142134.51999995</v>
      </c>
      <c r="H32" s="2">
        <v>139869446.71999997</v>
      </c>
      <c r="I32" s="2">
        <v>136276860.73000002</v>
      </c>
      <c r="J32" s="7">
        <v>0.63295372322509358</v>
      </c>
      <c r="K32" s="2">
        <f t="shared" si="1"/>
        <v>-54513776.289999962</v>
      </c>
      <c r="L32" s="7">
        <f t="shared" si="2"/>
        <v>-0.28044486270914198</v>
      </c>
      <c r="M32" s="7">
        <f t="shared" si="3"/>
        <v>2.8331648940900145E-5</v>
      </c>
    </row>
    <row r="33" spans="3:14">
      <c r="C33" s="15" t="s">
        <v>56</v>
      </c>
      <c r="D33" s="2">
        <v>261633104.91999972</v>
      </c>
      <c r="E33" s="2">
        <v>1363034330</v>
      </c>
      <c r="F33" s="2">
        <v>310884984.94666672</v>
      </c>
      <c r="G33" s="2">
        <v>267354418.16000015</v>
      </c>
      <c r="H33" s="2">
        <v>249864066.85999998</v>
      </c>
      <c r="I33" s="2">
        <v>218005326.41000012</v>
      </c>
      <c r="J33" s="7">
        <v>0.80371867075814207</v>
      </c>
      <c r="K33" s="2">
        <f t="shared" si="1"/>
        <v>-11769038.059999734</v>
      </c>
      <c r="L33" s="7">
        <f t="shared" si="2"/>
        <v>-4.4982985098916996E-2</v>
      </c>
      <c r="M33" s="7">
        <f t="shared" si="3"/>
        <v>5.0611918408417391E-5</v>
      </c>
    </row>
    <row r="34" spans="3:14">
      <c r="C34" s="13" t="s">
        <v>57</v>
      </c>
      <c r="D34" s="1">
        <f>D35</f>
        <v>2154815828.2500019</v>
      </c>
      <c r="E34" s="1">
        <f>E35</f>
        <v>8737865213</v>
      </c>
      <c r="F34" s="1">
        <f t="shared" ref="F34:I34" si="5">F35</f>
        <v>2184466303.25</v>
      </c>
      <c r="G34" s="1">
        <f t="shared" si="5"/>
        <v>2180565836.2199993</v>
      </c>
      <c r="H34" s="1">
        <f t="shared" si="5"/>
        <v>2180565836.2199993</v>
      </c>
      <c r="I34" s="1">
        <f t="shared" si="5"/>
        <v>2180565836.2199988</v>
      </c>
      <c r="J34" s="6">
        <v>0.99821445310271084</v>
      </c>
      <c r="K34" s="1">
        <f t="shared" si="1"/>
        <v>25750007.969997406</v>
      </c>
      <c r="L34" s="6">
        <f t="shared" si="2"/>
        <v>1.1949980890436399E-2</v>
      </c>
      <c r="M34" s="6">
        <f t="shared" si="3"/>
        <v>4.4169064233147914E-4</v>
      </c>
      <c r="N34" s="42"/>
    </row>
    <row r="35" spans="3:14">
      <c r="C35" s="15" t="s">
        <v>58</v>
      </c>
      <c r="D35" s="2">
        <v>2154815828.2500019</v>
      </c>
      <c r="E35" s="2">
        <v>8737865213</v>
      </c>
      <c r="F35" s="2">
        <v>2184466303.25</v>
      </c>
      <c r="G35" s="2">
        <v>2180565836.2199993</v>
      </c>
      <c r="H35" s="2">
        <v>2180565836.2199993</v>
      </c>
      <c r="I35" s="2">
        <v>2180565836.2199988</v>
      </c>
      <c r="J35" s="7">
        <v>0.99821445310271084</v>
      </c>
      <c r="K35" s="2">
        <f t="shared" si="1"/>
        <v>25750007.969997406</v>
      </c>
      <c r="L35" s="7">
        <f t="shared" si="2"/>
        <v>1.1949980890436399E-2</v>
      </c>
      <c r="M35" s="7">
        <f t="shared" si="3"/>
        <v>4.4169064233147914E-4</v>
      </c>
    </row>
    <row r="36" spans="3:14">
      <c r="C36" s="13" t="s">
        <v>59</v>
      </c>
      <c r="D36" s="1">
        <f>SUM(D37:D41)</f>
        <v>8295134658.9799099</v>
      </c>
      <c r="E36" s="1">
        <f>SUM(E37:E41)</f>
        <v>7427621816</v>
      </c>
      <c r="F36" s="1">
        <f t="shared" ref="F36:I36" si="6">SUM(F37:F41)</f>
        <v>1856905454</v>
      </c>
      <c r="G36" s="1">
        <f t="shared" si="6"/>
        <v>1549072729.5100009</v>
      </c>
      <c r="H36" s="1">
        <f t="shared" si="6"/>
        <v>1549072729.5100009</v>
      </c>
      <c r="I36" s="1">
        <f t="shared" si="6"/>
        <v>1549072729.51</v>
      </c>
      <c r="J36" s="6">
        <v>0.83422272586528845</v>
      </c>
      <c r="K36" s="1">
        <f t="shared" si="1"/>
        <v>-6746061929.4699087</v>
      </c>
      <c r="L36" s="6">
        <f t="shared" si="2"/>
        <v>-0.81325526429724071</v>
      </c>
      <c r="M36" s="6">
        <f t="shared" si="3"/>
        <v>3.1377678103107698E-4</v>
      </c>
      <c r="N36" s="42"/>
    </row>
    <row r="37" spans="3:14">
      <c r="C37" s="15" t="s">
        <v>60</v>
      </c>
      <c r="D37" s="2">
        <v>7579893519.4799109</v>
      </c>
      <c r="E37" s="2">
        <v>4511291957</v>
      </c>
      <c r="F37" s="2">
        <v>1127822989.25</v>
      </c>
      <c r="G37" s="2">
        <v>812722987.17000127</v>
      </c>
      <c r="H37" s="2">
        <v>812722987.17000127</v>
      </c>
      <c r="I37" s="2">
        <v>812722987.16999996</v>
      </c>
      <c r="J37" s="7">
        <v>0.72061218375275393</v>
      </c>
      <c r="K37" s="2">
        <f t="shared" si="1"/>
        <v>-6767170532.3099098</v>
      </c>
      <c r="L37" s="7">
        <f t="shared" si="2"/>
        <v>-0.89277910236056124</v>
      </c>
      <c r="M37" s="7">
        <f t="shared" si="3"/>
        <v>1.6462338915799619E-4</v>
      </c>
    </row>
    <row r="38" spans="3:14">
      <c r="C38" s="14" t="s">
        <v>61</v>
      </c>
      <c r="D38" s="2">
        <v>243552766.46999949</v>
      </c>
      <c r="E38" s="2">
        <v>974248087</v>
      </c>
      <c r="F38" s="2">
        <v>243562021.75000003</v>
      </c>
      <c r="G38" s="2">
        <v>240519328.13000008</v>
      </c>
      <c r="H38" s="2">
        <v>240519328.13000008</v>
      </c>
      <c r="I38" s="2">
        <v>240519328.12999991</v>
      </c>
      <c r="J38" s="7">
        <v>0.98750752026880828</v>
      </c>
      <c r="K38" s="2">
        <f t="shared" si="1"/>
        <v>-3033438.3399994075</v>
      </c>
      <c r="L38" s="7">
        <f t="shared" si="2"/>
        <v>-1.2454953330916332E-2</v>
      </c>
      <c r="M38" s="7">
        <f t="shared" si="3"/>
        <v>4.8719068587735764E-5</v>
      </c>
    </row>
    <row r="39" spans="3:14">
      <c r="C39" s="15" t="s">
        <v>62</v>
      </c>
      <c r="D39" s="2">
        <v>293842959.03000009</v>
      </c>
      <c r="E39" s="2">
        <v>1175371875</v>
      </c>
      <c r="F39" s="2">
        <v>293842968.75</v>
      </c>
      <c r="G39" s="2">
        <v>293842916.99999988</v>
      </c>
      <c r="H39" s="2">
        <v>293842916.99999988</v>
      </c>
      <c r="I39" s="2">
        <v>293842917.00000006</v>
      </c>
      <c r="J39" s="7">
        <v>0.99999982388552522</v>
      </c>
      <c r="K39" s="2">
        <f t="shared" si="1"/>
        <v>-42.03000020980835</v>
      </c>
      <c r="L39" s="7">
        <f t="shared" si="2"/>
        <v>-1.4303558726931166E-7</v>
      </c>
      <c r="M39" s="7">
        <f t="shared" si="3"/>
        <v>5.9520178019147444E-5</v>
      </c>
    </row>
    <row r="40" spans="3:14">
      <c r="C40" s="15" t="s">
        <v>63</v>
      </c>
      <c r="D40" s="2">
        <v>27500000</v>
      </c>
      <c r="E40" s="2">
        <v>165328228</v>
      </c>
      <c r="F40" s="2">
        <v>41332057</v>
      </c>
      <c r="G40" s="2">
        <v>51642080</v>
      </c>
      <c r="H40" s="2">
        <v>51642080</v>
      </c>
      <c r="I40" s="2">
        <v>51642080</v>
      </c>
      <c r="J40" s="7">
        <v>1.2494437429039644</v>
      </c>
      <c r="K40" s="2">
        <f t="shared" si="1"/>
        <v>24142080</v>
      </c>
      <c r="L40" s="7">
        <f t="shared" si="2"/>
        <v>0.87789381818181822</v>
      </c>
      <c r="M40" s="7">
        <f t="shared" si="3"/>
        <v>1.0460506675677519E-5</v>
      </c>
    </row>
    <row r="41" spans="3:14">
      <c r="C41" s="15" t="s">
        <v>64</v>
      </c>
      <c r="D41" s="2">
        <v>150345413.99999958</v>
      </c>
      <c r="E41" s="2">
        <v>601381669</v>
      </c>
      <c r="F41" s="2">
        <v>150345417.25</v>
      </c>
      <c r="G41" s="2">
        <v>150345417.20999983</v>
      </c>
      <c r="H41" s="2">
        <v>150345417.20999983</v>
      </c>
      <c r="I41" s="2">
        <v>150345417.21000007</v>
      </c>
      <c r="J41" s="7">
        <v>0.99999999973394482</v>
      </c>
      <c r="K41" s="2">
        <f t="shared" si="1"/>
        <v>3.2100002467632294</v>
      </c>
      <c r="L41" s="7">
        <f t="shared" si="2"/>
        <v>2.1350835794454218E-8</v>
      </c>
      <c r="M41" s="7">
        <f t="shared" si="3"/>
        <v>3.0453638590520075E-5</v>
      </c>
    </row>
    <row r="42" spans="3:14">
      <c r="C42" s="13" t="s">
        <v>65</v>
      </c>
      <c r="D42" s="1">
        <f>SUM(D43:D44)</f>
        <v>40802625499.720001</v>
      </c>
      <c r="E42" s="1">
        <f>SUM(E43:E44)</f>
        <v>263810694626</v>
      </c>
      <c r="F42" s="1">
        <f t="shared" ref="F42:I42" si="7">SUM(F43:F44)</f>
        <v>60160259132.985092</v>
      </c>
      <c r="G42" s="1">
        <f t="shared" si="7"/>
        <v>68089725388.12999</v>
      </c>
      <c r="H42" s="1">
        <f t="shared" si="7"/>
        <v>50564893499.539993</v>
      </c>
      <c r="I42" s="1">
        <f t="shared" si="7"/>
        <v>42417195895.780006</v>
      </c>
      <c r="J42" s="6">
        <v>0.84050325294918682</v>
      </c>
      <c r="K42" s="1">
        <f t="shared" si="1"/>
        <v>9762267999.8199921</v>
      </c>
      <c r="L42" s="6">
        <f t="shared" si="2"/>
        <v>0.23925587827398467</v>
      </c>
      <c r="M42" s="6">
        <f t="shared" si="3"/>
        <v>1.0242314136201735E-2</v>
      </c>
      <c r="N42" s="42"/>
    </row>
    <row r="43" spans="3:14" ht="26.25">
      <c r="C43" s="15" t="s">
        <v>66</v>
      </c>
      <c r="D43" s="2">
        <v>25300032595.379997</v>
      </c>
      <c r="E43" s="2">
        <v>184836130000</v>
      </c>
      <c r="F43" s="2">
        <v>41983915889.369713</v>
      </c>
      <c r="G43" s="2">
        <v>34641443754.479996</v>
      </c>
      <c r="H43" s="2">
        <v>34640807745.569992</v>
      </c>
      <c r="I43" s="2">
        <v>27042575026.510006</v>
      </c>
      <c r="J43" s="7">
        <v>0.82509711187614621</v>
      </c>
      <c r="K43" s="2">
        <f t="shared" si="1"/>
        <v>9340775150.1899948</v>
      </c>
      <c r="L43" s="7">
        <f t="shared" si="2"/>
        <v>0.3692001231609362</v>
      </c>
      <c r="M43" s="7">
        <f t="shared" si="3"/>
        <v>7.0167661851226054E-3</v>
      </c>
    </row>
    <row r="44" spans="3:14" ht="27" thickBot="1">
      <c r="C44" s="15" t="s">
        <v>67</v>
      </c>
      <c r="D44" s="2">
        <v>15502592904.340002</v>
      </c>
      <c r="E44" s="2">
        <v>78974564626</v>
      </c>
      <c r="F44" s="2">
        <v>18176343243.615383</v>
      </c>
      <c r="G44" s="2">
        <v>33448281633.649998</v>
      </c>
      <c r="H44" s="2">
        <v>15924085753.970001</v>
      </c>
      <c r="I44" s="2">
        <v>15374620869.269999</v>
      </c>
      <c r="J44" s="7">
        <v>0.87608852564794581</v>
      </c>
      <c r="K44" s="2">
        <f t="shared" si="1"/>
        <v>421492849.62999916</v>
      </c>
      <c r="L44" s="7">
        <f t="shared" si="2"/>
        <v>2.7188538861263708E-2</v>
      </c>
      <c r="M44" s="7">
        <f t="shared" si="3"/>
        <v>3.2255479510791291E-3</v>
      </c>
    </row>
    <row r="45" spans="3:14" ht="15.75" thickBot="1">
      <c r="C45" s="16" t="s">
        <v>20</v>
      </c>
      <c r="D45" s="3">
        <f t="shared" ref="D45:E45" si="8">D8+D11+D34+D36+D42</f>
        <v>184317445575.19986</v>
      </c>
      <c r="E45" s="3">
        <f t="shared" si="8"/>
        <v>891378800905</v>
      </c>
      <c r="F45" s="3">
        <f t="shared" ref="F45:I45" si="9">F8+F11+F34+F36+F42</f>
        <v>214195800912.02582</v>
      </c>
      <c r="G45" s="3">
        <f t="shared" si="9"/>
        <v>275318099902.5498</v>
      </c>
      <c r="H45" s="3">
        <f t="shared" si="9"/>
        <v>181067434061.15991</v>
      </c>
      <c r="I45" s="3">
        <f t="shared" si="9"/>
        <v>163714047719.98993</v>
      </c>
      <c r="J45" s="8">
        <v>0.84533605836431713</v>
      </c>
      <c r="K45" s="3">
        <f t="shared" si="1"/>
        <v>-3250011514.0399475</v>
      </c>
      <c r="L45" s="8">
        <f t="shared" si="2"/>
        <v>-1.7632685304951084E-2</v>
      </c>
      <c r="M45" s="8">
        <f t="shared" si="3"/>
        <v>3.6676623070654051E-2</v>
      </c>
    </row>
    <row r="46" spans="3:14">
      <c r="C46" s="11" t="s">
        <v>24</v>
      </c>
    </row>
    <row r="47" spans="3:14">
      <c r="C47" s="11" t="s">
        <v>25</v>
      </c>
    </row>
    <row r="48" spans="3:14">
      <c r="C48" s="11" t="s">
        <v>26</v>
      </c>
    </row>
    <row r="49" spans="3:3">
      <c r="C49" s="11" t="s">
        <v>27</v>
      </c>
    </row>
    <row r="50" spans="3:3">
      <c r="C50" s="11" t="s">
        <v>28</v>
      </c>
    </row>
  </sheetData>
  <mergeCells count="12">
    <mergeCell ref="I5:I6"/>
    <mergeCell ref="K4:L5"/>
    <mergeCell ref="E4:J4"/>
    <mergeCell ref="M4:M6"/>
    <mergeCell ref="C2:M2"/>
    <mergeCell ref="C3:M3"/>
    <mergeCell ref="C4:C7"/>
    <mergeCell ref="D5:D6"/>
    <mergeCell ref="E5:E6"/>
    <mergeCell ref="F5:F6"/>
    <mergeCell ref="G5:G6"/>
    <mergeCell ref="H5: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Tabla 1</vt:lpstr>
      <vt:lpstr>Gráfico 1</vt:lpstr>
      <vt:lpstr>Tabla 2</vt:lpstr>
      <vt:lpstr>Gráfico 2</vt:lpstr>
      <vt:lpstr>Económico Ingresos</vt:lpstr>
      <vt:lpstr>Gráfico 3</vt:lpstr>
      <vt:lpstr>Tabla 3</vt:lpstr>
      <vt:lpstr>Figura 1</vt:lpstr>
      <vt:lpstr>Tabla 4</vt:lpstr>
      <vt:lpstr>Tabla 5</vt:lpstr>
      <vt:lpstr>Tabla 6</vt:lpstr>
      <vt:lpstr>Tabla 7</vt:lpstr>
      <vt:lpstr>Tabla 8</vt:lpstr>
      <vt:lpstr>Tabla 9</vt:lpstr>
      <vt:lpstr>Tabla 10</vt:lpstr>
      <vt:lpstr>Gráfico 4</vt:lpstr>
      <vt:lpstr>Figura 2</vt:lpstr>
      <vt:lpstr>Tabla 11</vt:lpstr>
      <vt:lpstr>Figura 3</vt:lpstr>
      <vt:lpstr>Figura 4</vt:lpstr>
      <vt:lpstr>Figura 5</vt:lpstr>
      <vt:lpstr>Tabla 12</vt:lpstr>
      <vt:lpstr>Tabla 13</vt:lpstr>
      <vt:lpstr>Gráfico 5</vt:lpstr>
      <vt:lpstr>Tabla 14</vt:lpstr>
      <vt:lpstr>Tabla 15</vt:lpstr>
      <vt:lpstr>Tabla 16</vt:lpstr>
      <vt:lpstr>Tabla 17</vt:lpstr>
      <vt:lpstr>Tabla 18</vt:lpstr>
      <vt:lpstr>Tabla 19</vt:lpstr>
      <vt:lpstr>Tabla 20</vt:lpstr>
      <vt:lpstr>Tabla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  Portalatin G.</dc:creator>
  <cp:lastModifiedBy>Maria D. Mariñas M.</cp:lastModifiedBy>
  <dcterms:created xsi:type="dcterms:W3CDTF">2021-04-19T12:53:28Z</dcterms:created>
  <dcterms:modified xsi:type="dcterms:W3CDTF">2021-04-30T18:01:45Z</dcterms:modified>
</cp:coreProperties>
</file>