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1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1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mmarinas_digepres_gob_do/Documents/Desktop/María Dolores/Informes/Anuales/2021/Informe de medio término/"/>
    </mc:Choice>
  </mc:AlternateContent>
  <xr:revisionPtr revIDLastSave="54" documentId="8_{4923B342-C8B6-4A6D-8093-84F41006AA0E}" xr6:coauthVersionLast="47" xr6:coauthVersionMax="47" xr10:uidLastSave="{5596BB31-31D6-4738-8934-020E472CB4FE}"/>
  <bookViews>
    <workbookView xWindow="-120" yWindow="-120" windowWidth="29040" windowHeight="15840" tabRatio="779" firstSheet="1" activeTab="1" xr2:uid="{00000000-000D-0000-FFFF-FFFF00000000}"/>
  </bookViews>
  <sheets>
    <sheet name="Económico Ingresos" sheetId="4" state="hidden" r:id="rId1"/>
    <sheet name="Cuadro 1" sheetId="44" r:id="rId2"/>
    <sheet name="Gráfico 1 " sheetId="45" r:id="rId3"/>
    <sheet name="Gráfico 2 " sheetId="46" r:id="rId4"/>
    <sheet name="Cuadro 2" sheetId="47" r:id="rId5"/>
    <sheet name="Cuadro 3" sheetId="48" r:id="rId6"/>
    <sheet name="Cuadro 4" sheetId="49" r:id="rId7"/>
    <sheet name="Gráfico 3 " sheetId="50" r:id="rId8"/>
    <sheet name="Cuadro 5" sheetId="51" r:id="rId9"/>
    <sheet name="Cuadro 6" sheetId="52" r:id="rId10"/>
    <sheet name="Cuadro 7" sheetId="53" r:id="rId11"/>
    <sheet name="Cuadro 8" sheetId="54" r:id="rId12"/>
    <sheet name="Cuadro 9" sheetId="55" r:id="rId13"/>
    <sheet name="Gráfico 4 " sheetId="56" r:id="rId14"/>
    <sheet name="Gráfico 5 " sheetId="57" r:id="rId15"/>
    <sheet name="Gráfico 6" sheetId="58" r:id="rId16"/>
    <sheet name="Cuadro 10" sheetId="59" r:id="rId17"/>
    <sheet name="Cuadro 11" sheetId="60" r:id="rId18"/>
    <sheet name="Cuadro 12" sheetId="69" r:id="rId19"/>
    <sheet name="Cuadro 13 " sheetId="70" r:id="rId20"/>
    <sheet name="Cuadro 14 " sheetId="71" r:id="rId21"/>
    <sheet name="Cuadro 15 " sheetId="74" r:id="rId22"/>
    <sheet name="Cuadro 16 " sheetId="72" r:id="rId23"/>
    <sheet name="Gráfico 7" sheetId="73" r:id="rId24"/>
    <sheet name="Gráfico 8" sheetId="26" r:id="rId25"/>
    <sheet name="Cuadro 17 " sheetId="1" r:id="rId26"/>
    <sheet name="Figura 1" sheetId="27" r:id="rId27"/>
    <sheet name="Cuadro 18 " sheetId="2" r:id="rId28"/>
    <sheet name="Cuadro 19" sheetId="9" r:id="rId29"/>
    <sheet name="Cuadro 20" sheetId="28" r:id="rId30"/>
    <sheet name="Cuadro 21" sheetId="29" r:id="rId31"/>
    <sheet name="Cuadro 22" sheetId="30" r:id="rId32"/>
    <sheet name="Cuadro 23" sheetId="10" r:id="rId33"/>
    <sheet name="Cuadro 24" sheetId="11" r:id="rId34"/>
    <sheet name="Gráfico 9" sheetId="32" r:id="rId35"/>
    <sheet name="Figura 2" sheetId="33" r:id="rId36"/>
    <sheet name="Figura 3" sheetId="34" r:id="rId37"/>
    <sheet name="Figura 4" sheetId="35" r:id="rId38"/>
    <sheet name="Figura 5" sheetId="36" r:id="rId39"/>
    <sheet name="Cuadro 25" sheetId="3" r:id="rId40"/>
    <sheet name="Cuadro 26" sheetId="12" r:id="rId41"/>
    <sheet name="Gráfico 10" sheetId="39" r:id="rId42"/>
    <sheet name="Cuadro 27" sheetId="40" r:id="rId43"/>
    <sheet name="Cuadro 28" sheetId="41" r:id="rId44"/>
    <sheet name="Cuadro 29" sheetId="61" r:id="rId45"/>
    <sheet name="Cuadro 30" sheetId="62" r:id="rId46"/>
    <sheet name="Cuadro 31" sheetId="42" r:id="rId47"/>
    <sheet name="Cuadro 32" sheetId="43" r:id="rId48"/>
    <sheet name="Cuadro 33" sheetId="63" r:id="rId49"/>
    <sheet name="Cuadro 34" sheetId="64" r:id="rId50"/>
    <sheet name="Cuadro 35" sheetId="65" r:id="rId51"/>
    <sheet name="Cuadro 36" sheetId="66" r:id="rId52"/>
    <sheet name="Cuadro 37" sheetId="67" r:id="rId53"/>
    <sheet name="Anexo 1." sheetId="75" r:id="rId54"/>
  </sheets>
  <externalReferences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</externalReferences>
  <definedNames>
    <definedName name="\0" localSheetId="18">#REF!</definedName>
    <definedName name="\0" localSheetId="19">#REF!</definedName>
    <definedName name="\0" localSheetId="20">#REF!</definedName>
    <definedName name="\0" localSheetId="21">#REF!</definedName>
    <definedName name="\0" localSheetId="42">#REF!</definedName>
    <definedName name="\0" localSheetId="43">#REF!</definedName>
    <definedName name="\0" localSheetId="44">#REF!</definedName>
    <definedName name="\0" localSheetId="45">#REF!</definedName>
    <definedName name="\0" localSheetId="48">#REF!</definedName>
    <definedName name="\0" localSheetId="49">#REF!</definedName>
    <definedName name="\0" localSheetId="50">#REF!</definedName>
    <definedName name="\0" localSheetId="52">#REF!</definedName>
    <definedName name="\0" localSheetId="41">#REF!</definedName>
    <definedName name="\0">#REF!</definedName>
    <definedName name="\A" localSheetId="18">#REF!</definedName>
    <definedName name="\A" localSheetId="19">#REF!</definedName>
    <definedName name="\A" localSheetId="20">#REF!</definedName>
    <definedName name="\A" localSheetId="42">#REF!</definedName>
    <definedName name="\A" localSheetId="43">#REF!</definedName>
    <definedName name="\A" localSheetId="44">#REF!</definedName>
    <definedName name="\A" localSheetId="48">#REF!</definedName>
    <definedName name="\A" localSheetId="49">#REF!</definedName>
    <definedName name="\A" localSheetId="50">#REF!</definedName>
    <definedName name="\A">#REF!</definedName>
    <definedName name="\B" localSheetId="18">#REF!</definedName>
    <definedName name="\B" localSheetId="19">#REF!</definedName>
    <definedName name="\B" localSheetId="20">#REF!</definedName>
    <definedName name="\B" localSheetId="42">#REF!</definedName>
    <definedName name="\B" localSheetId="43">#REF!</definedName>
    <definedName name="\B" localSheetId="44">#REF!</definedName>
    <definedName name="\B" localSheetId="48">#REF!</definedName>
    <definedName name="\B" localSheetId="49">#REF!</definedName>
    <definedName name="\B" localSheetId="50">#REF!</definedName>
    <definedName name="\B">#REF!</definedName>
    <definedName name="\C" localSheetId="18">#REF!</definedName>
    <definedName name="\C" localSheetId="42">#REF!</definedName>
    <definedName name="\C" localSheetId="43">#REF!</definedName>
    <definedName name="\C" localSheetId="44">#REF!</definedName>
    <definedName name="\C" localSheetId="48">#REF!</definedName>
    <definedName name="\C" localSheetId="49">#REF!</definedName>
    <definedName name="\C" localSheetId="50">#REF!</definedName>
    <definedName name="\C">#REF!</definedName>
    <definedName name="\D" localSheetId="18">#REF!</definedName>
    <definedName name="\D" localSheetId="42">#REF!</definedName>
    <definedName name="\D" localSheetId="43">#REF!</definedName>
    <definedName name="\D" localSheetId="44">#REF!</definedName>
    <definedName name="\D" localSheetId="48">#REF!</definedName>
    <definedName name="\D" localSheetId="49">#REF!</definedName>
    <definedName name="\D" localSheetId="50">#REF!</definedName>
    <definedName name="\D">#REF!</definedName>
    <definedName name="\E" localSheetId="18">#REF!</definedName>
    <definedName name="\E" localSheetId="42">#REF!</definedName>
    <definedName name="\E" localSheetId="43">#REF!</definedName>
    <definedName name="\E" localSheetId="44">#REF!</definedName>
    <definedName name="\E" localSheetId="48">#REF!</definedName>
    <definedName name="\E" localSheetId="49">#REF!</definedName>
    <definedName name="\E" localSheetId="50">#REF!</definedName>
    <definedName name="\E">#REF!</definedName>
    <definedName name="\F" localSheetId="18">#REF!</definedName>
    <definedName name="\F" localSheetId="42">#REF!</definedName>
    <definedName name="\F" localSheetId="43">#REF!</definedName>
    <definedName name="\F" localSheetId="44">#REF!</definedName>
    <definedName name="\F" localSheetId="48">#REF!</definedName>
    <definedName name="\F" localSheetId="49">#REF!</definedName>
    <definedName name="\F" localSheetId="50">#REF!</definedName>
    <definedName name="\F">#REF!</definedName>
    <definedName name="\G" localSheetId="18">#REF!</definedName>
    <definedName name="\G" localSheetId="42">#REF!</definedName>
    <definedName name="\G" localSheetId="43">#REF!</definedName>
    <definedName name="\G" localSheetId="44">#REF!</definedName>
    <definedName name="\G" localSheetId="48">#REF!</definedName>
    <definedName name="\G" localSheetId="49">#REF!</definedName>
    <definedName name="\G" localSheetId="50">#REF!</definedName>
    <definedName name="\G">#REF!</definedName>
    <definedName name="\H" localSheetId="18">#REF!</definedName>
    <definedName name="\H" localSheetId="42">#REF!</definedName>
    <definedName name="\H" localSheetId="43">#REF!</definedName>
    <definedName name="\H" localSheetId="44">#REF!</definedName>
    <definedName name="\H" localSheetId="48">#REF!</definedName>
    <definedName name="\H" localSheetId="49">#REF!</definedName>
    <definedName name="\H" localSheetId="50">#REF!</definedName>
    <definedName name="\H">#REF!</definedName>
    <definedName name="\I" localSheetId="18">#REF!</definedName>
    <definedName name="\I" localSheetId="42">#REF!</definedName>
    <definedName name="\I" localSheetId="43">#REF!</definedName>
    <definedName name="\I" localSheetId="44">#REF!</definedName>
    <definedName name="\I" localSheetId="48">#REF!</definedName>
    <definedName name="\I" localSheetId="49">#REF!</definedName>
    <definedName name="\I" localSheetId="50">#REF!</definedName>
    <definedName name="\I">#REF!</definedName>
    <definedName name="\J" localSheetId="18">#REF!</definedName>
    <definedName name="\J" localSheetId="42">#REF!</definedName>
    <definedName name="\J" localSheetId="43">#REF!</definedName>
    <definedName name="\J" localSheetId="44">#REF!</definedName>
    <definedName name="\J" localSheetId="48">#REF!</definedName>
    <definedName name="\J" localSheetId="49">#REF!</definedName>
    <definedName name="\J" localSheetId="50">#REF!</definedName>
    <definedName name="\J">#REF!</definedName>
    <definedName name="\K" localSheetId="18">#REF!</definedName>
    <definedName name="\K" localSheetId="42">#REF!</definedName>
    <definedName name="\K" localSheetId="43">#REF!</definedName>
    <definedName name="\K" localSheetId="44">#REF!</definedName>
    <definedName name="\K" localSheetId="48">#REF!</definedName>
    <definedName name="\K" localSheetId="49">#REF!</definedName>
    <definedName name="\K" localSheetId="50">#REF!</definedName>
    <definedName name="\K">#REF!</definedName>
    <definedName name="\L" localSheetId="18">#REF!</definedName>
    <definedName name="\L" localSheetId="42">#REF!</definedName>
    <definedName name="\L" localSheetId="43">#REF!</definedName>
    <definedName name="\L" localSheetId="44">#REF!</definedName>
    <definedName name="\L" localSheetId="48">#REF!</definedName>
    <definedName name="\L" localSheetId="49">#REF!</definedName>
    <definedName name="\L" localSheetId="50">#REF!</definedName>
    <definedName name="\L">#REF!</definedName>
    <definedName name="\M" localSheetId="18">#REF!</definedName>
    <definedName name="\M" localSheetId="42">#REF!</definedName>
    <definedName name="\M" localSheetId="43">#REF!</definedName>
    <definedName name="\M" localSheetId="44">#REF!</definedName>
    <definedName name="\M" localSheetId="48">#REF!</definedName>
    <definedName name="\M" localSheetId="49">#REF!</definedName>
    <definedName name="\M" localSheetId="50">#REF!</definedName>
    <definedName name="\M">#REF!</definedName>
    <definedName name="\N" localSheetId="18">#REF!</definedName>
    <definedName name="\N" localSheetId="42">#REF!</definedName>
    <definedName name="\N" localSheetId="43">#REF!</definedName>
    <definedName name="\N" localSheetId="44">#REF!</definedName>
    <definedName name="\N" localSheetId="48">#REF!</definedName>
    <definedName name="\N" localSheetId="49">#REF!</definedName>
    <definedName name="\N" localSheetId="50">#REF!</definedName>
    <definedName name="\N">#REF!</definedName>
    <definedName name="\Ñ">#REF!</definedName>
    <definedName name="\O" localSheetId="18">#REF!</definedName>
    <definedName name="\O" localSheetId="42">#REF!</definedName>
    <definedName name="\O" localSheetId="43">#REF!</definedName>
    <definedName name="\O" localSheetId="44">#REF!</definedName>
    <definedName name="\O" localSheetId="48">#REF!</definedName>
    <definedName name="\O" localSheetId="49">#REF!</definedName>
    <definedName name="\O" localSheetId="50">#REF!</definedName>
    <definedName name="\O">#REF!</definedName>
    <definedName name="\P" localSheetId="18">#REF!</definedName>
    <definedName name="\P" localSheetId="42">#REF!</definedName>
    <definedName name="\P" localSheetId="43">#REF!</definedName>
    <definedName name="\P" localSheetId="44">#REF!</definedName>
    <definedName name="\P" localSheetId="48">#REF!</definedName>
    <definedName name="\P" localSheetId="49">#REF!</definedName>
    <definedName name="\P" localSheetId="50">#REF!</definedName>
    <definedName name="\P">#REF!</definedName>
    <definedName name="\Q" localSheetId="18">#REF!</definedName>
    <definedName name="\Q" localSheetId="42">#REF!</definedName>
    <definedName name="\Q" localSheetId="43">#REF!</definedName>
    <definedName name="\Q" localSheetId="44">#REF!</definedName>
    <definedName name="\Q" localSheetId="48">#REF!</definedName>
    <definedName name="\Q" localSheetId="49">#REF!</definedName>
    <definedName name="\Q" localSheetId="50">#REF!</definedName>
    <definedName name="\Q">#REF!</definedName>
    <definedName name="\R" localSheetId="18">#REF!</definedName>
    <definedName name="\R" localSheetId="42">#REF!</definedName>
    <definedName name="\R" localSheetId="43">#REF!</definedName>
    <definedName name="\R" localSheetId="44">#REF!</definedName>
    <definedName name="\R" localSheetId="48">#REF!</definedName>
    <definedName name="\R" localSheetId="49">#REF!</definedName>
    <definedName name="\R" localSheetId="50">#REF!</definedName>
    <definedName name="\R">#REF!</definedName>
    <definedName name="\S" localSheetId="18">#REF!</definedName>
    <definedName name="\S" localSheetId="42">#REF!</definedName>
    <definedName name="\S" localSheetId="43">#REF!</definedName>
    <definedName name="\S" localSheetId="44">#REF!</definedName>
    <definedName name="\S" localSheetId="48">#REF!</definedName>
    <definedName name="\S" localSheetId="49">#REF!</definedName>
    <definedName name="\S" localSheetId="50">#REF!</definedName>
    <definedName name="\S">#REF!</definedName>
    <definedName name="\T" localSheetId="18">#REF!</definedName>
    <definedName name="\T" localSheetId="42">#REF!</definedName>
    <definedName name="\T" localSheetId="43">#REF!</definedName>
    <definedName name="\T" localSheetId="44">#REF!</definedName>
    <definedName name="\T" localSheetId="48">#REF!</definedName>
    <definedName name="\T" localSheetId="49">#REF!</definedName>
    <definedName name="\T" localSheetId="50">#REF!</definedName>
    <definedName name="\T">#REF!</definedName>
    <definedName name="\T1">#REF!</definedName>
    <definedName name="\T2">[1]BOP!#REF!</definedName>
    <definedName name="\U" localSheetId="18">#REF!</definedName>
    <definedName name="\U" localSheetId="42">#REF!</definedName>
    <definedName name="\U" localSheetId="43">#REF!</definedName>
    <definedName name="\U" localSheetId="44">#REF!</definedName>
    <definedName name="\U" localSheetId="48">#REF!</definedName>
    <definedName name="\U" localSheetId="49">#REF!</definedName>
    <definedName name="\U" localSheetId="50">#REF!</definedName>
    <definedName name="\U">#REF!</definedName>
    <definedName name="\V" localSheetId="18">#REF!</definedName>
    <definedName name="\V" localSheetId="42">#REF!</definedName>
    <definedName name="\V" localSheetId="43">#REF!</definedName>
    <definedName name="\V" localSheetId="44">#REF!</definedName>
    <definedName name="\V" localSheetId="48">#REF!</definedName>
    <definedName name="\V" localSheetId="49">#REF!</definedName>
    <definedName name="\V" localSheetId="50">#REF!</definedName>
    <definedName name="\V">#REF!</definedName>
    <definedName name="\W" localSheetId="18">#REF!</definedName>
    <definedName name="\W" localSheetId="42">#REF!</definedName>
    <definedName name="\W" localSheetId="43">#REF!</definedName>
    <definedName name="\W" localSheetId="44">#REF!</definedName>
    <definedName name="\W" localSheetId="48">#REF!</definedName>
    <definedName name="\W" localSheetId="49">#REF!</definedName>
    <definedName name="\W" localSheetId="50">#REF!</definedName>
    <definedName name="\W">#REF!</definedName>
    <definedName name="\X" localSheetId="18">#REF!</definedName>
    <definedName name="\X" localSheetId="42">#REF!</definedName>
    <definedName name="\X" localSheetId="43">#REF!</definedName>
    <definedName name="\X" localSheetId="44">#REF!</definedName>
    <definedName name="\X" localSheetId="48">#REF!</definedName>
    <definedName name="\X" localSheetId="49">#REF!</definedName>
    <definedName name="\X" localSheetId="50">#REF!</definedName>
    <definedName name="\X">#REF!</definedName>
    <definedName name="\Y" localSheetId="18">#REF!</definedName>
    <definedName name="\Y" localSheetId="42">#REF!</definedName>
    <definedName name="\Y" localSheetId="43">#REF!</definedName>
    <definedName name="\Y" localSheetId="44">#REF!</definedName>
    <definedName name="\Y" localSheetId="48">#REF!</definedName>
    <definedName name="\Y" localSheetId="49">#REF!</definedName>
    <definedName name="\Y" localSheetId="50">#REF!</definedName>
    <definedName name="\Y">#REF!</definedName>
    <definedName name="\Z" localSheetId="18">#REF!</definedName>
    <definedName name="\Z" localSheetId="42">#REF!</definedName>
    <definedName name="\Z" localSheetId="43">#REF!</definedName>
    <definedName name="\Z" localSheetId="44">#REF!</definedName>
    <definedName name="\Z" localSheetId="48">#REF!</definedName>
    <definedName name="\Z" localSheetId="49">#REF!</definedName>
    <definedName name="\Z" localSheetId="50">#REF!</definedName>
    <definedName name="\Z">#REF!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18">#REF!</definedName>
    <definedName name="_______FAL4" localSheetId="19">#REF!</definedName>
    <definedName name="_______FAL4" localSheetId="20">#REF!</definedName>
    <definedName name="_______FAL4" localSheetId="21">#REF!</definedName>
    <definedName name="_______FAL4" localSheetId="42">#REF!</definedName>
    <definedName name="_______FAL4" localSheetId="43">#REF!</definedName>
    <definedName name="_______FAL4" localSheetId="44">#REF!</definedName>
    <definedName name="_______FAL4" localSheetId="45">#REF!</definedName>
    <definedName name="_______FAL4" localSheetId="48">#REF!</definedName>
    <definedName name="_______FAL4" localSheetId="49">#REF!</definedName>
    <definedName name="_______FAL4" localSheetId="50">#REF!</definedName>
    <definedName name="_______FAL4" localSheetId="52">#REF!</definedName>
    <definedName name="_______FAL4" localSheetId="41">#REF!</definedName>
    <definedName name="_______FAL4">#REF!</definedName>
    <definedName name="_______FAL6" localSheetId="18">#REF!</definedName>
    <definedName name="_______FAL6" localSheetId="19">#REF!</definedName>
    <definedName name="_______FAL6" localSheetId="20">#REF!</definedName>
    <definedName name="_______FAL6" localSheetId="42">#REF!</definedName>
    <definedName name="_______FAL6" localSheetId="43">#REF!</definedName>
    <definedName name="_______FAL6" localSheetId="44">#REF!</definedName>
    <definedName name="_______FAL6" localSheetId="48">#REF!</definedName>
    <definedName name="_______FAL6" localSheetId="49">#REF!</definedName>
    <definedName name="_______FAL6" localSheetId="50">#REF!</definedName>
    <definedName name="_______FAL6">#REF!</definedName>
    <definedName name="_______FAL7" localSheetId="18">#REF!</definedName>
    <definedName name="_______FAL7" localSheetId="19">#REF!</definedName>
    <definedName name="_______FAL7" localSheetId="20">#REF!</definedName>
    <definedName name="_______FAL7" localSheetId="42">#REF!</definedName>
    <definedName name="_______FAL7" localSheetId="43">#REF!</definedName>
    <definedName name="_______FAL7" localSheetId="44">#REF!</definedName>
    <definedName name="_______FAL7" localSheetId="48">#REF!</definedName>
    <definedName name="_______FAL7" localSheetId="49">#REF!</definedName>
    <definedName name="_______FAL7" localSheetId="50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18">#REF!</definedName>
    <definedName name="______AUS1" localSheetId="19">#REF!</definedName>
    <definedName name="______AUS1" localSheetId="20">#REF!</definedName>
    <definedName name="______AUS1" localSheetId="21">#REF!</definedName>
    <definedName name="______AUS1" localSheetId="42">#REF!</definedName>
    <definedName name="______AUS1" localSheetId="43">#REF!</definedName>
    <definedName name="______AUS1" localSheetId="44">#REF!</definedName>
    <definedName name="______AUS1" localSheetId="45">#REF!</definedName>
    <definedName name="______AUS1" localSheetId="48">#REF!</definedName>
    <definedName name="______AUS1" localSheetId="49">#REF!</definedName>
    <definedName name="______AUS1" localSheetId="50">#REF!</definedName>
    <definedName name="______AUS1" localSheetId="52">#REF!</definedName>
    <definedName name="______AUS1" localSheetId="41">#REF!</definedName>
    <definedName name="______AUS1">#REF!</definedName>
    <definedName name="______DEG1" localSheetId="18">#REF!</definedName>
    <definedName name="______DEG1" localSheetId="19">#REF!</definedName>
    <definedName name="______DEG1" localSheetId="20">#REF!</definedName>
    <definedName name="______DEG1" localSheetId="42">#REF!</definedName>
    <definedName name="______DEG1" localSheetId="43">#REF!</definedName>
    <definedName name="______DEG1" localSheetId="44">#REF!</definedName>
    <definedName name="______DEG1" localSheetId="48">#REF!</definedName>
    <definedName name="______DEG1" localSheetId="49">#REF!</definedName>
    <definedName name="______DEG1" localSheetId="50">#REF!</definedName>
    <definedName name="______DEG1">#REF!</definedName>
    <definedName name="______DKR1" localSheetId="18">#REF!</definedName>
    <definedName name="______DKR1" localSheetId="19">#REF!</definedName>
    <definedName name="______DKR1" localSheetId="20">#REF!</definedName>
    <definedName name="______DKR1" localSheetId="42">#REF!</definedName>
    <definedName name="______DKR1" localSheetId="43">#REF!</definedName>
    <definedName name="______DKR1" localSheetId="44">#REF!</definedName>
    <definedName name="______DKR1" localSheetId="48">#REF!</definedName>
    <definedName name="______DKR1" localSheetId="49">#REF!</definedName>
    <definedName name="______DKR1" localSheetId="50">#REF!</definedName>
    <definedName name="______DKR1">#REF!</definedName>
    <definedName name="______ECU1" localSheetId="18">#REF!</definedName>
    <definedName name="______ECU1" localSheetId="42">#REF!</definedName>
    <definedName name="______ECU1" localSheetId="43">#REF!</definedName>
    <definedName name="______ECU1" localSheetId="44">#REF!</definedName>
    <definedName name="______ECU1" localSheetId="48">#REF!</definedName>
    <definedName name="______ECU1" localSheetId="49">#REF!</definedName>
    <definedName name="______ECU1" localSheetId="50">#REF!</definedName>
    <definedName name="______ECU1">#REF!</definedName>
    <definedName name="______ESC1" localSheetId="18">#REF!</definedName>
    <definedName name="______ESC1" localSheetId="42">#REF!</definedName>
    <definedName name="______ESC1" localSheetId="43">#REF!</definedName>
    <definedName name="______ESC1" localSheetId="44">#REF!</definedName>
    <definedName name="______ESC1" localSheetId="48">#REF!</definedName>
    <definedName name="______ESC1" localSheetId="49">#REF!</definedName>
    <definedName name="______ESC1" localSheetId="50">#REF!</definedName>
    <definedName name="______ESC1">#REF!</definedName>
    <definedName name="______FAL2" localSheetId="18">#REF!</definedName>
    <definedName name="______FAL2" localSheetId="42">#REF!</definedName>
    <definedName name="______FAL2" localSheetId="43">#REF!</definedName>
    <definedName name="______FAL2" localSheetId="44">#REF!</definedName>
    <definedName name="______FAL2" localSheetId="48">#REF!</definedName>
    <definedName name="______FAL2" localSheetId="49">#REF!</definedName>
    <definedName name="______FAL2" localSheetId="50">#REF!</definedName>
    <definedName name="______FAL2">#REF!</definedName>
    <definedName name="______FAL3" localSheetId="18">#REF!</definedName>
    <definedName name="______FAL3" localSheetId="42">#REF!</definedName>
    <definedName name="______FAL3" localSheetId="43">#REF!</definedName>
    <definedName name="______FAL3" localSheetId="44">#REF!</definedName>
    <definedName name="______FAL3" localSheetId="48">#REF!</definedName>
    <definedName name="______FAL3" localSheetId="49">#REF!</definedName>
    <definedName name="______FAL3" localSheetId="50">#REF!</definedName>
    <definedName name="______FAL3">#REF!</definedName>
    <definedName name="______FAL4" localSheetId="18">#REF!</definedName>
    <definedName name="______FAL4" localSheetId="42">#REF!</definedName>
    <definedName name="______FAL4" localSheetId="43">#REF!</definedName>
    <definedName name="______FAL4" localSheetId="44">#REF!</definedName>
    <definedName name="______FAL4" localSheetId="48">#REF!</definedName>
    <definedName name="______FAL4" localSheetId="49">#REF!</definedName>
    <definedName name="______FAL4" localSheetId="50">#REF!</definedName>
    <definedName name="______FAL4">#REF!</definedName>
    <definedName name="______FAL5" localSheetId="18">#REF!</definedName>
    <definedName name="______FAL5" localSheetId="42">#REF!</definedName>
    <definedName name="______FAL5" localSheetId="43">#REF!</definedName>
    <definedName name="______FAL5" localSheetId="44">#REF!</definedName>
    <definedName name="______FAL5" localSheetId="48">#REF!</definedName>
    <definedName name="______FAL5" localSheetId="49">#REF!</definedName>
    <definedName name="______FAL5" localSheetId="50">#REF!</definedName>
    <definedName name="______FAL5">#REF!</definedName>
    <definedName name="______FAL6" localSheetId="18">#REF!</definedName>
    <definedName name="______FAL6" localSheetId="42">#REF!</definedName>
    <definedName name="______FAL6" localSheetId="43">#REF!</definedName>
    <definedName name="______FAL6" localSheetId="44">#REF!</definedName>
    <definedName name="______FAL6" localSheetId="48">#REF!</definedName>
    <definedName name="______FAL6" localSheetId="49">#REF!</definedName>
    <definedName name="______FAL6" localSheetId="50">#REF!</definedName>
    <definedName name="______FAL6">#REF!</definedName>
    <definedName name="______FAL7" localSheetId="18">#REF!</definedName>
    <definedName name="______FAL7" localSheetId="42">#REF!</definedName>
    <definedName name="______FAL7" localSheetId="43">#REF!</definedName>
    <definedName name="______FAL7" localSheetId="44">#REF!</definedName>
    <definedName name="______FAL7" localSheetId="48">#REF!</definedName>
    <definedName name="______FAL7" localSheetId="49">#REF!</definedName>
    <definedName name="______FAL7" localSheetId="50">#REF!</definedName>
    <definedName name="______FAL7">#REF!</definedName>
    <definedName name="______FMK1" localSheetId="18">#REF!</definedName>
    <definedName name="______FMK1" localSheetId="42">#REF!</definedName>
    <definedName name="______FMK1" localSheetId="43">#REF!</definedName>
    <definedName name="______FMK1" localSheetId="44">#REF!</definedName>
    <definedName name="______FMK1" localSheetId="48">#REF!</definedName>
    <definedName name="______FMK1" localSheetId="49">#REF!</definedName>
    <definedName name="______FMK1" localSheetId="50">#REF!</definedName>
    <definedName name="______FMK1">#REF!</definedName>
    <definedName name="______IKR1" localSheetId="18">#REF!</definedName>
    <definedName name="______IKR1" localSheetId="42">#REF!</definedName>
    <definedName name="______IKR1" localSheetId="43">#REF!</definedName>
    <definedName name="______IKR1" localSheetId="44">#REF!</definedName>
    <definedName name="______IKR1" localSheetId="48">#REF!</definedName>
    <definedName name="______IKR1" localSheetId="49">#REF!</definedName>
    <definedName name="______IKR1" localSheetId="50">#REF!</definedName>
    <definedName name="______IKR1">#REF!</definedName>
    <definedName name="______IRP1" localSheetId="18">#REF!</definedName>
    <definedName name="______IRP1" localSheetId="42">#REF!</definedName>
    <definedName name="______IRP1" localSheetId="43">#REF!</definedName>
    <definedName name="______IRP1" localSheetId="44">#REF!</definedName>
    <definedName name="______IRP1" localSheetId="48">#REF!</definedName>
    <definedName name="______IRP1" localSheetId="49">#REF!</definedName>
    <definedName name="______IRP1" localSheetId="50">#REF!</definedName>
    <definedName name="______IRP1">#REF!</definedName>
    <definedName name="______LIT1" localSheetId="18">#REF!</definedName>
    <definedName name="______LIT1" localSheetId="42">#REF!</definedName>
    <definedName name="______LIT1" localSheetId="43">#REF!</definedName>
    <definedName name="______LIT1" localSheetId="44">#REF!</definedName>
    <definedName name="______LIT1" localSheetId="48">#REF!</definedName>
    <definedName name="______LIT1" localSheetId="49">#REF!</definedName>
    <definedName name="______LIT1" localSheetId="50">#REF!</definedName>
    <definedName name="______LIT1">#REF!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8">#REF!</definedName>
    <definedName name="______MEX1" localSheetId="19">#REF!</definedName>
    <definedName name="______MEX1" localSheetId="20">#REF!</definedName>
    <definedName name="______MEX1" localSheetId="21">#REF!</definedName>
    <definedName name="______MEX1" localSheetId="42">#REF!</definedName>
    <definedName name="______MEX1" localSheetId="43">#REF!</definedName>
    <definedName name="______MEX1" localSheetId="44">#REF!</definedName>
    <definedName name="______MEX1" localSheetId="45">#REF!</definedName>
    <definedName name="______MEX1" localSheetId="48">#REF!</definedName>
    <definedName name="______MEX1" localSheetId="49">#REF!</definedName>
    <definedName name="______MEX1" localSheetId="50">#REF!</definedName>
    <definedName name="______MEX1" localSheetId="52">#REF!</definedName>
    <definedName name="______MEX1" localSheetId="41">#REF!</definedName>
    <definedName name="______MEX1">#REF!</definedName>
    <definedName name="______PTA1" localSheetId="18">#REF!</definedName>
    <definedName name="______PTA1" localSheetId="19">#REF!</definedName>
    <definedName name="______PTA1" localSheetId="20">#REF!</definedName>
    <definedName name="______PTA1" localSheetId="42">#REF!</definedName>
    <definedName name="______PTA1" localSheetId="43">#REF!</definedName>
    <definedName name="______PTA1" localSheetId="44">#REF!</definedName>
    <definedName name="______PTA1" localSheetId="48">#REF!</definedName>
    <definedName name="______PTA1" localSheetId="49">#REF!</definedName>
    <definedName name="______PTA1" localSheetId="50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8">#REF!</definedName>
    <definedName name="______SAR1" localSheetId="19">#REF!</definedName>
    <definedName name="______SAR1" localSheetId="20">#REF!</definedName>
    <definedName name="______SAR1" localSheetId="21">#REF!</definedName>
    <definedName name="______SAR1" localSheetId="42">#REF!</definedName>
    <definedName name="______SAR1" localSheetId="43">#REF!</definedName>
    <definedName name="______SAR1" localSheetId="44">#REF!</definedName>
    <definedName name="______SAR1" localSheetId="45">#REF!</definedName>
    <definedName name="______SAR1" localSheetId="48">#REF!</definedName>
    <definedName name="______SAR1" localSheetId="49">#REF!</definedName>
    <definedName name="______SAR1" localSheetId="50">#REF!</definedName>
    <definedName name="______SAR1" localSheetId="52">#REF!</definedName>
    <definedName name="______SAR1" localSheetId="41">#REF!</definedName>
    <definedName name="______SAR1">#REF!</definedName>
    <definedName name="______SRT11" localSheetId="16" hidden="1">{"Minpmon",#N/A,FALSE,"Monthinput"}</definedName>
    <definedName name="______SRT11" localSheetId="17" hidden="1">{"Minpmon",#N/A,FALSE,"Monthinput"}</definedName>
    <definedName name="______SRT11" localSheetId="18" hidden="1">{"Minpmon",#N/A,FALSE,"Monthinput"}</definedName>
    <definedName name="______SRT11" localSheetId="19" hidden="1">{"Minpmon",#N/A,FALSE,"Monthinput"}</definedName>
    <definedName name="______SRT11" localSheetId="20" hidden="1">{"Minpmon",#N/A,FALSE,"Monthinput"}</definedName>
    <definedName name="______SRT11" localSheetId="21" hidden="1">{"Minpmon",#N/A,FALSE,"Monthinput"}</definedName>
    <definedName name="______SRT11" localSheetId="42" hidden="1">{"Minpmon",#N/A,FALSE,"Monthinput"}</definedName>
    <definedName name="______SRT11" localSheetId="43" hidden="1">{"Minpmon",#N/A,FALSE,"Monthinput"}</definedName>
    <definedName name="______SRT11" localSheetId="44" hidden="1">{"Minpmon",#N/A,FALSE,"Monthinput"}</definedName>
    <definedName name="______SRT11" localSheetId="45" hidden="1">{"Minpmon",#N/A,FALSE,"Monthinput"}</definedName>
    <definedName name="______SRT11" localSheetId="48" hidden="1">{"Minpmon",#N/A,FALSE,"Monthinput"}</definedName>
    <definedName name="______SRT11" localSheetId="49" hidden="1">{"Minpmon",#N/A,FALSE,"Monthinput"}</definedName>
    <definedName name="______SRT11" localSheetId="50" hidden="1">{"Minpmon",#N/A,FALSE,"Monthinput"}</definedName>
    <definedName name="______SRT11" localSheetId="51" hidden="1">{"Minpmon",#N/A,FALSE,"Monthinput"}</definedName>
    <definedName name="______SRT11" localSheetId="52" hidden="1">{"Minpmon",#N/A,FALSE,"Monthinput"}</definedName>
    <definedName name="______SRT11" localSheetId="41" hidden="1">{"Minpmon",#N/A,FALSE,"Monthinput"}</definedName>
    <definedName name="______SRT11" hidden="1">{"Minpmon",#N/A,FALSE,"Monthinput"}</definedName>
    <definedName name="_____AUS1" localSheetId="18">#REF!</definedName>
    <definedName name="_____AUS1" localSheetId="19">#REF!</definedName>
    <definedName name="_____AUS1" localSheetId="20">#REF!</definedName>
    <definedName name="_____AUS1" localSheetId="21">#REF!</definedName>
    <definedName name="_____AUS1" localSheetId="42">#REF!</definedName>
    <definedName name="_____AUS1" localSheetId="43">#REF!</definedName>
    <definedName name="_____AUS1" localSheetId="44">#REF!</definedName>
    <definedName name="_____AUS1" localSheetId="45">#REF!</definedName>
    <definedName name="_____AUS1" localSheetId="48">#REF!</definedName>
    <definedName name="_____AUS1" localSheetId="49">#REF!</definedName>
    <definedName name="_____AUS1" localSheetId="50">#REF!</definedName>
    <definedName name="_____AUS1" localSheetId="52">#REF!</definedName>
    <definedName name="_____AUS1" localSheetId="41">#REF!</definedName>
    <definedName name="_____AUS1">#REF!</definedName>
    <definedName name="_____DEG1" localSheetId="18">#REF!</definedName>
    <definedName name="_____DEG1" localSheetId="19">#REF!</definedName>
    <definedName name="_____DEG1" localSheetId="20">#REF!</definedName>
    <definedName name="_____DEG1" localSheetId="42">#REF!</definedName>
    <definedName name="_____DEG1" localSheetId="43">#REF!</definedName>
    <definedName name="_____DEG1" localSheetId="44">#REF!</definedName>
    <definedName name="_____DEG1" localSheetId="48">#REF!</definedName>
    <definedName name="_____DEG1" localSheetId="49">#REF!</definedName>
    <definedName name="_____DEG1" localSheetId="50">#REF!</definedName>
    <definedName name="_____DEG1">#REF!</definedName>
    <definedName name="_____DKR1" localSheetId="18">#REF!</definedName>
    <definedName name="_____DKR1" localSheetId="19">#REF!</definedName>
    <definedName name="_____DKR1" localSheetId="20">#REF!</definedName>
    <definedName name="_____DKR1" localSheetId="42">#REF!</definedName>
    <definedName name="_____DKR1" localSheetId="43">#REF!</definedName>
    <definedName name="_____DKR1" localSheetId="44">#REF!</definedName>
    <definedName name="_____DKR1" localSheetId="48">#REF!</definedName>
    <definedName name="_____DKR1" localSheetId="49">#REF!</definedName>
    <definedName name="_____DKR1" localSheetId="50">#REF!</definedName>
    <definedName name="_____DKR1">#REF!</definedName>
    <definedName name="_____ECU1" localSheetId="18">#REF!</definedName>
    <definedName name="_____ECU1" localSheetId="42">#REF!</definedName>
    <definedName name="_____ECU1" localSheetId="43">#REF!</definedName>
    <definedName name="_____ECU1" localSheetId="44">#REF!</definedName>
    <definedName name="_____ECU1" localSheetId="48">#REF!</definedName>
    <definedName name="_____ECU1" localSheetId="49">#REF!</definedName>
    <definedName name="_____ECU1" localSheetId="50">#REF!</definedName>
    <definedName name="_____ECU1">#REF!</definedName>
    <definedName name="_____ESC1" localSheetId="18">#REF!</definedName>
    <definedName name="_____ESC1" localSheetId="42">#REF!</definedName>
    <definedName name="_____ESC1" localSheetId="43">#REF!</definedName>
    <definedName name="_____ESC1" localSheetId="44">#REF!</definedName>
    <definedName name="_____ESC1" localSheetId="48">#REF!</definedName>
    <definedName name="_____ESC1" localSheetId="49">#REF!</definedName>
    <definedName name="_____ESC1" localSheetId="50">#REF!</definedName>
    <definedName name="_____ESC1">#REF!</definedName>
    <definedName name="_____FAL2" localSheetId="18">#REF!</definedName>
    <definedName name="_____FAL2" localSheetId="42">#REF!</definedName>
    <definedName name="_____FAL2" localSheetId="43">#REF!</definedName>
    <definedName name="_____FAL2" localSheetId="44">#REF!</definedName>
    <definedName name="_____FAL2" localSheetId="48">#REF!</definedName>
    <definedName name="_____FAL2" localSheetId="49">#REF!</definedName>
    <definedName name="_____FAL2" localSheetId="50">#REF!</definedName>
    <definedName name="_____FAL2">#REF!</definedName>
    <definedName name="_____FAL3" localSheetId="18">#REF!</definedName>
    <definedName name="_____FAL3" localSheetId="42">#REF!</definedName>
    <definedName name="_____FAL3" localSheetId="43">#REF!</definedName>
    <definedName name="_____FAL3" localSheetId="44">#REF!</definedName>
    <definedName name="_____FAL3" localSheetId="48">#REF!</definedName>
    <definedName name="_____FAL3" localSheetId="49">#REF!</definedName>
    <definedName name="_____FAL3" localSheetId="50">#REF!</definedName>
    <definedName name="_____FAL3">#REF!</definedName>
    <definedName name="_____FAL4" localSheetId="18">#REF!</definedName>
    <definedName name="_____FAL4" localSheetId="42">#REF!</definedName>
    <definedName name="_____FAL4" localSheetId="43">#REF!</definedName>
    <definedName name="_____FAL4" localSheetId="44">#REF!</definedName>
    <definedName name="_____FAL4" localSheetId="48">#REF!</definedName>
    <definedName name="_____FAL4" localSheetId="49">#REF!</definedName>
    <definedName name="_____FAL4" localSheetId="50">#REF!</definedName>
    <definedName name="_____FAL4">#REF!</definedName>
    <definedName name="_____FAL5" localSheetId="18">#REF!</definedName>
    <definedName name="_____FAL5" localSheetId="42">#REF!</definedName>
    <definedName name="_____FAL5" localSheetId="43">#REF!</definedName>
    <definedName name="_____FAL5" localSheetId="44">#REF!</definedName>
    <definedName name="_____FAL5" localSheetId="48">#REF!</definedName>
    <definedName name="_____FAL5" localSheetId="49">#REF!</definedName>
    <definedName name="_____FAL5" localSheetId="50">#REF!</definedName>
    <definedName name="_____FAL5">#REF!</definedName>
    <definedName name="_____FAL6" localSheetId="18">#REF!</definedName>
    <definedName name="_____FAL6" localSheetId="42">#REF!</definedName>
    <definedName name="_____FAL6" localSheetId="43">#REF!</definedName>
    <definedName name="_____FAL6" localSheetId="44">#REF!</definedName>
    <definedName name="_____FAL6" localSheetId="48">#REF!</definedName>
    <definedName name="_____FAL6" localSheetId="49">#REF!</definedName>
    <definedName name="_____FAL6" localSheetId="50">#REF!</definedName>
    <definedName name="_____FAL6">#REF!</definedName>
    <definedName name="_____FAL7" localSheetId="18">#REF!</definedName>
    <definedName name="_____FAL7" localSheetId="42">#REF!</definedName>
    <definedName name="_____FAL7" localSheetId="43">#REF!</definedName>
    <definedName name="_____FAL7" localSheetId="44">#REF!</definedName>
    <definedName name="_____FAL7" localSheetId="48">#REF!</definedName>
    <definedName name="_____FAL7" localSheetId="49">#REF!</definedName>
    <definedName name="_____FAL7" localSheetId="50">#REF!</definedName>
    <definedName name="_____FAL7">#REF!</definedName>
    <definedName name="_____FMK1" localSheetId="18">#REF!</definedName>
    <definedName name="_____FMK1" localSheetId="42">#REF!</definedName>
    <definedName name="_____FMK1" localSheetId="43">#REF!</definedName>
    <definedName name="_____FMK1" localSheetId="44">#REF!</definedName>
    <definedName name="_____FMK1" localSheetId="48">#REF!</definedName>
    <definedName name="_____FMK1" localSheetId="49">#REF!</definedName>
    <definedName name="_____FMK1" localSheetId="50">#REF!</definedName>
    <definedName name="_____FMK1">#REF!</definedName>
    <definedName name="_____IKR1" localSheetId="18">#REF!</definedName>
    <definedName name="_____IKR1" localSheetId="42">#REF!</definedName>
    <definedName name="_____IKR1" localSheetId="43">#REF!</definedName>
    <definedName name="_____IKR1" localSheetId="44">#REF!</definedName>
    <definedName name="_____IKR1" localSheetId="48">#REF!</definedName>
    <definedName name="_____IKR1" localSheetId="49">#REF!</definedName>
    <definedName name="_____IKR1" localSheetId="50">#REF!</definedName>
    <definedName name="_____IKR1">#REF!</definedName>
    <definedName name="_____IRP1" localSheetId="18">#REF!</definedName>
    <definedName name="_____IRP1" localSheetId="42">#REF!</definedName>
    <definedName name="_____IRP1" localSheetId="43">#REF!</definedName>
    <definedName name="_____IRP1" localSheetId="44">#REF!</definedName>
    <definedName name="_____IRP1" localSheetId="48">#REF!</definedName>
    <definedName name="_____IRP1" localSheetId="49">#REF!</definedName>
    <definedName name="_____IRP1" localSheetId="50">#REF!</definedName>
    <definedName name="_____IRP1">#REF!</definedName>
    <definedName name="_____LIT1" localSheetId="18">#REF!</definedName>
    <definedName name="_____LIT1" localSheetId="42">#REF!</definedName>
    <definedName name="_____LIT1" localSheetId="43">#REF!</definedName>
    <definedName name="_____LIT1" localSheetId="44">#REF!</definedName>
    <definedName name="_____LIT1" localSheetId="48">#REF!</definedName>
    <definedName name="_____LIT1" localSheetId="49">#REF!</definedName>
    <definedName name="_____LIT1" localSheetId="50">#REF!</definedName>
    <definedName name="_____LIT1">#REF!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8">#REF!</definedName>
    <definedName name="_____MEX1" localSheetId="19">#REF!</definedName>
    <definedName name="_____MEX1" localSheetId="20">#REF!</definedName>
    <definedName name="_____MEX1" localSheetId="21">#REF!</definedName>
    <definedName name="_____MEX1" localSheetId="42">#REF!</definedName>
    <definedName name="_____MEX1" localSheetId="43">#REF!</definedName>
    <definedName name="_____MEX1" localSheetId="44">#REF!</definedName>
    <definedName name="_____MEX1" localSheetId="45">#REF!</definedName>
    <definedName name="_____MEX1" localSheetId="48">#REF!</definedName>
    <definedName name="_____MEX1" localSheetId="49">#REF!</definedName>
    <definedName name="_____MEX1" localSheetId="50">#REF!</definedName>
    <definedName name="_____MEX1" localSheetId="52">#REF!</definedName>
    <definedName name="_____MEX1" localSheetId="41">#REF!</definedName>
    <definedName name="_____MEX1">#REF!</definedName>
    <definedName name="_____PTA1" localSheetId="18">#REF!</definedName>
    <definedName name="_____PTA1" localSheetId="19">#REF!</definedName>
    <definedName name="_____PTA1" localSheetId="20">#REF!</definedName>
    <definedName name="_____PTA1" localSheetId="42">#REF!</definedName>
    <definedName name="_____PTA1" localSheetId="43">#REF!</definedName>
    <definedName name="_____PTA1" localSheetId="44">#REF!</definedName>
    <definedName name="_____PTA1" localSheetId="48">#REF!</definedName>
    <definedName name="_____PTA1" localSheetId="49">#REF!</definedName>
    <definedName name="_____PTA1" localSheetId="50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8">#REF!</definedName>
    <definedName name="_____SAR1" localSheetId="19">#REF!</definedName>
    <definedName name="_____SAR1" localSheetId="20">#REF!</definedName>
    <definedName name="_____SAR1" localSheetId="21">#REF!</definedName>
    <definedName name="_____SAR1" localSheetId="42">#REF!</definedName>
    <definedName name="_____SAR1" localSheetId="43">#REF!</definedName>
    <definedName name="_____SAR1" localSheetId="44">#REF!</definedName>
    <definedName name="_____SAR1" localSheetId="45">#REF!</definedName>
    <definedName name="_____SAR1" localSheetId="48">#REF!</definedName>
    <definedName name="_____SAR1" localSheetId="49">#REF!</definedName>
    <definedName name="_____SAR1" localSheetId="50">#REF!</definedName>
    <definedName name="_____SAR1" localSheetId="52">#REF!</definedName>
    <definedName name="_____SAR1" localSheetId="41">#REF!</definedName>
    <definedName name="_____SAR1">#REF!</definedName>
    <definedName name="_____SRT11" localSheetId="16" hidden="1">{"Minpmon",#N/A,FALSE,"Monthinput"}</definedName>
    <definedName name="_____SRT11" localSheetId="17" hidden="1">{"Minpmon",#N/A,FALSE,"Monthinput"}</definedName>
    <definedName name="_____SRT11" localSheetId="18" hidden="1">{"Minpmon",#N/A,FALSE,"Monthinput"}</definedName>
    <definedName name="_____SRT11" localSheetId="19" hidden="1">{"Minpmon",#N/A,FALSE,"Monthinput"}</definedName>
    <definedName name="_____SRT11" localSheetId="20" hidden="1">{"Minpmon",#N/A,FALSE,"Monthinput"}</definedName>
    <definedName name="_____SRT11" localSheetId="21" hidden="1">{"Minpmon",#N/A,FALSE,"Monthinput"}</definedName>
    <definedName name="_____SRT11" localSheetId="42" hidden="1">{"Minpmon",#N/A,FALSE,"Monthinput"}</definedName>
    <definedName name="_____SRT11" localSheetId="43" hidden="1">{"Minpmon",#N/A,FALSE,"Monthinput"}</definedName>
    <definedName name="_____SRT11" localSheetId="44" hidden="1">{"Minpmon",#N/A,FALSE,"Monthinput"}</definedName>
    <definedName name="_____SRT11" localSheetId="45" hidden="1">{"Minpmon",#N/A,FALSE,"Monthinput"}</definedName>
    <definedName name="_____SRT11" localSheetId="48" hidden="1">{"Minpmon",#N/A,FALSE,"Monthinput"}</definedName>
    <definedName name="_____SRT11" localSheetId="49" hidden="1">{"Minpmon",#N/A,FALSE,"Monthinput"}</definedName>
    <definedName name="_____SRT11" localSheetId="50" hidden="1">{"Minpmon",#N/A,FALSE,"Monthinput"}</definedName>
    <definedName name="_____SRT11" localSheetId="51" hidden="1">{"Minpmon",#N/A,FALSE,"Monthinput"}</definedName>
    <definedName name="_____SRT11" localSheetId="52" hidden="1">{"Minpmon",#N/A,FALSE,"Monthinput"}</definedName>
    <definedName name="_____SRT11" localSheetId="41" hidden="1">{"Minpmon",#N/A,FALSE,"Monthinput"}</definedName>
    <definedName name="_____SRT11" hidden="1">{"Minpmon",#N/A,FALSE,"Monthinput"}</definedName>
    <definedName name="_____TOT58">[2]GROWTH!#REF!</definedName>
    <definedName name="____AUS1" localSheetId="18">#REF!</definedName>
    <definedName name="____AUS1" localSheetId="19">#REF!</definedName>
    <definedName name="____AUS1" localSheetId="20">#REF!</definedName>
    <definedName name="____AUS1" localSheetId="21">#REF!</definedName>
    <definedName name="____AUS1" localSheetId="42">#REF!</definedName>
    <definedName name="____AUS1" localSheetId="43">#REF!</definedName>
    <definedName name="____AUS1" localSheetId="44">#REF!</definedName>
    <definedName name="____AUS1" localSheetId="45">#REF!</definedName>
    <definedName name="____AUS1" localSheetId="48">#REF!</definedName>
    <definedName name="____AUS1" localSheetId="49">#REF!</definedName>
    <definedName name="____AUS1" localSheetId="50">#REF!</definedName>
    <definedName name="____AUS1" localSheetId="52">#REF!</definedName>
    <definedName name="____AUS1" localSheetId="41">#REF!</definedName>
    <definedName name="____AUS1">#REF!</definedName>
    <definedName name="____DEG1" localSheetId="18">#REF!</definedName>
    <definedName name="____DEG1" localSheetId="19">#REF!</definedName>
    <definedName name="____DEG1" localSheetId="20">#REF!</definedName>
    <definedName name="____DEG1" localSheetId="42">#REF!</definedName>
    <definedName name="____DEG1" localSheetId="43">#REF!</definedName>
    <definedName name="____DEG1" localSheetId="44">#REF!</definedName>
    <definedName name="____DEG1" localSheetId="48">#REF!</definedName>
    <definedName name="____DEG1" localSheetId="49">#REF!</definedName>
    <definedName name="____DEG1" localSheetId="50">#REF!</definedName>
    <definedName name="____DEG1">#REF!</definedName>
    <definedName name="____DKR1" localSheetId="18">#REF!</definedName>
    <definedName name="____DKR1" localSheetId="19">#REF!</definedName>
    <definedName name="____DKR1" localSheetId="20">#REF!</definedName>
    <definedName name="____DKR1" localSheetId="42">#REF!</definedName>
    <definedName name="____DKR1" localSheetId="43">#REF!</definedName>
    <definedName name="____DKR1" localSheetId="44">#REF!</definedName>
    <definedName name="____DKR1" localSheetId="48">#REF!</definedName>
    <definedName name="____DKR1" localSheetId="49">#REF!</definedName>
    <definedName name="____DKR1" localSheetId="50">#REF!</definedName>
    <definedName name="____DKR1">#REF!</definedName>
    <definedName name="____ECU1" localSheetId="18">#REF!</definedName>
    <definedName name="____ECU1" localSheetId="42">#REF!</definedName>
    <definedName name="____ECU1" localSheetId="43">#REF!</definedName>
    <definedName name="____ECU1" localSheetId="44">#REF!</definedName>
    <definedName name="____ECU1" localSheetId="48">#REF!</definedName>
    <definedName name="____ECU1" localSheetId="49">#REF!</definedName>
    <definedName name="____ECU1" localSheetId="50">#REF!</definedName>
    <definedName name="____ECU1">#REF!</definedName>
    <definedName name="____ESC1" localSheetId="18">#REF!</definedName>
    <definedName name="____ESC1" localSheetId="42">#REF!</definedName>
    <definedName name="____ESC1" localSheetId="43">#REF!</definedName>
    <definedName name="____ESC1" localSheetId="44">#REF!</definedName>
    <definedName name="____ESC1" localSheetId="48">#REF!</definedName>
    <definedName name="____ESC1" localSheetId="49">#REF!</definedName>
    <definedName name="____ESC1" localSheetId="50">#REF!</definedName>
    <definedName name="____ESC1">#REF!</definedName>
    <definedName name="____FAL2" localSheetId="18">#REF!</definedName>
    <definedName name="____FAL2" localSheetId="42">#REF!</definedName>
    <definedName name="____FAL2" localSheetId="43">#REF!</definedName>
    <definedName name="____FAL2" localSheetId="44">#REF!</definedName>
    <definedName name="____FAL2" localSheetId="48">#REF!</definedName>
    <definedName name="____FAL2" localSheetId="49">#REF!</definedName>
    <definedName name="____FAL2" localSheetId="50">#REF!</definedName>
    <definedName name="____FAL2">#REF!</definedName>
    <definedName name="____FAL3" localSheetId="18">#REF!</definedName>
    <definedName name="____FAL3" localSheetId="42">#REF!</definedName>
    <definedName name="____FAL3" localSheetId="43">#REF!</definedName>
    <definedName name="____FAL3" localSheetId="44">#REF!</definedName>
    <definedName name="____FAL3" localSheetId="48">#REF!</definedName>
    <definedName name="____FAL3" localSheetId="49">#REF!</definedName>
    <definedName name="____FAL3" localSheetId="50">#REF!</definedName>
    <definedName name="____FAL3">#REF!</definedName>
    <definedName name="____FAL4" localSheetId="18">#REF!</definedName>
    <definedName name="____FAL4" localSheetId="42">#REF!</definedName>
    <definedName name="____FAL4" localSheetId="43">#REF!</definedName>
    <definedName name="____FAL4" localSheetId="44">#REF!</definedName>
    <definedName name="____FAL4" localSheetId="48">#REF!</definedName>
    <definedName name="____FAL4" localSheetId="49">#REF!</definedName>
    <definedName name="____FAL4" localSheetId="50">#REF!</definedName>
    <definedName name="____FAL4">#REF!</definedName>
    <definedName name="____FAL5" localSheetId="18">#REF!</definedName>
    <definedName name="____FAL5" localSheetId="42">#REF!</definedName>
    <definedName name="____FAL5" localSheetId="43">#REF!</definedName>
    <definedName name="____FAL5" localSheetId="44">#REF!</definedName>
    <definedName name="____FAL5" localSheetId="48">#REF!</definedName>
    <definedName name="____FAL5" localSheetId="49">#REF!</definedName>
    <definedName name="____FAL5" localSheetId="50">#REF!</definedName>
    <definedName name="____FAL5">#REF!</definedName>
    <definedName name="____FAL6" localSheetId="18">#REF!</definedName>
    <definedName name="____FAL6" localSheetId="42">#REF!</definedName>
    <definedName name="____FAL6" localSheetId="43">#REF!</definedName>
    <definedName name="____FAL6" localSheetId="44">#REF!</definedName>
    <definedName name="____FAL6" localSheetId="48">#REF!</definedName>
    <definedName name="____FAL6" localSheetId="49">#REF!</definedName>
    <definedName name="____FAL6" localSheetId="50">#REF!</definedName>
    <definedName name="____FAL6">#REF!</definedName>
    <definedName name="____FAL7" localSheetId="18">#REF!</definedName>
    <definedName name="____FAL7" localSheetId="42">#REF!</definedName>
    <definedName name="____FAL7" localSheetId="43">#REF!</definedName>
    <definedName name="____FAL7" localSheetId="44">#REF!</definedName>
    <definedName name="____FAL7" localSheetId="48">#REF!</definedName>
    <definedName name="____FAL7" localSheetId="49">#REF!</definedName>
    <definedName name="____FAL7" localSheetId="50">#REF!</definedName>
    <definedName name="____FAL7">#REF!</definedName>
    <definedName name="____FMK1" localSheetId="18">#REF!</definedName>
    <definedName name="____FMK1" localSheetId="42">#REF!</definedName>
    <definedName name="____FMK1" localSheetId="43">#REF!</definedName>
    <definedName name="____FMK1" localSheetId="44">#REF!</definedName>
    <definedName name="____FMK1" localSheetId="48">#REF!</definedName>
    <definedName name="____FMK1" localSheetId="49">#REF!</definedName>
    <definedName name="____FMK1" localSheetId="50">#REF!</definedName>
    <definedName name="____FMK1">#REF!</definedName>
    <definedName name="____IKR1" localSheetId="18">#REF!</definedName>
    <definedName name="____IKR1" localSheetId="42">#REF!</definedName>
    <definedName name="____IKR1" localSheetId="43">#REF!</definedName>
    <definedName name="____IKR1" localSheetId="44">#REF!</definedName>
    <definedName name="____IKR1" localSheetId="48">#REF!</definedName>
    <definedName name="____IKR1" localSheetId="49">#REF!</definedName>
    <definedName name="____IKR1" localSheetId="50">#REF!</definedName>
    <definedName name="____IKR1">#REF!</definedName>
    <definedName name="____IRP1" localSheetId="18">#REF!</definedName>
    <definedName name="____IRP1" localSheetId="42">#REF!</definedName>
    <definedName name="____IRP1" localSheetId="43">#REF!</definedName>
    <definedName name="____IRP1" localSheetId="44">#REF!</definedName>
    <definedName name="____IRP1" localSheetId="48">#REF!</definedName>
    <definedName name="____IRP1" localSheetId="49">#REF!</definedName>
    <definedName name="____IRP1" localSheetId="50">#REF!</definedName>
    <definedName name="____IRP1">#REF!</definedName>
    <definedName name="____LIT1" localSheetId="18">#REF!</definedName>
    <definedName name="____LIT1" localSheetId="42">#REF!</definedName>
    <definedName name="____LIT1" localSheetId="43">#REF!</definedName>
    <definedName name="____LIT1" localSheetId="44">#REF!</definedName>
    <definedName name="____LIT1" localSheetId="48">#REF!</definedName>
    <definedName name="____LIT1" localSheetId="49">#REF!</definedName>
    <definedName name="____LIT1" localSheetId="50">#REF!</definedName>
    <definedName name="____LIT1">#REF!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8">#REF!</definedName>
    <definedName name="____MEX1" localSheetId="19">#REF!</definedName>
    <definedName name="____MEX1" localSheetId="20">#REF!</definedName>
    <definedName name="____MEX1" localSheetId="21">#REF!</definedName>
    <definedName name="____MEX1" localSheetId="42">#REF!</definedName>
    <definedName name="____MEX1" localSheetId="43">#REF!</definedName>
    <definedName name="____MEX1" localSheetId="44">#REF!</definedName>
    <definedName name="____MEX1" localSheetId="45">#REF!</definedName>
    <definedName name="____MEX1" localSheetId="48">#REF!</definedName>
    <definedName name="____MEX1" localSheetId="49">#REF!</definedName>
    <definedName name="____MEX1" localSheetId="50">#REF!</definedName>
    <definedName name="____MEX1" localSheetId="52">#REF!</definedName>
    <definedName name="____MEX1" localSheetId="41">#REF!</definedName>
    <definedName name="____MEX1">#REF!</definedName>
    <definedName name="____PTA1" localSheetId="18">#REF!</definedName>
    <definedName name="____PTA1" localSheetId="19">#REF!</definedName>
    <definedName name="____PTA1" localSheetId="20">#REF!</definedName>
    <definedName name="____PTA1" localSheetId="42">#REF!</definedName>
    <definedName name="____PTA1" localSheetId="43">#REF!</definedName>
    <definedName name="____PTA1" localSheetId="44">#REF!</definedName>
    <definedName name="____PTA1" localSheetId="48">#REF!</definedName>
    <definedName name="____PTA1" localSheetId="49">#REF!</definedName>
    <definedName name="____PTA1" localSheetId="50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8">#REF!</definedName>
    <definedName name="____SAR1" localSheetId="19">#REF!</definedName>
    <definedName name="____SAR1" localSheetId="20">#REF!</definedName>
    <definedName name="____SAR1" localSheetId="21">#REF!</definedName>
    <definedName name="____SAR1" localSheetId="42">#REF!</definedName>
    <definedName name="____SAR1" localSheetId="43">#REF!</definedName>
    <definedName name="____SAR1" localSheetId="44">#REF!</definedName>
    <definedName name="____SAR1" localSheetId="45">#REF!</definedName>
    <definedName name="____SAR1" localSheetId="48">#REF!</definedName>
    <definedName name="____SAR1" localSheetId="49">#REF!</definedName>
    <definedName name="____SAR1" localSheetId="50">#REF!</definedName>
    <definedName name="____SAR1" localSheetId="52">#REF!</definedName>
    <definedName name="____SAR1" localSheetId="41">#REF!</definedName>
    <definedName name="____SAR1">#REF!</definedName>
    <definedName name="____SRT11" localSheetId="16" hidden="1">{"Minpmon",#N/A,FALSE,"Monthinput"}</definedName>
    <definedName name="____SRT11" localSheetId="17" hidden="1">{"Minpmon",#N/A,FALSE,"Monthinput"}</definedName>
    <definedName name="____SRT11" localSheetId="18" hidden="1">{"Minpmon",#N/A,FALSE,"Monthinput"}</definedName>
    <definedName name="____SRT11" localSheetId="19" hidden="1">{"Minpmon",#N/A,FALSE,"Monthinput"}</definedName>
    <definedName name="____SRT11" localSheetId="20" hidden="1">{"Minpmon",#N/A,FALSE,"Monthinput"}</definedName>
    <definedName name="____SRT11" localSheetId="21" hidden="1">{"Minpmon",#N/A,FALSE,"Monthinput"}</definedName>
    <definedName name="____SRT11" localSheetId="42" hidden="1">{"Minpmon",#N/A,FALSE,"Monthinput"}</definedName>
    <definedName name="____SRT11" localSheetId="43" hidden="1">{"Minpmon",#N/A,FALSE,"Monthinput"}</definedName>
    <definedName name="____SRT11" localSheetId="44" hidden="1">{"Minpmon",#N/A,FALSE,"Monthinput"}</definedName>
    <definedName name="____SRT11" localSheetId="45" hidden="1">{"Minpmon",#N/A,FALSE,"Monthinput"}</definedName>
    <definedName name="____SRT11" localSheetId="48" hidden="1">{"Minpmon",#N/A,FALSE,"Monthinput"}</definedName>
    <definedName name="____SRT11" localSheetId="49" hidden="1">{"Minpmon",#N/A,FALSE,"Monthinput"}</definedName>
    <definedName name="____SRT11" localSheetId="50" hidden="1">{"Minpmon",#N/A,FALSE,"Monthinput"}</definedName>
    <definedName name="____SRT11" localSheetId="51" hidden="1">{"Minpmon",#N/A,FALSE,"Monthinput"}</definedName>
    <definedName name="____SRT11" localSheetId="52" hidden="1">{"Minpmon",#N/A,FALSE,"Monthinput"}</definedName>
    <definedName name="____SRT11" localSheetId="41" hidden="1">{"Minpmon",#N/A,FALSE,"Monthinput"}</definedName>
    <definedName name="____SRT11" hidden="1">{"Minpmon",#N/A,FALSE,"Monthinput"}</definedName>
    <definedName name="____TOT58">[2]GROWTH!#REF!</definedName>
    <definedName name="___AUS1" localSheetId="18">#REF!</definedName>
    <definedName name="___AUS1" localSheetId="19">#REF!</definedName>
    <definedName name="___AUS1" localSheetId="20">#REF!</definedName>
    <definedName name="___AUS1" localSheetId="21">#REF!</definedName>
    <definedName name="___AUS1" localSheetId="42">#REF!</definedName>
    <definedName name="___AUS1" localSheetId="43">#REF!</definedName>
    <definedName name="___AUS1" localSheetId="44">#REF!</definedName>
    <definedName name="___AUS1" localSheetId="45">#REF!</definedName>
    <definedName name="___AUS1" localSheetId="48">#REF!</definedName>
    <definedName name="___AUS1" localSheetId="49">#REF!</definedName>
    <definedName name="___AUS1" localSheetId="50">#REF!</definedName>
    <definedName name="___AUS1" localSheetId="52">#REF!</definedName>
    <definedName name="___AUS1" localSheetId="41">#REF!</definedName>
    <definedName name="___AUS1">#REF!</definedName>
    <definedName name="___DEG1" localSheetId="18">#REF!</definedName>
    <definedName name="___DEG1" localSheetId="19">#REF!</definedName>
    <definedName name="___DEG1" localSheetId="20">#REF!</definedName>
    <definedName name="___DEG1" localSheetId="42">#REF!</definedName>
    <definedName name="___DEG1" localSheetId="43">#REF!</definedName>
    <definedName name="___DEG1" localSheetId="44">#REF!</definedName>
    <definedName name="___DEG1" localSheetId="48">#REF!</definedName>
    <definedName name="___DEG1" localSheetId="49">#REF!</definedName>
    <definedName name="___DEG1" localSheetId="50">#REF!</definedName>
    <definedName name="___DEG1">#REF!</definedName>
    <definedName name="___DKR1" localSheetId="18">#REF!</definedName>
    <definedName name="___DKR1" localSheetId="19">#REF!</definedName>
    <definedName name="___DKR1" localSheetId="20">#REF!</definedName>
    <definedName name="___DKR1" localSheetId="42">#REF!</definedName>
    <definedName name="___DKR1" localSheetId="43">#REF!</definedName>
    <definedName name="___DKR1" localSheetId="44">#REF!</definedName>
    <definedName name="___DKR1" localSheetId="48">#REF!</definedName>
    <definedName name="___DKR1" localSheetId="49">#REF!</definedName>
    <definedName name="___DKR1" localSheetId="50">#REF!</definedName>
    <definedName name="___DKR1">#REF!</definedName>
    <definedName name="___ECU1" localSheetId="18">#REF!</definedName>
    <definedName name="___ECU1" localSheetId="42">#REF!</definedName>
    <definedName name="___ECU1" localSheetId="43">#REF!</definedName>
    <definedName name="___ECU1" localSheetId="44">#REF!</definedName>
    <definedName name="___ECU1" localSheetId="48">#REF!</definedName>
    <definedName name="___ECU1" localSheetId="49">#REF!</definedName>
    <definedName name="___ECU1" localSheetId="50">#REF!</definedName>
    <definedName name="___ECU1">#REF!</definedName>
    <definedName name="___ESC1" localSheetId="18">#REF!</definedName>
    <definedName name="___ESC1" localSheetId="42">#REF!</definedName>
    <definedName name="___ESC1" localSheetId="43">#REF!</definedName>
    <definedName name="___ESC1" localSheetId="44">#REF!</definedName>
    <definedName name="___ESC1" localSheetId="48">#REF!</definedName>
    <definedName name="___ESC1" localSheetId="49">#REF!</definedName>
    <definedName name="___ESC1" localSheetId="50">#REF!</definedName>
    <definedName name="___ESC1">#REF!</definedName>
    <definedName name="___F" hidden="1">'[3]Fax a enviar'!#REF!</definedName>
    <definedName name="___FAL2" localSheetId="18">#REF!</definedName>
    <definedName name="___FAL2" localSheetId="19">#REF!</definedName>
    <definedName name="___FAL2" localSheetId="20">#REF!</definedName>
    <definedName name="___FAL2" localSheetId="21">#REF!</definedName>
    <definedName name="___FAL2" localSheetId="42">#REF!</definedName>
    <definedName name="___FAL2" localSheetId="43">#REF!</definedName>
    <definedName name="___FAL2" localSheetId="44">#REF!</definedName>
    <definedName name="___FAL2" localSheetId="45">#REF!</definedName>
    <definedName name="___FAL2" localSheetId="48">#REF!</definedName>
    <definedName name="___FAL2" localSheetId="49">#REF!</definedName>
    <definedName name="___FAL2" localSheetId="50">#REF!</definedName>
    <definedName name="___FAL2" localSheetId="52">#REF!</definedName>
    <definedName name="___FAL2" localSheetId="41">#REF!</definedName>
    <definedName name="___FAL2">#REF!</definedName>
    <definedName name="___FAL3" localSheetId="18">#REF!</definedName>
    <definedName name="___FAL3" localSheetId="19">#REF!</definedName>
    <definedName name="___FAL3" localSheetId="20">#REF!</definedName>
    <definedName name="___FAL3" localSheetId="42">#REF!</definedName>
    <definedName name="___FAL3" localSheetId="43">#REF!</definedName>
    <definedName name="___FAL3" localSheetId="44">#REF!</definedName>
    <definedName name="___FAL3" localSheetId="48">#REF!</definedName>
    <definedName name="___FAL3" localSheetId="49">#REF!</definedName>
    <definedName name="___FAL3" localSheetId="50">#REF!</definedName>
    <definedName name="___FAL3">#REF!</definedName>
    <definedName name="___FAL4" localSheetId="18">#REF!</definedName>
    <definedName name="___FAL4" localSheetId="19">#REF!</definedName>
    <definedName name="___FAL4" localSheetId="20">#REF!</definedName>
    <definedName name="___FAL4" localSheetId="42">#REF!</definedName>
    <definedName name="___FAL4" localSheetId="43">#REF!</definedName>
    <definedName name="___FAL4" localSheetId="44">#REF!</definedName>
    <definedName name="___FAL4" localSheetId="48">#REF!</definedName>
    <definedName name="___FAL4" localSheetId="49">#REF!</definedName>
    <definedName name="___FAL4" localSheetId="50">#REF!</definedName>
    <definedName name="___FAL4">#REF!</definedName>
    <definedName name="___FAL5" localSheetId="18">#REF!</definedName>
    <definedName name="___FAL5" localSheetId="42">#REF!</definedName>
    <definedName name="___FAL5" localSheetId="43">#REF!</definedName>
    <definedName name="___FAL5" localSheetId="44">#REF!</definedName>
    <definedName name="___FAL5" localSheetId="48">#REF!</definedName>
    <definedName name="___FAL5" localSheetId="49">#REF!</definedName>
    <definedName name="___FAL5" localSheetId="50">#REF!</definedName>
    <definedName name="___FAL5">#REF!</definedName>
    <definedName name="___FAL6" localSheetId="18">#REF!</definedName>
    <definedName name="___FAL6" localSheetId="42">#REF!</definedName>
    <definedName name="___FAL6" localSheetId="43">#REF!</definedName>
    <definedName name="___FAL6" localSheetId="44">#REF!</definedName>
    <definedName name="___FAL6" localSheetId="48">#REF!</definedName>
    <definedName name="___FAL6" localSheetId="49">#REF!</definedName>
    <definedName name="___FAL6" localSheetId="50">#REF!</definedName>
    <definedName name="___FAL6">#REF!</definedName>
    <definedName name="___FAL7" localSheetId="18">#REF!</definedName>
    <definedName name="___FAL7" localSheetId="42">#REF!</definedName>
    <definedName name="___FAL7" localSheetId="43">#REF!</definedName>
    <definedName name="___FAL7" localSheetId="44">#REF!</definedName>
    <definedName name="___FAL7" localSheetId="48">#REF!</definedName>
    <definedName name="___FAL7" localSheetId="49">#REF!</definedName>
    <definedName name="___FAL7" localSheetId="50">#REF!</definedName>
    <definedName name="___FAL7">#REF!</definedName>
    <definedName name="___FMK1" localSheetId="18">#REF!</definedName>
    <definedName name="___FMK1" localSheetId="42">#REF!</definedName>
    <definedName name="___FMK1" localSheetId="43">#REF!</definedName>
    <definedName name="___FMK1" localSheetId="44">#REF!</definedName>
    <definedName name="___FMK1" localSheetId="48">#REF!</definedName>
    <definedName name="___FMK1" localSheetId="49">#REF!</definedName>
    <definedName name="___FMK1" localSheetId="50">#REF!</definedName>
    <definedName name="___FMK1">#REF!</definedName>
    <definedName name="___IKR1" localSheetId="18">#REF!</definedName>
    <definedName name="___IKR1" localSheetId="42">#REF!</definedName>
    <definedName name="___IKR1" localSheetId="43">#REF!</definedName>
    <definedName name="___IKR1" localSheetId="44">#REF!</definedName>
    <definedName name="___IKR1" localSheetId="48">#REF!</definedName>
    <definedName name="___IKR1" localSheetId="49">#REF!</definedName>
    <definedName name="___IKR1" localSheetId="50">#REF!</definedName>
    <definedName name="___IKR1">#REF!</definedName>
    <definedName name="___IRP1" localSheetId="18">#REF!</definedName>
    <definedName name="___IRP1" localSheetId="42">#REF!</definedName>
    <definedName name="___IRP1" localSheetId="43">#REF!</definedName>
    <definedName name="___IRP1" localSheetId="44">#REF!</definedName>
    <definedName name="___IRP1" localSheetId="48">#REF!</definedName>
    <definedName name="___IRP1" localSheetId="49">#REF!</definedName>
    <definedName name="___IRP1" localSheetId="50">#REF!</definedName>
    <definedName name="___IRP1">#REF!</definedName>
    <definedName name="___LIT1" localSheetId="18">#REF!</definedName>
    <definedName name="___LIT1" localSheetId="42">#REF!</definedName>
    <definedName name="___LIT1" localSheetId="43">#REF!</definedName>
    <definedName name="___LIT1" localSheetId="44">#REF!</definedName>
    <definedName name="___LIT1" localSheetId="48">#REF!</definedName>
    <definedName name="___LIT1" localSheetId="49">#REF!</definedName>
    <definedName name="___LIT1" localSheetId="50">#REF!</definedName>
    <definedName name="___LIT1">#REF!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8">#REF!</definedName>
    <definedName name="___MEX1" localSheetId="19">#REF!</definedName>
    <definedName name="___MEX1" localSheetId="20">#REF!</definedName>
    <definedName name="___MEX1" localSheetId="21">#REF!</definedName>
    <definedName name="___MEX1" localSheetId="42">#REF!</definedName>
    <definedName name="___MEX1" localSheetId="43">#REF!</definedName>
    <definedName name="___MEX1" localSheetId="44">#REF!</definedName>
    <definedName name="___MEX1" localSheetId="45">#REF!</definedName>
    <definedName name="___MEX1" localSheetId="48">#REF!</definedName>
    <definedName name="___MEX1" localSheetId="49">#REF!</definedName>
    <definedName name="___MEX1" localSheetId="50">#REF!</definedName>
    <definedName name="___MEX1" localSheetId="52">#REF!</definedName>
    <definedName name="___MEX1" localSheetId="41">#REF!</definedName>
    <definedName name="___MEX1">#REF!</definedName>
    <definedName name="___PTA1" localSheetId="18">#REF!</definedName>
    <definedName name="___PTA1" localSheetId="19">#REF!</definedName>
    <definedName name="___PTA1" localSheetId="20">#REF!</definedName>
    <definedName name="___PTA1" localSheetId="42">#REF!</definedName>
    <definedName name="___PTA1" localSheetId="43">#REF!</definedName>
    <definedName name="___PTA1" localSheetId="44">#REF!</definedName>
    <definedName name="___PTA1" localSheetId="48">#REF!</definedName>
    <definedName name="___PTA1" localSheetId="49">#REF!</definedName>
    <definedName name="___PTA1" localSheetId="50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8">#REF!</definedName>
    <definedName name="___SAR1" localSheetId="19">#REF!</definedName>
    <definedName name="___SAR1" localSheetId="20">#REF!</definedName>
    <definedName name="___SAR1" localSheetId="21">#REF!</definedName>
    <definedName name="___SAR1" localSheetId="42">#REF!</definedName>
    <definedName name="___SAR1" localSheetId="43">#REF!</definedName>
    <definedName name="___SAR1" localSheetId="44">#REF!</definedName>
    <definedName name="___SAR1" localSheetId="45">#REF!</definedName>
    <definedName name="___SAR1" localSheetId="48">#REF!</definedName>
    <definedName name="___SAR1" localSheetId="49">#REF!</definedName>
    <definedName name="___SAR1" localSheetId="50">#REF!</definedName>
    <definedName name="___SAR1" localSheetId="52">#REF!</definedName>
    <definedName name="___SAR1" localSheetId="41">#REF!</definedName>
    <definedName name="___SAR1">#REF!</definedName>
    <definedName name="___SRT11" localSheetId="16" hidden="1">{"Minpmon",#N/A,FALSE,"Monthinput"}</definedName>
    <definedName name="___SRT11" localSheetId="17" hidden="1">{"Minpmon",#N/A,FALSE,"Monthinput"}</definedName>
    <definedName name="___SRT11" localSheetId="18" hidden="1">{"Minpmon",#N/A,FALSE,"Monthinput"}</definedName>
    <definedName name="___SRT11" localSheetId="19" hidden="1">{"Minpmon",#N/A,FALSE,"Monthinput"}</definedName>
    <definedName name="___SRT11" localSheetId="20" hidden="1">{"Minpmon",#N/A,FALSE,"Monthinput"}</definedName>
    <definedName name="___SRT11" localSheetId="21" hidden="1">{"Minpmon",#N/A,FALSE,"Monthinput"}</definedName>
    <definedName name="___SRT11" localSheetId="42" hidden="1">{"Minpmon",#N/A,FALSE,"Monthinput"}</definedName>
    <definedName name="___SRT11" localSheetId="43" hidden="1">{"Minpmon",#N/A,FALSE,"Monthinput"}</definedName>
    <definedName name="___SRT11" localSheetId="44" hidden="1">{"Minpmon",#N/A,FALSE,"Monthinput"}</definedName>
    <definedName name="___SRT11" localSheetId="45" hidden="1">{"Minpmon",#N/A,FALSE,"Monthinput"}</definedName>
    <definedName name="___SRT11" localSheetId="48" hidden="1">{"Minpmon",#N/A,FALSE,"Monthinput"}</definedName>
    <definedName name="___SRT11" localSheetId="49" hidden="1">{"Minpmon",#N/A,FALSE,"Monthinput"}</definedName>
    <definedName name="___SRT11" localSheetId="50" hidden="1">{"Minpmon",#N/A,FALSE,"Monthinput"}</definedName>
    <definedName name="___SRT11" localSheetId="51" hidden="1">{"Minpmon",#N/A,FALSE,"Monthinput"}</definedName>
    <definedName name="___SRT11" localSheetId="52" hidden="1">{"Minpmon",#N/A,FALSE,"Monthinput"}</definedName>
    <definedName name="___SRT11" localSheetId="41" hidden="1">{"Minpmon",#N/A,FALSE,"Monthinput"}</definedName>
    <definedName name="___SRT11" hidden="1">{"Minpmon",#N/A,FALSE,"Monthinput"}</definedName>
    <definedName name="___TOT58">[2]GROWTH!#REF!</definedName>
    <definedName name="__10FA_L">#REF!</definedName>
    <definedName name="__11GAZ_LIABS">#REF!</definedName>
    <definedName name="__123Graph_A" localSheetId="21" hidden="1">[4]C!#REF!</definedName>
    <definedName name="__123Graph_A" localSheetId="44" hidden="1">[5]C!#REF!</definedName>
    <definedName name="__123Graph_A" localSheetId="45" hidden="1">[4]C!#REF!</definedName>
    <definedName name="__123Graph_A" localSheetId="41" hidden="1">[4]C!#REF!</definedName>
    <definedName name="__123Graph_A" hidden="1">[6]C!#REF!</definedName>
    <definedName name="__123Graph_AChart1" localSheetId="44" hidden="1">[7]IN_Cable!#REF!</definedName>
    <definedName name="__123Graph_AChart1" localSheetId="45" hidden="1">[7]IN_Cable!#REF!</definedName>
    <definedName name="__123Graph_AChart1" hidden="1">[8]IN_Cable!#REF!</definedName>
    <definedName name="__123Graph_AChart2" hidden="1">[8]IN_Cable!#REF!</definedName>
    <definedName name="__123Graph_AChart3" hidden="1">[8]IN_Cable!#REF!</definedName>
    <definedName name="__123Graph_AChart4" hidden="1">[8]IN_Cable!#REF!</definedName>
    <definedName name="__123Graph_AChart5" hidden="1">[8]IN_Cable!#REF!</definedName>
    <definedName name="__123Graph_AChart6" hidden="1">[8]IN_Cable!#REF!</definedName>
    <definedName name="__123Graph_AChart7" hidden="1">[8]IN_Cable!#REF!</definedName>
    <definedName name="__123Graph_ACurrent" hidden="1">[8]IN_Cable!#REF!</definedName>
    <definedName name="__123Graph_ADEBT" localSheetId="18" hidden="1">#REF!</definedName>
    <definedName name="__123Graph_ADEBT" localSheetId="19" hidden="1">#REF!</definedName>
    <definedName name="__123Graph_ADEBT" localSheetId="20" hidden="1">#REF!</definedName>
    <definedName name="__123Graph_ADEBT" localSheetId="21" hidden="1">#REF!</definedName>
    <definedName name="__123Graph_ADEBT" localSheetId="42" hidden="1">#REF!</definedName>
    <definedName name="__123Graph_ADEBT" localSheetId="43" hidden="1">#REF!</definedName>
    <definedName name="__123Graph_ADEBT" localSheetId="44" hidden="1">#REF!</definedName>
    <definedName name="__123Graph_ADEBT" localSheetId="45" hidden="1">#REF!</definedName>
    <definedName name="__123Graph_ADEBT" localSheetId="48" hidden="1">#REF!</definedName>
    <definedName name="__123Graph_ADEBT" localSheetId="49" hidden="1">#REF!</definedName>
    <definedName name="__123Graph_ADEBT" localSheetId="50" hidden="1">#REF!</definedName>
    <definedName name="__123Graph_ADEBT" localSheetId="52" hidden="1">#REF!</definedName>
    <definedName name="__123Graph_ADEBT" localSheetId="41" hidden="1">#REF!</definedName>
    <definedName name="__123Graph_ADEBT" hidden="1">#REF!</definedName>
    <definedName name="__123Graph_ADIFFERENTIAL" localSheetId="19" hidden="1">[9]TAB25b!#REF!</definedName>
    <definedName name="__123Graph_ADIFFERENTIAL" localSheetId="20" hidden="1">[9]TAB25b!#REF!</definedName>
    <definedName name="__123Graph_ADIFFERENTIAL" localSheetId="21" hidden="1">[9]TAB25b!#REF!</definedName>
    <definedName name="__123Graph_ADIFFERENTIAL" localSheetId="44" hidden="1">[10]TAB25b!#REF!</definedName>
    <definedName name="__123Graph_ADIFFERENTIAL" localSheetId="45" hidden="1">[10]TAB25b!#REF!</definedName>
    <definedName name="__123Graph_ADIFFERENTIAL" localSheetId="52" hidden="1">[10]TAB25b!#REF!</definedName>
    <definedName name="__123Graph_ADIFFERENTIAL" localSheetId="41" hidden="1">[9]TAB25b!#REF!</definedName>
    <definedName name="__123Graph_ADIFFERENTIAL" hidden="1">[9]TAB25b!#REF!</definedName>
    <definedName name="__123Graph_AINTEREST" localSheetId="19" hidden="1">[9]TAB25b!#REF!</definedName>
    <definedName name="__123Graph_AINTEREST" localSheetId="20" hidden="1">[9]TAB25b!#REF!</definedName>
    <definedName name="__123Graph_AINTEREST" localSheetId="44" hidden="1">[10]TAB25b!#REF!</definedName>
    <definedName name="__123Graph_AINTEREST" localSheetId="45" hidden="1">[10]TAB25b!#REF!</definedName>
    <definedName name="__123Graph_AINTEREST" localSheetId="52" hidden="1">[10]TAB25b!#REF!</definedName>
    <definedName name="__123Graph_AINTEREST" localSheetId="41" hidden="1">[9]TAB25b!#REF!</definedName>
    <definedName name="__123Graph_AINTEREST" hidden="1">[9]TAB25b!#REF!</definedName>
    <definedName name="__123Graph_AREER" hidden="1">[11]ER!#REF!</definedName>
    <definedName name="__123Graph_ASPREAD" localSheetId="45" hidden="1">[10]TAB25b!#REF!</definedName>
    <definedName name="__123Graph_ASPREAD" localSheetId="52" hidden="1">[10]TAB25b!#REF!</definedName>
    <definedName name="__123Graph_ASPREAD" localSheetId="41" hidden="1">[9]TAB25b!#REF!</definedName>
    <definedName name="__123Graph_ASPREAD" hidden="1">[9]TAB25b!#REF!</definedName>
    <definedName name="__123Graph_B" localSheetId="21" hidden="1">[4]C!#REF!</definedName>
    <definedName name="__123Graph_B" localSheetId="44" hidden="1">[12]FLUJO!$B$7929:$C$7929</definedName>
    <definedName name="__123Graph_B" localSheetId="45" hidden="1">[4]C!#REF!</definedName>
    <definedName name="__123Graph_B" localSheetId="52" hidden="1">[4]C!#REF!</definedName>
    <definedName name="__123Graph_B" localSheetId="41" hidden="1">[4]C!#REF!</definedName>
    <definedName name="__123Graph_B" hidden="1">[6]C!#REF!</definedName>
    <definedName name="__123Graph_BCurrent" localSheetId="19" hidden="1">[14]G!#REF!</definedName>
    <definedName name="__123Graph_BCurrent" localSheetId="20" hidden="1">[14]G!#REF!</definedName>
    <definedName name="__123Graph_BCurrent" localSheetId="21" hidden="1">[14]G!#REF!</definedName>
    <definedName name="__123Graph_BCurrent" localSheetId="42" hidden="1">[14]G!#REF!</definedName>
    <definedName name="__123Graph_BCurrent" localSheetId="43" hidden="1">[14]G!#REF!</definedName>
    <definedName name="__123Graph_BCurrent" localSheetId="44" hidden="1">[15]G!#REF!</definedName>
    <definedName name="__123Graph_BCurrent" localSheetId="52" hidden="1">[15]G!#REF!</definedName>
    <definedName name="__123Graph_BCurrent" localSheetId="41" hidden="1">[14]G!#REF!</definedName>
    <definedName name="__123Graph_BCurrent" hidden="1">[14]G!#REF!</definedName>
    <definedName name="__123Graph_BDEBT" localSheetId="18" hidden="1">#REF!</definedName>
    <definedName name="__123Graph_BDEBT" localSheetId="19" hidden="1">#REF!</definedName>
    <definedName name="__123Graph_BDEBT" localSheetId="20" hidden="1">#REF!</definedName>
    <definedName name="__123Graph_BDEBT" localSheetId="21" hidden="1">#REF!</definedName>
    <definedName name="__123Graph_BDEBT" localSheetId="42" hidden="1">#REF!</definedName>
    <definedName name="__123Graph_BDEBT" localSheetId="43" hidden="1">#REF!</definedName>
    <definedName name="__123Graph_BDEBT" localSheetId="44" hidden="1">#REF!</definedName>
    <definedName name="__123Graph_BDEBT" localSheetId="45" hidden="1">#REF!</definedName>
    <definedName name="__123Graph_BDEBT" localSheetId="48" hidden="1">#REF!</definedName>
    <definedName name="__123Graph_BDEBT" localSheetId="49" hidden="1">#REF!</definedName>
    <definedName name="__123Graph_BDEBT" localSheetId="50" hidden="1">#REF!</definedName>
    <definedName name="__123Graph_BDEBT" localSheetId="52" hidden="1">#REF!</definedName>
    <definedName name="__123Graph_BDEBT" localSheetId="41" hidden="1">#REF!</definedName>
    <definedName name="__123Graph_BDEBT" hidden="1">#REF!</definedName>
    <definedName name="__123Graph_BINTEREST" localSheetId="19" hidden="1">[9]TAB25b!#REF!</definedName>
    <definedName name="__123Graph_BINTEREST" localSheetId="20" hidden="1">[9]TAB25b!#REF!</definedName>
    <definedName name="__123Graph_BINTEREST" localSheetId="21" hidden="1">[9]TAB25b!#REF!</definedName>
    <definedName name="__123Graph_BINTEREST" localSheetId="42" hidden="1">[9]TAB25b!#REF!</definedName>
    <definedName name="__123Graph_BINTEREST" localSheetId="43" hidden="1">[9]TAB25b!#REF!</definedName>
    <definedName name="__123Graph_BINTEREST" localSheetId="44" hidden="1">[10]TAB25b!#REF!</definedName>
    <definedName name="__123Graph_BINTEREST" localSheetId="45" hidden="1">[10]TAB25b!#REF!</definedName>
    <definedName name="__123Graph_BINTEREST" localSheetId="52" hidden="1">[10]TAB25b!#REF!</definedName>
    <definedName name="__123Graph_BINTEREST" localSheetId="41" hidden="1">[9]TAB25b!#REF!</definedName>
    <definedName name="__123Graph_BINTEREST" hidden="1">[9]TAB25b!#REF!</definedName>
    <definedName name="__123Graph_BREER" hidden="1">[11]ER!#REF!</definedName>
    <definedName name="__123Graph_C" localSheetId="21" hidden="1">[4]C!#REF!</definedName>
    <definedName name="__123Graph_C" localSheetId="44" hidden="1">[12]FLUJO!$B$7936:$C$7936</definedName>
    <definedName name="__123Graph_C" localSheetId="45" hidden="1">[4]C!#REF!</definedName>
    <definedName name="__123Graph_C" localSheetId="52" hidden="1">[4]C!#REF!</definedName>
    <definedName name="__123Graph_C" localSheetId="41" hidden="1">[4]C!#REF!</definedName>
    <definedName name="__123Graph_C" hidden="1">[6]C!#REF!</definedName>
    <definedName name="__123Graph_CCurrent" localSheetId="19" hidden="1">'[16]Base Original'!#REF!</definedName>
    <definedName name="__123Graph_CCurrent" localSheetId="20" hidden="1">'[16]Base Original'!#REF!</definedName>
    <definedName name="__123Graph_CCurrent" localSheetId="21" hidden="1">'[16]Base Original'!#REF!</definedName>
    <definedName name="__123Graph_CCurrent" localSheetId="42" hidden="1">'[16]Base Original'!#REF!</definedName>
    <definedName name="__123Graph_CCurrent" localSheetId="43" hidden="1">'[16]Base Original'!#REF!</definedName>
    <definedName name="__123Graph_CCurrent" localSheetId="44" hidden="1">'[17]Base Original'!#REF!</definedName>
    <definedName name="__123Graph_CCurrent" localSheetId="45" hidden="1">'[17]Base Original'!#REF!</definedName>
    <definedName name="__123Graph_CCurrent" localSheetId="52" hidden="1">'[17]Base Original'!#REF!</definedName>
    <definedName name="__123Graph_CCurrent" localSheetId="41" hidden="1">'[16]Base Original'!#REF!</definedName>
    <definedName name="__123Graph_CCurrent" hidden="1">'[16]Base Original'!#REF!</definedName>
    <definedName name="__123Graph_CREER" hidden="1">[11]ER!#REF!</definedName>
    <definedName name="__123Graph_D" hidden="1">[13]FLUJO!$B$7942:$C$7942</definedName>
    <definedName name="__123Graph_DCurrent" localSheetId="18" hidden="1">'[16]Base Original'!#REF!</definedName>
    <definedName name="__123Graph_DCurrent" localSheetId="21" hidden="1">'[16]Base Original'!#REF!</definedName>
    <definedName name="__123Graph_DCurrent" localSheetId="44" hidden="1">'[17]Base Original'!#REF!</definedName>
    <definedName name="__123Graph_DCurrent" localSheetId="45" hidden="1">'[17]Base Original'!#REF!</definedName>
    <definedName name="__123Graph_DCurrent" localSheetId="48" hidden="1">'[17]Base Original'!#REF!</definedName>
    <definedName name="__123Graph_DCurrent" localSheetId="49" hidden="1">'[17]Base Original'!#REF!</definedName>
    <definedName name="__123Graph_DCurrent" localSheetId="50" hidden="1">'[17]Base Original'!#REF!</definedName>
    <definedName name="__123Graph_DCurrent" localSheetId="52" hidden="1">'[17]Base Original'!#REF!</definedName>
    <definedName name="__123Graph_DCurrent" localSheetId="41" hidden="1">'[16]Base Original'!#REF!</definedName>
    <definedName name="__123Graph_DCurrent" hidden="1">'[16]Base Original'!#REF!</definedName>
    <definedName name="__123Graph_E" localSheetId="19" hidden="1">[5]C!#REF!</definedName>
    <definedName name="__123Graph_E" localSheetId="20" hidden="1">[5]C!#REF!</definedName>
    <definedName name="__123Graph_E" localSheetId="21" hidden="1">[4]C!#REF!</definedName>
    <definedName name="__123Graph_E" localSheetId="42" hidden="1">[5]C!#REF!</definedName>
    <definedName name="__123Graph_E" localSheetId="43" hidden="1">[5]C!#REF!</definedName>
    <definedName name="__123Graph_E" localSheetId="44" hidden="1">[18]C!#REF!</definedName>
    <definedName name="__123Graph_E" localSheetId="48" hidden="1">[4]C!#REF!</definedName>
    <definedName name="__123Graph_E" localSheetId="49" hidden="1">[4]C!#REF!</definedName>
    <definedName name="__123Graph_E" localSheetId="50" hidden="1">[4]C!#REF!</definedName>
    <definedName name="__123Graph_E" localSheetId="41" hidden="1">[4]C!#REF!</definedName>
    <definedName name="__123Graph_E" hidden="1">[6]C!#REF!</definedName>
    <definedName name="__123Graph_ECurrent" localSheetId="19" hidden="1">'[16]Base Original'!#REF!</definedName>
    <definedName name="__123Graph_ECurrent" localSheetId="20" hidden="1">'[16]Base Original'!#REF!</definedName>
    <definedName name="__123Graph_ECurrent" localSheetId="21" hidden="1">'[16]Base Original'!#REF!</definedName>
    <definedName name="__123Graph_ECurrent" localSheetId="42" hidden="1">'[16]Base Original'!#REF!</definedName>
    <definedName name="__123Graph_ECurrent" localSheetId="43" hidden="1">'[16]Base Original'!#REF!</definedName>
    <definedName name="__123Graph_ECurrent" localSheetId="44" hidden="1">'[17]Base Original'!#REF!</definedName>
    <definedName name="__123Graph_ECurrent" localSheetId="48" hidden="1">'[17]Base Original'!#REF!</definedName>
    <definedName name="__123Graph_ECurrent" localSheetId="49" hidden="1">'[17]Base Original'!#REF!</definedName>
    <definedName name="__123Graph_ECurrent" localSheetId="50" hidden="1">'[17]Base Original'!#REF!</definedName>
    <definedName name="__123Graph_ECurrent" localSheetId="41" hidden="1">'[16]Base Original'!#REF!</definedName>
    <definedName name="__123Graph_ECurrent" hidden="1">'[16]Base Original'!#REF!</definedName>
    <definedName name="__123Graph_F" localSheetId="19" hidden="1">[5]C!#REF!</definedName>
    <definedName name="__123Graph_F" localSheetId="20" hidden="1">[5]C!#REF!</definedName>
    <definedName name="__123Graph_F" localSheetId="21" hidden="1">[4]C!#REF!</definedName>
    <definedName name="__123Graph_F" localSheetId="42" hidden="1">[5]C!#REF!</definedName>
    <definedName name="__123Graph_F" localSheetId="43" hidden="1">[5]C!#REF!</definedName>
    <definedName name="__123Graph_F" localSheetId="44" hidden="1">[18]C!#REF!</definedName>
    <definedName name="__123Graph_F" localSheetId="48" hidden="1">[4]C!#REF!</definedName>
    <definedName name="__123Graph_F" localSheetId="49" hidden="1">[4]C!#REF!</definedName>
    <definedName name="__123Graph_F" localSheetId="50" hidden="1">[4]C!#REF!</definedName>
    <definedName name="__123Graph_F" localSheetId="41" hidden="1">[4]C!#REF!</definedName>
    <definedName name="__123Graph_F" hidden="1">[6]C!#REF!</definedName>
    <definedName name="__123Graph_FCurrent" localSheetId="19" hidden="1">[19]Base!#REF!</definedName>
    <definedName name="__123Graph_FCurrent" localSheetId="20" hidden="1">[19]Base!#REF!</definedName>
    <definedName name="__123Graph_FCurrent" localSheetId="42" hidden="1">[19]Base!#REF!</definedName>
    <definedName name="__123Graph_FCurrent" localSheetId="43" hidden="1">[19]Base!#REF!</definedName>
    <definedName name="__123Graph_FCurrent" localSheetId="44" hidden="1">[20]Base!#REF!</definedName>
    <definedName name="__123Graph_FCurrent" localSheetId="48" hidden="1">[20]Base!#REF!</definedName>
    <definedName name="__123Graph_FCurrent" localSheetId="49" hidden="1">[20]Base!#REF!</definedName>
    <definedName name="__123Graph_FCurrent" localSheetId="50" hidden="1">[20]Base!#REF!</definedName>
    <definedName name="__123Graph_FCurrent" hidden="1">[19]Base!#REF!</definedName>
    <definedName name="__123Graph_X" hidden="1">[13]FLUJO!$B$7906:$C$7906</definedName>
    <definedName name="__123Graph_XDIFFERENTIAL" localSheetId="18" hidden="1">[9]TAB25b!#REF!</definedName>
    <definedName name="__123Graph_XDIFFERENTIAL" localSheetId="21" hidden="1">[9]TAB25b!#REF!</definedName>
    <definedName name="__123Graph_XDIFFERENTIAL" localSheetId="44" hidden="1">[10]TAB25b!#REF!</definedName>
    <definedName name="__123Graph_XDIFFERENTIAL" localSheetId="45" hidden="1">[10]TAB25b!#REF!</definedName>
    <definedName name="__123Graph_XDIFFERENTIAL" localSheetId="48" hidden="1">[10]TAB25b!#REF!</definedName>
    <definedName name="__123Graph_XDIFFERENTIAL" localSheetId="49" hidden="1">[10]TAB25b!#REF!</definedName>
    <definedName name="__123Graph_XDIFFERENTIAL" localSheetId="50" hidden="1">[10]TAB25b!#REF!</definedName>
    <definedName name="__123Graph_XDIFFERENTIAL" localSheetId="52" hidden="1">[10]TAB25b!#REF!</definedName>
    <definedName name="__123Graph_XDIFFERENTIAL" localSheetId="41" hidden="1">[9]TAB25b!#REF!</definedName>
    <definedName name="__123Graph_XDIFFERENTIAL" hidden="1">[9]TAB25b!#REF!</definedName>
    <definedName name="__123Graph_XSPREAD" localSheetId="18" hidden="1">[9]TAB25b!#REF!</definedName>
    <definedName name="__123Graph_XSPREAD" localSheetId="21" hidden="1">[9]TAB25b!#REF!</definedName>
    <definedName name="__123Graph_XSPREAD" localSheetId="44" hidden="1">[10]TAB25b!#REF!</definedName>
    <definedName name="__123Graph_XSPREAD" localSheetId="48" hidden="1">[10]TAB25b!#REF!</definedName>
    <definedName name="__123Graph_XSPREAD" localSheetId="49" hidden="1">[10]TAB25b!#REF!</definedName>
    <definedName name="__123Graph_XSPREAD" localSheetId="50" hidden="1">[10]TAB25b!#REF!</definedName>
    <definedName name="__123Graph_XSPREAD" localSheetId="41" hidden="1">[9]TAB25b!#REF!</definedName>
    <definedName name="__123Graph_XSPREAD" hidden="1">[9]TAB25b!#REF!</definedName>
    <definedName name="__12INT_RESERVES">#REF!</definedName>
    <definedName name="__1r">#REF!</definedName>
    <definedName name="__2Macros_Import_.qbop" localSheetId="6">[21]!'[Macros Import].qbop'</definedName>
    <definedName name="__2Macros_Import_.qbop">[21]!'[Macros Import].qbop'</definedName>
    <definedName name="__3__123Graph_ACPI_ER_LOG" hidden="1">[11]ER!#REF!</definedName>
    <definedName name="__4__123Graph_BCPI_ER_LOG" hidden="1">[11]ER!#REF!</definedName>
    <definedName name="__5__123Graph_BIBA_IBRD" hidden="1">[11]WB!#REF!</definedName>
    <definedName name="__6B.2_B.3">#REF!</definedName>
    <definedName name="__7B.4___5">#REF!</definedName>
    <definedName name="__8CONSOL_B2">#REF!</definedName>
    <definedName name="__9CONSOL_DEPOSITS">'[22]A 11'!#REF!</definedName>
    <definedName name="__AUS1" localSheetId="18">#REF!</definedName>
    <definedName name="__AUS1" localSheetId="19">#REF!</definedName>
    <definedName name="__AUS1" localSheetId="20">#REF!</definedName>
    <definedName name="__AUS1" localSheetId="21">#REF!</definedName>
    <definedName name="__AUS1" localSheetId="42">#REF!</definedName>
    <definedName name="__AUS1" localSheetId="43">#REF!</definedName>
    <definedName name="__AUS1" localSheetId="44">#REF!</definedName>
    <definedName name="__AUS1" localSheetId="45">#REF!</definedName>
    <definedName name="__AUS1" localSheetId="48">#REF!</definedName>
    <definedName name="__AUS1" localSheetId="49">#REF!</definedName>
    <definedName name="__AUS1" localSheetId="50">#REF!</definedName>
    <definedName name="__AUS1" localSheetId="52">#REF!</definedName>
    <definedName name="__AUS1" localSheetId="41">#REF!</definedName>
    <definedName name="__AUS1">#REF!</definedName>
    <definedName name="__BOP2">[23]BoP!#REF!</definedName>
    <definedName name="__DEG1" localSheetId="18">#REF!</definedName>
    <definedName name="__DEG1" localSheetId="19">#REF!</definedName>
    <definedName name="__DEG1" localSheetId="20">#REF!</definedName>
    <definedName name="__DEG1" localSheetId="42">#REF!</definedName>
    <definedName name="__DEG1" localSheetId="43">#REF!</definedName>
    <definedName name="__DEG1" localSheetId="44">#REF!</definedName>
    <definedName name="__DEG1" localSheetId="48">#REF!</definedName>
    <definedName name="__DEG1" localSheetId="49">#REF!</definedName>
    <definedName name="__DEG1" localSheetId="50">#REF!</definedName>
    <definedName name="__DEG1">#REF!</definedName>
    <definedName name="__DKR1" localSheetId="18">#REF!</definedName>
    <definedName name="__DKR1" localSheetId="19">#REF!</definedName>
    <definedName name="__DKR1" localSheetId="20">#REF!</definedName>
    <definedName name="__DKR1" localSheetId="42">#REF!</definedName>
    <definedName name="__DKR1" localSheetId="43">#REF!</definedName>
    <definedName name="__DKR1" localSheetId="44">#REF!</definedName>
    <definedName name="__DKR1" localSheetId="48">#REF!</definedName>
    <definedName name="__DKR1" localSheetId="49">#REF!</definedName>
    <definedName name="__DKR1" localSheetId="50">#REF!</definedName>
    <definedName name="__DKR1">#REF!</definedName>
    <definedName name="__ECU1" localSheetId="18">#REF!</definedName>
    <definedName name="__ECU1" localSheetId="42">#REF!</definedName>
    <definedName name="__ECU1" localSheetId="43">#REF!</definedName>
    <definedName name="__ECU1" localSheetId="44">#REF!</definedName>
    <definedName name="__ECU1" localSheetId="48">#REF!</definedName>
    <definedName name="__ECU1" localSheetId="49">#REF!</definedName>
    <definedName name="__ECU1" localSheetId="50">#REF!</definedName>
    <definedName name="__ECU1">#REF!</definedName>
    <definedName name="__END94">#REF!</definedName>
    <definedName name="__ESC1" localSheetId="18">#REF!</definedName>
    <definedName name="__ESC1" localSheetId="42">#REF!</definedName>
    <definedName name="__ESC1" localSheetId="43">#REF!</definedName>
    <definedName name="__ESC1" localSheetId="44">#REF!</definedName>
    <definedName name="__ESC1" localSheetId="48">#REF!</definedName>
    <definedName name="__ESC1" localSheetId="49">#REF!</definedName>
    <definedName name="__ESC1" localSheetId="50">#REF!</definedName>
    <definedName name="__ESC1">#REF!</definedName>
    <definedName name="__F" hidden="1">'[3]Fax a enviar'!#REF!</definedName>
    <definedName name="__FAL2" localSheetId="18">#REF!</definedName>
    <definedName name="__FAL2" localSheetId="19">#REF!</definedName>
    <definedName name="__FAL2" localSheetId="20">#REF!</definedName>
    <definedName name="__FAL2" localSheetId="21">#REF!</definedName>
    <definedName name="__FAL2" localSheetId="42">#REF!</definedName>
    <definedName name="__FAL2" localSheetId="43">#REF!</definedName>
    <definedName name="__FAL2" localSheetId="44">#REF!</definedName>
    <definedName name="__FAL2" localSheetId="45">#REF!</definedName>
    <definedName name="__FAL2" localSheetId="48">#REF!</definedName>
    <definedName name="__FAL2" localSheetId="49">#REF!</definedName>
    <definedName name="__FAL2" localSheetId="50">#REF!</definedName>
    <definedName name="__FAL2" localSheetId="52">#REF!</definedName>
    <definedName name="__FAL2" localSheetId="41">#REF!</definedName>
    <definedName name="__FAL2">#REF!</definedName>
    <definedName name="__FAL3" localSheetId="18">#REF!</definedName>
    <definedName name="__FAL3" localSheetId="19">#REF!</definedName>
    <definedName name="__FAL3" localSheetId="20">#REF!</definedName>
    <definedName name="__FAL3" localSheetId="42">#REF!</definedName>
    <definedName name="__FAL3" localSheetId="43">#REF!</definedName>
    <definedName name="__FAL3" localSheetId="44">#REF!</definedName>
    <definedName name="__FAL3" localSheetId="48">#REF!</definedName>
    <definedName name="__FAL3" localSheetId="49">#REF!</definedName>
    <definedName name="__FAL3" localSheetId="50">#REF!</definedName>
    <definedName name="__FAL3">#REF!</definedName>
    <definedName name="__FAL4" localSheetId="18">#REF!</definedName>
    <definedName name="__FAL4" localSheetId="19">#REF!</definedName>
    <definedName name="__FAL4" localSheetId="20">#REF!</definedName>
    <definedName name="__FAL4" localSheetId="42">#REF!</definedName>
    <definedName name="__FAL4" localSheetId="43">#REF!</definedName>
    <definedName name="__FAL4" localSheetId="44">#REF!</definedName>
    <definedName name="__FAL4" localSheetId="48">#REF!</definedName>
    <definedName name="__FAL4" localSheetId="49">#REF!</definedName>
    <definedName name="__FAL4" localSheetId="50">#REF!</definedName>
    <definedName name="__FAL4">#REF!</definedName>
    <definedName name="__FAL5" localSheetId="18">#REF!</definedName>
    <definedName name="__FAL5" localSheetId="42">#REF!</definedName>
    <definedName name="__FAL5" localSheetId="43">#REF!</definedName>
    <definedName name="__FAL5" localSheetId="44">#REF!</definedName>
    <definedName name="__FAL5" localSheetId="48">#REF!</definedName>
    <definedName name="__FAL5" localSheetId="49">#REF!</definedName>
    <definedName name="__FAL5" localSheetId="50">#REF!</definedName>
    <definedName name="__FAL5">#REF!</definedName>
    <definedName name="__FAL6" localSheetId="18">#REF!</definedName>
    <definedName name="__FAL6" localSheetId="42">#REF!</definedName>
    <definedName name="__FAL6" localSheetId="43">#REF!</definedName>
    <definedName name="__FAL6" localSheetId="44">#REF!</definedName>
    <definedName name="__FAL6" localSheetId="48">#REF!</definedName>
    <definedName name="__FAL6" localSheetId="49">#REF!</definedName>
    <definedName name="__FAL6" localSheetId="50">#REF!</definedName>
    <definedName name="__FAL6">#REF!</definedName>
    <definedName name="__FAL7" localSheetId="18">#REF!</definedName>
    <definedName name="__FAL7" localSheetId="42">#REF!</definedName>
    <definedName name="__FAL7" localSheetId="43">#REF!</definedName>
    <definedName name="__FAL7" localSheetId="44">#REF!</definedName>
    <definedName name="__FAL7" localSheetId="48">#REF!</definedName>
    <definedName name="__FAL7" localSheetId="49">#REF!</definedName>
    <definedName name="__FAL7" localSheetId="50">#REF!</definedName>
    <definedName name="__FAL7">#REF!</definedName>
    <definedName name="__FMK1" localSheetId="18">#REF!</definedName>
    <definedName name="__FMK1" localSheetId="42">#REF!</definedName>
    <definedName name="__FMK1" localSheetId="43">#REF!</definedName>
    <definedName name="__FMK1" localSheetId="44">#REF!</definedName>
    <definedName name="__FMK1" localSheetId="48">#REF!</definedName>
    <definedName name="__FMK1" localSheetId="49">#REF!</definedName>
    <definedName name="__FMK1" localSheetId="50">#REF!</definedName>
    <definedName name="__FMK1">#REF!</definedName>
    <definedName name="__IKR1" localSheetId="18">#REF!</definedName>
    <definedName name="__IKR1" localSheetId="42">#REF!</definedName>
    <definedName name="__IKR1" localSheetId="43">#REF!</definedName>
    <definedName name="__IKR1" localSheetId="44">#REF!</definedName>
    <definedName name="__IKR1" localSheetId="48">#REF!</definedName>
    <definedName name="__IKR1" localSheetId="49">#REF!</definedName>
    <definedName name="__IKR1" localSheetId="50">#REF!</definedName>
    <definedName name="__IKR1">#REF!</definedName>
    <definedName name="__IRP1" localSheetId="18">#REF!</definedName>
    <definedName name="__IRP1" localSheetId="42">#REF!</definedName>
    <definedName name="__IRP1" localSheetId="43">#REF!</definedName>
    <definedName name="__IRP1" localSheetId="44">#REF!</definedName>
    <definedName name="__IRP1" localSheetId="48">#REF!</definedName>
    <definedName name="__IRP1" localSheetId="49">#REF!</definedName>
    <definedName name="__IRP1" localSheetId="50">#REF!</definedName>
    <definedName name="__IRP1">#REF!</definedName>
    <definedName name="__LIT1" localSheetId="18">#REF!</definedName>
    <definedName name="__LIT1" localSheetId="42">#REF!</definedName>
    <definedName name="__LIT1" localSheetId="43">#REF!</definedName>
    <definedName name="__LIT1" localSheetId="44">#REF!</definedName>
    <definedName name="__LIT1" localSheetId="48">#REF!</definedName>
    <definedName name="__LIT1" localSheetId="49">#REF!</definedName>
    <definedName name="__LIT1" localSheetId="50">#REF!</definedName>
    <definedName name="__LIT1">#REF!</definedName>
    <definedName name="__MEX1" localSheetId="18">#REF!</definedName>
    <definedName name="__MEX1" localSheetId="42">#REF!</definedName>
    <definedName name="__MEX1" localSheetId="43">#REF!</definedName>
    <definedName name="__MEX1" localSheetId="44">#REF!</definedName>
    <definedName name="__MEX1" localSheetId="48">#REF!</definedName>
    <definedName name="__MEX1" localSheetId="49">#REF!</definedName>
    <definedName name="__MEX1" localSheetId="50">#REF!</definedName>
    <definedName name="__MEX1">#REF!</definedName>
    <definedName name="__PTA1" localSheetId="18">#REF!</definedName>
    <definedName name="__PTA1" localSheetId="42">#REF!</definedName>
    <definedName name="__PTA1" localSheetId="43">#REF!</definedName>
    <definedName name="__PTA1" localSheetId="44">#REF!</definedName>
    <definedName name="__PTA1" localSheetId="48">#REF!</definedName>
    <definedName name="__PTA1" localSheetId="49">#REF!</definedName>
    <definedName name="__PTA1" localSheetId="50">#REF!</definedName>
    <definedName name="__PTA1">#REF!</definedName>
    <definedName name="__RES2">[23]RES!#REF!</definedName>
    <definedName name="__ROS1">#N/A</definedName>
    <definedName name="__ROS2">#N/A</definedName>
    <definedName name="__ROS3">#N/A</definedName>
    <definedName name="__ROS4">#N/A</definedName>
    <definedName name="__SAR1" localSheetId="18">#REF!</definedName>
    <definedName name="__SAR1" localSheetId="19">#REF!</definedName>
    <definedName name="__SAR1" localSheetId="20">#REF!</definedName>
    <definedName name="__SAR1" localSheetId="21">#REF!</definedName>
    <definedName name="__SAR1" localSheetId="42">#REF!</definedName>
    <definedName name="__SAR1" localSheetId="43">#REF!</definedName>
    <definedName name="__SAR1" localSheetId="44">#REF!</definedName>
    <definedName name="__SAR1" localSheetId="45">#REF!</definedName>
    <definedName name="__SAR1" localSheetId="48">#REF!</definedName>
    <definedName name="__SAR1" localSheetId="49">#REF!</definedName>
    <definedName name="__SAR1" localSheetId="50">#REF!</definedName>
    <definedName name="__SAR1" localSheetId="52">#REF!</definedName>
    <definedName name="__SAR1" localSheetId="41">#REF!</definedName>
    <definedName name="__SAR1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OT58" localSheetId="19">[2]GROWTH!#REF!</definedName>
    <definedName name="__TOT58" localSheetId="20">[2]GROWTH!#REF!</definedName>
    <definedName name="__TOT58" localSheetId="21">[2]GROWTH!#REF!</definedName>
    <definedName name="__TOT58" localSheetId="44">[24]GROWTH!#REF!</definedName>
    <definedName name="__TOT58" localSheetId="45">[24]GROWTH!#REF!</definedName>
    <definedName name="__TOT58" localSheetId="52">[24]GROWTH!#REF!</definedName>
    <definedName name="__TOT58" localSheetId="41">[2]GROWTH!#REF!</definedName>
    <definedName name="__TOT58">[2]GROWTH!#REF!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18" hidden="1">#REF!</definedName>
    <definedName name="_11__123Graph_AFIG_D" localSheetId="19" hidden="1">#REF!</definedName>
    <definedName name="_11__123Graph_AFIG_D" localSheetId="20" hidden="1">#REF!</definedName>
    <definedName name="_11__123Graph_AFIG_D" localSheetId="21" hidden="1">#REF!</definedName>
    <definedName name="_11__123Graph_AFIG_D" localSheetId="42" hidden="1">#REF!</definedName>
    <definedName name="_11__123Graph_AFIG_D" localSheetId="43" hidden="1">#REF!</definedName>
    <definedName name="_11__123Graph_AFIG_D" localSheetId="44" hidden="1">#REF!</definedName>
    <definedName name="_11__123Graph_AFIG_D" localSheetId="45" hidden="1">#REF!</definedName>
    <definedName name="_11__123Graph_AFIG_D" localSheetId="48" hidden="1">#REF!</definedName>
    <definedName name="_11__123Graph_AFIG_D" localSheetId="49" hidden="1">#REF!</definedName>
    <definedName name="_11__123Graph_AFIG_D" localSheetId="50" hidden="1">#REF!</definedName>
    <definedName name="_11__123Graph_AFIG_D" localSheetId="52" hidden="1">#REF!</definedName>
    <definedName name="_11__123Graph_AFIG_D" localSheetId="41" hidden="1">#REF!</definedName>
    <definedName name="_11__123Graph_AFIG_D" hidden="1">#REF!</definedName>
    <definedName name="_11GAZ_LIABS">#REF!</definedName>
    <definedName name="_12__123Graph_AIBA_IBRD" hidden="1">[25]WB!$Q$62:$AK$62</definedName>
    <definedName name="_12INT_RESERVES">#REF!</definedName>
    <definedName name="_15Macros_Import_.qbop" localSheetId="6">[21]!'[Macros Import].qbop'</definedName>
    <definedName name="_15Macros_Import_.qbop">[21]!'[Macros Import].qbop'</definedName>
    <definedName name="_16__123Graph_ATERMS_OF_TRADE" localSheetId="18" hidden="1">#REF!</definedName>
    <definedName name="_16__123Graph_ATERMS_OF_TRADE" localSheetId="19" hidden="1">#REF!</definedName>
    <definedName name="_16__123Graph_ATERMS_OF_TRADE" localSheetId="20" hidden="1">#REF!</definedName>
    <definedName name="_16__123Graph_ATERMS_OF_TRADE" localSheetId="21" hidden="1">#REF!</definedName>
    <definedName name="_16__123Graph_ATERMS_OF_TRADE" localSheetId="42" hidden="1">#REF!</definedName>
    <definedName name="_16__123Graph_ATERMS_OF_TRADE" localSheetId="43" hidden="1">#REF!</definedName>
    <definedName name="_16__123Graph_ATERMS_OF_TRADE" localSheetId="44" hidden="1">#REF!</definedName>
    <definedName name="_16__123Graph_ATERMS_OF_TRADE" localSheetId="45" hidden="1">#REF!</definedName>
    <definedName name="_16__123Graph_ATERMS_OF_TRADE" localSheetId="48" hidden="1">#REF!</definedName>
    <definedName name="_16__123Graph_ATERMS_OF_TRADE" localSheetId="49" hidden="1">#REF!</definedName>
    <definedName name="_16__123Graph_ATERMS_OF_TRADE" localSheetId="50" hidden="1">#REF!</definedName>
    <definedName name="_16__123Graph_ATERMS_OF_TRADE" localSheetId="52" hidden="1">#REF!</definedName>
    <definedName name="_16__123Graph_ATERMS_OF_TRADE" localSheetId="41" hidden="1">#REF!</definedName>
    <definedName name="_16__123Graph_ATERMS_OF_TRADE" hidden="1">#REF!</definedName>
    <definedName name="_17__123Graph_AWB_ADJ_PRJ" hidden="1">[25]WB!$Q$255:$AK$255</definedName>
    <definedName name="_19__123Graph_BCPI_ER_LOG" localSheetId="18" hidden="1">[25]ER!#REF!</definedName>
    <definedName name="_19__123Graph_BCPI_ER_LOG" localSheetId="21" hidden="1">[25]ER!#REF!</definedName>
    <definedName name="_19__123Graph_BCPI_ER_LOG" localSheetId="44" hidden="1">[26]ER!#REF!</definedName>
    <definedName name="_19__123Graph_BCPI_ER_LOG" localSheetId="45" hidden="1">[26]ER!#REF!</definedName>
    <definedName name="_19__123Graph_BCPI_ER_LOG" localSheetId="48" hidden="1">[26]ER!#REF!</definedName>
    <definedName name="_19__123Graph_BCPI_ER_LOG" localSheetId="49" hidden="1">[26]ER!#REF!</definedName>
    <definedName name="_19__123Graph_BCPI_ER_LOG" localSheetId="50" hidden="1">[26]ER!#REF!</definedName>
    <definedName name="_19__123Graph_BCPI_ER_LOG" localSheetId="52" hidden="1">[26]ER!#REF!</definedName>
    <definedName name="_19__123Graph_BCPI_ER_LOG" localSheetId="41" hidden="1">[25]ER!#REF!</definedName>
    <definedName name="_19__123Graph_BCPI_ER_LOG" hidden="1">[25]ER!#REF!</definedName>
    <definedName name="_1987">#N/A</definedName>
    <definedName name="_1IMPRESION">#REF!</definedName>
    <definedName name="_1r">#REF!</definedName>
    <definedName name="_2">#N/A</definedName>
    <definedName name="_20__123Graph_BIBA_IBRD" localSheetId="18" hidden="1">[25]WB!#REF!</definedName>
    <definedName name="_20__123Graph_BIBA_IBRD" localSheetId="21" hidden="1">[25]WB!#REF!</definedName>
    <definedName name="_20__123Graph_BIBA_IBRD" localSheetId="44" hidden="1">[26]WB!#REF!</definedName>
    <definedName name="_20__123Graph_BIBA_IBRD" localSheetId="45" hidden="1">[26]WB!#REF!</definedName>
    <definedName name="_20__123Graph_BIBA_IBRD" localSheetId="48" hidden="1">[26]WB!#REF!</definedName>
    <definedName name="_20__123Graph_BIBA_IBRD" localSheetId="49" hidden="1">[26]WB!#REF!</definedName>
    <definedName name="_20__123Graph_BIBA_IBRD" localSheetId="50" hidden="1">[26]WB!#REF!</definedName>
    <definedName name="_20__123Graph_BIBA_IBRD" localSheetId="41" hidden="1">[25]WB!#REF!</definedName>
    <definedName name="_20__123Graph_BIBA_IBRD" hidden="1">[25]WB!#REF!</definedName>
    <definedName name="_24__123Graph_BTERMS_OF_TRADE" localSheetId="18" hidden="1">#REF!</definedName>
    <definedName name="_24__123Graph_BTERMS_OF_TRADE" localSheetId="19" hidden="1">#REF!</definedName>
    <definedName name="_24__123Graph_BTERMS_OF_TRADE" localSheetId="20" hidden="1">#REF!</definedName>
    <definedName name="_24__123Graph_BTERMS_OF_TRADE" localSheetId="21" hidden="1">#REF!</definedName>
    <definedName name="_24__123Graph_BTERMS_OF_TRADE" localSheetId="42" hidden="1">#REF!</definedName>
    <definedName name="_24__123Graph_BTERMS_OF_TRADE" localSheetId="43" hidden="1">#REF!</definedName>
    <definedName name="_24__123Graph_BTERMS_OF_TRADE" localSheetId="44" hidden="1">#REF!</definedName>
    <definedName name="_24__123Graph_BTERMS_OF_TRADE" localSheetId="45" hidden="1">#REF!</definedName>
    <definedName name="_24__123Graph_BTERMS_OF_TRADE" localSheetId="48" hidden="1">#REF!</definedName>
    <definedName name="_24__123Graph_BTERMS_OF_TRADE" localSheetId="49" hidden="1">#REF!</definedName>
    <definedName name="_24__123Graph_BTERMS_OF_TRADE" localSheetId="50" hidden="1">#REF!</definedName>
    <definedName name="_24__123Graph_BTERMS_OF_TRADE" localSheetId="52" hidden="1">#REF!</definedName>
    <definedName name="_24__123Graph_BTERMS_OF_TRADE" localSheetId="41" hidden="1">#REF!</definedName>
    <definedName name="_24__123Graph_BTERMS_OF_TRADE" hidden="1">#REF!</definedName>
    <definedName name="_24Macros_Import_.qbop" localSheetId="6">[27]!'[Macros Import].qbop'</definedName>
    <definedName name="_24Macros_Import_.qbop">[27]!'[Macros Import].qbop'</definedName>
    <definedName name="_25__123Graph_ACPI_ER_LOG" hidden="1">[28]ER!#REF!</definedName>
    <definedName name="_25__123Graph_BWB_ADJ_PRJ" hidden="1">[25]WB!$Q$257:$AK$257</definedName>
    <definedName name="_26__123Graph_BCPI_ER_LOG" hidden="1">[28]ER!#REF!</definedName>
    <definedName name="_27__123Graph_ACPI_ER_LOG" hidden="1">[11]ER!#REF!</definedName>
    <definedName name="_27__123Graph_BIBA_IBRD" hidden="1">[28]WB!#REF!</definedName>
    <definedName name="_28B.2_B.3">#REF!</definedName>
    <definedName name="_29__123Graph_XFIG_D" localSheetId="18" hidden="1">#REF!</definedName>
    <definedName name="_29__123Graph_XFIG_D" localSheetId="19" hidden="1">#REF!</definedName>
    <definedName name="_29__123Graph_XFIG_D" localSheetId="20" hidden="1">#REF!</definedName>
    <definedName name="_29__123Graph_XFIG_D" localSheetId="21" hidden="1">#REF!</definedName>
    <definedName name="_29__123Graph_XFIG_D" localSheetId="42" hidden="1">#REF!</definedName>
    <definedName name="_29__123Graph_XFIG_D" localSheetId="43" hidden="1">#REF!</definedName>
    <definedName name="_29__123Graph_XFIG_D" localSheetId="44" hidden="1">#REF!</definedName>
    <definedName name="_29__123Graph_XFIG_D" localSheetId="45" hidden="1">#REF!</definedName>
    <definedName name="_29__123Graph_XFIG_D" localSheetId="48" hidden="1">#REF!</definedName>
    <definedName name="_29__123Graph_XFIG_D" localSheetId="49" hidden="1">#REF!</definedName>
    <definedName name="_29__123Graph_XFIG_D" localSheetId="50" hidden="1">#REF!</definedName>
    <definedName name="_29__123Graph_XFIG_D" localSheetId="52" hidden="1">#REF!</definedName>
    <definedName name="_29__123Graph_XFIG_D" localSheetId="41" hidden="1">#REF!</definedName>
    <definedName name="_29__123Graph_XFIG_D" hidden="1">#REF!</definedName>
    <definedName name="_29B.4___5">#REF!</definedName>
    <definedName name="_2IMPRESION">#REF!</definedName>
    <definedName name="_2Macros_Import_.qbop" localSheetId="6">[29]!'[Macros Import].qbop'</definedName>
    <definedName name="_2Macros_Import_.qbop">[29]!'[Macros Import].qbop'</definedName>
    <definedName name="_3">#N/A</definedName>
    <definedName name="_3.__No_club_de_París__Después_del_30_Jun_84" localSheetId="18">#REF!</definedName>
    <definedName name="_3.__No_club_de_París__Después_del_30_Jun_84" localSheetId="19">#REF!</definedName>
    <definedName name="_3.__No_club_de_París__Después_del_30_Jun_84" localSheetId="20">#REF!</definedName>
    <definedName name="_3.__No_club_de_París__Después_del_30_Jun_84" localSheetId="42">#REF!</definedName>
    <definedName name="_3.__No_club_de_París__Después_del_30_Jun_84" localSheetId="43">#REF!</definedName>
    <definedName name="_3.__No_club_de_París__Después_del_30_Jun_84" localSheetId="44">#REF!</definedName>
    <definedName name="_3.__No_club_de_París__Después_del_30_Jun_84" localSheetId="48">#REF!</definedName>
    <definedName name="_3.__No_club_de_París__Después_del_30_Jun_84" localSheetId="49">#REF!</definedName>
    <definedName name="_3.__No_club_de_París__Después_del_30_Jun_84" localSheetId="50">#REF!</definedName>
    <definedName name="_3.__No_club_de_París__Después_del_30_Jun_84">#REF!</definedName>
    <definedName name="_3__123Graph_ACPI_ER_LOG" hidden="1">[11]ER!#REF!</definedName>
    <definedName name="_30__123Graph_XREALEX_WAGE" localSheetId="19" hidden="1">[30]PRIVATE!#REF!</definedName>
    <definedName name="_30__123Graph_XREALEX_WAGE" localSheetId="20" hidden="1">[30]PRIVATE!#REF!</definedName>
    <definedName name="_30__123Graph_XREALEX_WAGE" localSheetId="42" hidden="1">[30]PRIVATE!#REF!</definedName>
    <definedName name="_30__123Graph_XREALEX_WAGE" localSheetId="43" hidden="1">[30]PRIVATE!#REF!</definedName>
    <definedName name="_30__123Graph_XREALEX_WAGE" localSheetId="44" hidden="1">[31]PRIVATE!#REF!</definedName>
    <definedName name="_30__123Graph_XREALEX_WAGE" localSheetId="48" hidden="1">[31]PRIVATE!#REF!</definedName>
    <definedName name="_30__123Graph_XREALEX_WAGE" localSheetId="49" hidden="1">[31]PRIVATE!#REF!</definedName>
    <definedName name="_30__123Graph_XREALEX_WAGE" localSheetId="50" hidden="1">[31]PRIVATE!#REF!</definedName>
    <definedName name="_30__123Graph_XREALEX_WAGE" hidden="1">[30]PRIVATE!#REF!</definedName>
    <definedName name="_30CONSOL_B2">#REF!</definedName>
    <definedName name="_31CONSOL_DEPOSITS">'[32]A 11'!#REF!</definedName>
    <definedName name="_32FA_L">#REF!</definedName>
    <definedName name="_33GAZ_LIABS">#REF!</definedName>
    <definedName name="_34__123Graph_XTERMS_OF_TRADE" localSheetId="18" hidden="1">#REF!</definedName>
    <definedName name="_34__123Graph_XTERMS_OF_TRADE" localSheetId="19" hidden="1">#REF!</definedName>
    <definedName name="_34__123Graph_XTERMS_OF_TRADE" localSheetId="20" hidden="1">#REF!</definedName>
    <definedName name="_34__123Graph_XTERMS_OF_TRADE" localSheetId="21" hidden="1">#REF!</definedName>
    <definedName name="_34__123Graph_XTERMS_OF_TRADE" localSheetId="42" hidden="1">#REF!</definedName>
    <definedName name="_34__123Graph_XTERMS_OF_TRADE" localSheetId="43" hidden="1">#REF!</definedName>
    <definedName name="_34__123Graph_XTERMS_OF_TRADE" localSheetId="44" hidden="1">#REF!</definedName>
    <definedName name="_34__123Graph_XTERMS_OF_TRADE" localSheetId="45" hidden="1">#REF!</definedName>
    <definedName name="_34__123Graph_XTERMS_OF_TRADE" localSheetId="48" hidden="1">#REF!</definedName>
    <definedName name="_34__123Graph_XTERMS_OF_TRADE" localSheetId="49" hidden="1">#REF!</definedName>
    <definedName name="_34__123Graph_XTERMS_OF_TRADE" localSheetId="50" hidden="1">#REF!</definedName>
    <definedName name="_34__123Graph_XTERMS_OF_TRADE" localSheetId="52" hidden="1">#REF!</definedName>
    <definedName name="_34__123Graph_XTERMS_OF_TRADE" localSheetId="41" hidden="1">#REF!</definedName>
    <definedName name="_34__123Graph_XTERMS_OF_TRADE" hidden="1">#REF!</definedName>
    <definedName name="_34INT_RESERVES">#REF!</definedName>
    <definedName name="_39__123Graph_BCPI_ER_LOG" hidden="1">[11]ER!#REF!</definedName>
    <definedName name="_4">#N/A</definedName>
    <definedName name="_4__123Graph_BCPI_ER_LOG" hidden="1">[11]ER!#REF!</definedName>
    <definedName name="_5">#N/A</definedName>
    <definedName name="_5__123Graph_BIBA_IBRD" hidden="1">[11]WB!#REF!</definedName>
    <definedName name="_51__123Graph_BIBA_IBRD" hidden="1">[11]WB!#REF!</definedName>
    <definedName name="_52B.2_B.3">#REF!</definedName>
    <definedName name="_53B.4___5">#REF!</definedName>
    <definedName name="_54CONSOL_B2">#REF!</definedName>
    <definedName name="_6">#N/A</definedName>
    <definedName name="_68CONSOL_DEPOSITS">'[22]A 11'!#REF!</definedName>
    <definedName name="_69FA_L">#REF!</definedName>
    <definedName name="_6B.2_B.3">#REF!</definedName>
    <definedName name="_7">#N/A</definedName>
    <definedName name="_7__123Graph_ACPI_ER_LOG" localSheetId="19" hidden="1">[25]ER!#REF!</definedName>
    <definedName name="_7__123Graph_ACPI_ER_LOG" localSheetId="20" hidden="1">[25]ER!#REF!</definedName>
    <definedName name="_7__123Graph_ACPI_ER_LOG" localSheetId="21" hidden="1">[25]ER!#REF!</definedName>
    <definedName name="_7__123Graph_ACPI_ER_LOG" localSheetId="42" hidden="1">[25]ER!#REF!</definedName>
    <definedName name="_7__123Graph_ACPI_ER_LOG" localSheetId="43" hidden="1">[25]ER!#REF!</definedName>
    <definedName name="_7__123Graph_ACPI_ER_LOG" localSheetId="44" hidden="1">[26]ER!#REF!</definedName>
    <definedName name="_7__123Graph_ACPI_ER_LOG" localSheetId="45" hidden="1">[26]ER!#REF!</definedName>
    <definedName name="_7__123Graph_ACPI_ER_LOG" localSheetId="48" hidden="1">[26]ER!#REF!</definedName>
    <definedName name="_7__123Graph_ACPI_ER_LOG" localSheetId="49" hidden="1">[26]ER!#REF!</definedName>
    <definedName name="_7__123Graph_ACPI_ER_LOG" localSheetId="50" hidden="1">[26]ER!#REF!</definedName>
    <definedName name="_7__123Graph_ACPI_ER_LOG" localSheetId="52" hidden="1">[26]ER!#REF!</definedName>
    <definedName name="_7__123Graph_ACPI_ER_LOG" localSheetId="41" hidden="1">[25]ER!#REF!</definedName>
    <definedName name="_7__123Graph_ACPI_ER_LOG" hidden="1">[25]ER!#REF!</definedName>
    <definedName name="_70GAZ_LIABS">#REF!</definedName>
    <definedName name="_71INT_RESERVES">#REF!</definedName>
    <definedName name="_7B.4___5">#REF!</definedName>
    <definedName name="_8">#N/A</definedName>
    <definedName name="_88" localSheetId="18">#REF!</definedName>
    <definedName name="_88" localSheetId="19">#REF!</definedName>
    <definedName name="_88" localSheetId="20">#REF!</definedName>
    <definedName name="_88" localSheetId="21">#REF!</definedName>
    <definedName name="_88" localSheetId="42">#REF!</definedName>
    <definedName name="_88" localSheetId="43">#REF!</definedName>
    <definedName name="_88" localSheetId="44">#REF!</definedName>
    <definedName name="_88" localSheetId="45">#REF!</definedName>
    <definedName name="_88" localSheetId="48">#REF!</definedName>
    <definedName name="_88" localSheetId="49">#REF!</definedName>
    <definedName name="_88" localSheetId="50">#REF!</definedName>
    <definedName name="_88" localSheetId="52">#REF!</definedName>
    <definedName name="_88" localSheetId="41">#REF!</definedName>
    <definedName name="_88">#REF!</definedName>
    <definedName name="_89" localSheetId="18">#REF!</definedName>
    <definedName name="_89" localSheetId="19">#REF!</definedName>
    <definedName name="_89" localSheetId="20">#REF!</definedName>
    <definedName name="_89" localSheetId="42">#REF!</definedName>
    <definedName name="_89" localSheetId="43">#REF!</definedName>
    <definedName name="_89" localSheetId="44">#REF!</definedName>
    <definedName name="_89" localSheetId="48">#REF!</definedName>
    <definedName name="_89" localSheetId="49">#REF!</definedName>
    <definedName name="_89" localSheetId="50">#REF!</definedName>
    <definedName name="_89">#REF!</definedName>
    <definedName name="_8CONSOL_B2">#REF!</definedName>
    <definedName name="_9CONSOL_DEPOSITS">'[33]A 11'!#REF!</definedName>
    <definedName name="_aaV110" localSheetId="19">[34]QNEWLOR!#REF!</definedName>
    <definedName name="_aaV110" localSheetId="20">[34]QNEWLOR!#REF!</definedName>
    <definedName name="_aaV110" localSheetId="42">[34]QNEWLOR!#REF!</definedName>
    <definedName name="_aaV110" localSheetId="43">[34]QNEWLOR!#REF!</definedName>
    <definedName name="_aaV110" localSheetId="44">[35]QNEWLOR!#REF!</definedName>
    <definedName name="_aaV110" localSheetId="48">[35]QNEWLOR!#REF!</definedName>
    <definedName name="_aaV110" localSheetId="49">[35]QNEWLOR!#REF!</definedName>
    <definedName name="_aaV110" localSheetId="50">[35]QNEWLOR!#REF!</definedName>
    <definedName name="_aaV110">[34]QNEWLOR!#REF!</definedName>
    <definedName name="_aIV114" localSheetId="19">[34]QNEWLOR!#REF!</definedName>
    <definedName name="_aIV114" localSheetId="20">[34]QNEWLOR!#REF!</definedName>
    <definedName name="_aIV114" localSheetId="42">[34]QNEWLOR!#REF!</definedName>
    <definedName name="_aIV114" localSheetId="43">[34]QNEWLOR!#REF!</definedName>
    <definedName name="_aIV114" localSheetId="44">[35]QNEWLOR!#REF!</definedName>
    <definedName name="_aIV114" localSheetId="48">[35]QNEWLOR!#REF!</definedName>
    <definedName name="_aIV114" localSheetId="49">[35]QNEWLOR!#REF!</definedName>
    <definedName name="_aIV114" localSheetId="50">[35]QNEWLOR!#REF!</definedName>
    <definedName name="_aIV114">[34]QNEWLOR!#REF!</definedName>
    <definedName name="_aIV190">[34]QNEWLOR!#REF!</definedName>
    <definedName name="_AUS1" localSheetId="18">#REF!</definedName>
    <definedName name="_AUS1" localSheetId="19">#REF!</definedName>
    <definedName name="_AUS1" localSheetId="20">#REF!</definedName>
    <definedName name="_AUS1" localSheetId="21">#REF!</definedName>
    <definedName name="_AUS1" localSheetId="42">#REF!</definedName>
    <definedName name="_AUS1" localSheetId="43">#REF!</definedName>
    <definedName name="_AUS1" localSheetId="44">#REF!</definedName>
    <definedName name="_AUS1" localSheetId="45">#REF!</definedName>
    <definedName name="_AUS1" localSheetId="48">#REF!</definedName>
    <definedName name="_AUS1" localSheetId="49">#REF!</definedName>
    <definedName name="_AUS1" localSheetId="50">#REF!</definedName>
    <definedName name="_AUS1" localSheetId="52">#REF!</definedName>
    <definedName name="_AUS1" localSheetId="41">#REF!</definedName>
    <definedName name="_AUS1">#REF!</definedName>
    <definedName name="_bla2" localSheetId="18" hidden="1">#REF!</definedName>
    <definedName name="_bla2" localSheetId="19" hidden="1">#REF!</definedName>
    <definedName name="_bla2" localSheetId="20" hidden="1">#REF!</definedName>
    <definedName name="_bla2" localSheetId="42" hidden="1">#REF!</definedName>
    <definedName name="_bla2" localSheetId="43" hidden="1">#REF!</definedName>
    <definedName name="_bla2" localSheetId="44" hidden="1">#REF!</definedName>
    <definedName name="_bla2" localSheetId="48" hidden="1">#REF!</definedName>
    <definedName name="_bla2" localSheetId="49" hidden="1">#REF!</definedName>
    <definedName name="_bla2" localSheetId="50" hidden="1">#REF!</definedName>
    <definedName name="_bla2" hidden="1">#REF!</definedName>
    <definedName name="_bla3" localSheetId="18" hidden="1">#REF!</definedName>
    <definedName name="_bla3" localSheetId="19" hidden="1">#REF!</definedName>
    <definedName name="_bla3" localSheetId="20" hidden="1">#REF!</definedName>
    <definedName name="_bla3" localSheetId="42" hidden="1">#REF!</definedName>
    <definedName name="_bla3" localSheetId="43" hidden="1">#REF!</definedName>
    <definedName name="_bla3" localSheetId="44" hidden="1">#REF!</definedName>
    <definedName name="_bla3" localSheetId="48" hidden="1">#REF!</definedName>
    <definedName name="_bla3" localSheetId="49" hidden="1">#REF!</definedName>
    <definedName name="_bla3" localSheetId="50" hidden="1">#REF!</definedName>
    <definedName name="_bla3" hidden="1">#REF!</definedName>
    <definedName name="_bla4" localSheetId="18" hidden="1">#REF!</definedName>
    <definedName name="_bla4" localSheetId="42" hidden="1">#REF!</definedName>
    <definedName name="_bla4" localSheetId="43" hidden="1">#REF!</definedName>
    <definedName name="_bla4" localSheetId="44" hidden="1">#REF!</definedName>
    <definedName name="_bla4" localSheetId="48" hidden="1">#REF!</definedName>
    <definedName name="_bla4" localSheetId="49" hidden="1">#REF!</definedName>
    <definedName name="_bla4" localSheetId="50" hidden="1">#REF!</definedName>
    <definedName name="_bla4" hidden="1">#REF!</definedName>
    <definedName name="_BOP2">[36]BoP!#REF!</definedName>
    <definedName name="_D">#REF!</definedName>
    <definedName name="_DEG1" localSheetId="18">#REF!</definedName>
    <definedName name="_DEG1" localSheetId="42">#REF!</definedName>
    <definedName name="_DEG1" localSheetId="43">#REF!</definedName>
    <definedName name="_DEG1" localSheetId="44">#REF!</definedName>
    <definedName name="_DEG1" localSheetId="48">#REF!</definedName>
    <definedName name="_DEG1" localSheetId="49">#REF!</definedName>
    <definedName name="_DEG1" localSheetId="50">#REF!</definedName>
    <definedName name="_DEG1">#REF!</definedName>
    <definedName name="_DKR1" localSheetId="18">#REF!</definedName>
    <definedName name="_DKR1" localSheetId="42">#REF!</definedName>
    <definedName name="_DKR1" localSheetId="43">#REF!</definedName>
    <definedName name="_DKR1" localSheetId="44">#REF!</definedName>
    <definedName name="_DKR1" localSheetId="48">#REF!</definedName>
    <definedName name="_DKR1" localSheetId="49">#REF!</definedName>
    <definedName name="_DKR1" localSheetId="50">#REF!</definedName>
    <definedName name="_DKR1">#REF!</definedName>
    <definedName name="_DLX1.EMA" localSheetId="18">#REF!</definedName>
    <definedName name="_DLX1.EMA" localSheetId="42">#REF!</definedName>
    <definedName name="_DLX1.EMA" localSheetId="43">#REF!</definedName>
    <definedName name="_DLX1.EMA" localSheetId="44">#REF!</definedName>
    <definedName name="_DLX1.EMA" localSheetId="48">#REF!</definedName>
    <definedName name="_DLX1.EMA" localSheetId="49">#REF!</definedName>
    <definedName name="_DLX1.EMA" localSheetId="50">#REF!</definedName>
    <definedName name="_DLX1.EMA">#REF!</definedName>
    <definedName name="_DLX1.EMG" localSheetId="18">#REF!</definedName>
    <definedName name="_DLX1.EMG" localSheetId="42">#REF!</definedName>
    <definedName name="_DLX1.EMG" localSheetId="43">#REF!</definedName>
    <definedName name="_DLX1.EMG" localSheetId="44">#REF!</definedName>
    <definedName name="_DLX1.EMG" localSheetId="48">#REF!</definedName>
    <definedName name="_DLX1.EMG" localSheetId="49">#REF!</definedName>
    <definedName name="_DLX1.EMG" localSheetId="50">#REF!</definedName>
    <definedName name="_DLX1.EMG">#REF!</definedName>
    <definedName name="_DLX10.EMA" localSheetId="18">#REF!</definedName>
    <definedName name="_DLX10.EMA" localSheetId="42">#REF!</definedName>
    <definedName name="_DLX10.EMA" localSheetId="43">#REF!</definedName>
    <definedName name="_DLX10.EMA" localSheetId="44">#REF!</definedName>
    <definedName name="_DLX10.EMA" localSheetId="48">#REF!</definedName>
    <definedName name="_DLX10.EMA" localSheetId="49">#REF!</definedName>
    <definedName name="_DLX10.EMA" localSheetId="50">#REF!</definedName>
    <definedName name="_DLX10.EMA">#REF!</definedName>
    <definedName name="_DLX11.EMA" localSheetId="18">#REF!</definedName>
    <definedName name="_DLX11.EMA" localSheetId="42">#REF!</definedName>
    <definedName name="_DLX11.EMA" localSheetId="43">#REF!</definedName>
    <definedName name="_DLX11.EMA" localSheetId="44">#REF!</definedName>
    <definedName name="_DLX11.EMA" localSheetId="48">#REF!</definedName>
    <definedName name="_DLX11.EMA" localSheetId="49">#REF!</definedName>
    <definedName name="_DLX11.EMA" localSheetId="50">#REF!</definedName>
    <definedName name="_DLX11.EMA">#REF!</definedName>
    <definedName name="_DLX12.EMA" localSheetId="18">#REF!</definedName>
    <definedName name="_DLX12.EMA" localSheetId="42">#REF!</definedName>
    <definedName name="_DLX12.EMA" localSheetId="43">#REF!</definedName>
    <definedName name="_DLX12.EMA" localSheetId="44">#REF!</definedName>
    <definedName name="_DLX12.EMA" localSheetId="48">#REF!</definedName>
    <definedName name="_DLX12.EMA" localSheetId="49">#REF!</definedName>
    <definedName name="_DLX12.EMA" localSheetId="50">#REF!</definedName>
    <definedName name="_DLX12.EMA">#REF!</definedName>
    <definedName name="_DLX13.EMA" localSheetId="18">#REF!</definedName>
    <definedName name="_DLX13.EMA" localSheetId="42">#REF!</definedName>
    <definedName name="_DLX13.EMA" localSheetId="43">#REF!</definedName>
    <definedName name="_DLX13.EMA" localSheetId="44">#REF!</definedName>
    <definedName name="_DLX13.EMA" localSheetId="48">#REF!</definedName>
    <definedName name="_DLX13.EMA" localSheetId="49">#REF!</definedName>
    <definedName name="_DLX13.EMA" localSheetId="50">#REF!</definedName>
    <definedName name="_DLX13.EMA">#REF!</definedName>
    <definedName name="_DLX14.EMA" localSheetId="18">#REF!</definedName>
    <definedName name="_DLX14.EMA" localSheetId="42">#REF!</definedName>
    <definedName name="_DLX14.EMA" localSheetId="43">#REF!</definedName>
    <definedName name="_DLX14.EMA" localSheetId="44">#REF!</definedName>
    <definedName name="_DLX14.EMA" localSheetId="48">#REF!</definedName>
    <definedName name="_DLX14.EMA" localSheetId="49">#REF!</definedName>
    <definedName name="_DLX14.EMA" localSheetId="50">#REF!</definedName>
    <definedName name="_DLX14.EMA">#REF!</definedName>
    <definedName name="_DLX16.EMA" localSheetId="18">#REF!</definedName>
    <definedName name="_DLX16.EMA" localSheetId="42">#REF!</definedName>
    <definedName name="_DLX16.EMA" localSheetId="43">#REF!</definedName>
    <definedName name="_DLX16.EMA" localSheetId="44">#REF!</definedName>
    <definedName name="_DLX16.EMA" localSheetId="48">#REF!</definedName>
    <definedName name="_DLX16.EMA" localSheetId="49">#REF!</definedName>
    <definedName name="_DLX16.EMA" localSheetId="50">#REF!</definedName>
    <definedName name="_DLX16.EMA">#REF!</definedName>
    <definedName name="_DLX2.EMA" localSheetId="18">#REF!,#REF!</definedName>
    <definedName name="_DLX2.EMA" localSheetId="21">#REF!,#REF!</definedName>
    <definedName name="_DLX2.EMA" localSheetId="42">#REF!,#REF!</definedName>
    <definedName name="_DLX2.EMA" localSheetId="43">#REF!,#REF!</definedName>
    <definedName name="_DLX2.EMA" localSheetId="44">#REF!,#REF!</definedName>
    <definedName name="_DLX2.EMA" localSheetId="45">#REF!,#REF!</definedName>
    <definedName name="_DLX2.EMA" localSheetId="48">#REF!,#REF!</definedName>
    <definedName name="_DLX2.EMA" localSheetId="49">#REF!,#REF!</definedName>
    <definedName name="_DLX2.EMA" localSheetId="50">#REF!,#REF!</definedName>
    <definedName name="_DLX2.EMA" localSheetId="52">#REF!,#REF!</definedName>
    <definedName name="_DLX2.EMA" localSheetId="41">#REF!,#REF!</definedName>
    <definedName name="_DLX2.EMA">#REF!,#REF!</definedName>
    <definedName name="_DLX2.EMG" localSheetId="18">#REF!</definedName>
    <definedName name="_DLX2.EMG" localSheetId="21">#REF!</definedName>
    <definedName name="_DLX2.EMG" localSheetId="42">#REF!</definedName>
    <definedName name="_DLX2.EMG" localSheetId="43">#REF!</definedName>
    <definedName name="_DLX2.EMG" localSheetId="44">#REF!</definedName>
    <definedName name="_DLX2.EMG" localSheetId="45">#REF!</definedName>
    <definedName name="_DLX2.EMG" localSheetId="48">#REF!</definedName>
    <definedName name="_DLX2.EMG" localSheetId="49">#REF!</definedName>
    <definedName name="_DLX2.EMG" localSheetId="50">#REF!</definedName>
    <definedName name="_DLX2.EMG" localSheetId="52">#REF!</definedName>
    <definedName name="_DLX2.EMG" localSheetId="41">#REF!</definedName>
    <definedName name="_DLX2.EMG">#REF!</definedName>
    <definedName name="_DLX4.EMA" localSheetId="18">#REF!</definedName>
    <definedName name="_DLX4.EMA" localSheetId="42">#REF!</definedName>
    <definedName name="_DLX4.EMA" localSheetId="43">#REF!</definedName>
    <definedName name="_DLX4.EMA" localSheetId="44">#REF!</definedName>
    <definedName name="_DLX4.EMA" localSheetId="48">#REF!</definedName>
    <definedName name="_DLX4.EMA" localSheetId="49">#REF!</definedName>
    <definedName name="_DLX4.EMA" localSheetId="50">#REF!</definedName>
    <definedName name="_DLX4.EMA">#REF!</definedName>
    <definedName name="_DLX4.EMG" localSheetId="18">#REF!</definedName>
    <definedName name="_DLX4.EMG" localSheetId="42">#REF!</definedName>
    <definedName name="_DLX4.EMG" localSheetId="43">#REF!</definedName>
    <definedName name="_DLX4.EMG" localSheetId="44">#REF!</definedName>
    <definedName name="_DLX4.EMG" localSheetId="48">#REF!</definedName>
    <definedName name="_DLX4.EMG" localSheetId="49">#REF!</definedName>
    <definedName name="_DLX4.EMG" localSheetId="50">#REF!</definedName>
    <definedName name="_DLX4.EMG">#REF!</definedName>
    <definedName name="_DLX5.EMA" localSheetId="18">#REF!</definedName>
    <definedName name="_DLX5.EMA" localSheetId="42">#REF!</definedName>
    <definedName name="_DLX5.EMA" localSheetId="43">#REF!</definedName>
    <definedName name="_DLX5.EMA" localSheetId="44">#REF!</definedName>
    <definedName name="_DLX5.EMA" localSheetId="48">#REF!</definedName>
    <definedName name="_DLX5.EMA" localSheetId="49">#REF!</definedName>
    <definedName name="_DLX5.EMA" localSheetId="50">#REF!</definedName>
    <definedName name="_DLX5.EMA">#REF!</definedName>
    <definedName name="_DLX6.EMA" localSheetId="18">#REF!</definedName>
    <definedName name="_DLX6.EMA" localSheetId="42">#REF!</definedName>
    <definedName name="_DLX6.EMA" localSheetId="43">#REF!</definedName>
    <definedName name="_DLX6.EMA" localSheetId="44">#REF!</definedName>
    <definedName name="_DLX6.EMA" localSheetId="48">#REF!</definedName>
    <definedName name="_DLX6.EMA" localSheetId="49">#REF!</definedName>
    <definedName name="_DLX6.EMA" localSheetId="50">#REF!</definedName>
    <definedName name="_DLX6.EMA">#REF!</definedName>
    <definedName name="_DLX7.EMA" localSheetId="18">#REF!</definedName>
    <definedName name="_DLX7.EMA" localSheetId="42">#REF!</definedName>
    <definedName name="_DLX7.EMA" localSheetId="43">#REF!</definedName>
    <definedName name="_DLX7.EMA" localSheetId="44">#REF!</definedName>
    <definedName name="_DLX7.EMA" localSheetId="48">#REF!</definedName>
    <definedName name="_DLX7.EMA" localSheetId="49">#REF!</definedName>
    <definedName name="_DLX7.EMA" localSheetId="50">#REF!</definedName>
    <definedName name="_DLX7.EMA">#REF!</definedName>
    <definedName name="_DLX8.EMA" localSheetId="18">#REF!</definedName>
    <definedName name="_DLX8.EMA" localSheetId="42">#REF!</definedName>
    <definedName name="_DLX8.EMA" localSheetId="43">#REF!</definedName>
    <definedName name="_DLX8.EMA" localSheetId="44">#REF!</definedName>
    <definedName name="_DLX8.EMA" localSheetId="48">#REF!</definedName>
    <definedName name="_DLX8.EMA" localSheetId="49">#REF!</definedName>
    <definedName name="_DLX8.EMA" localSheetId="50">#REF!</definedName>
    <definedName name="_DLX8.EMA">#REF!</definedName>
    <definedName name="_DLX9.EMA" localSheetId="18">#REF!</definedName>
    <definedName name="_DLX9.EMA" localSheetId="42">#REF!</definedName>
    <definedName name="_DLX9.EMA" localSheetId="43">#REF!</definedName>
    <definedName name="_DLX9.EMA" localSheetId="44">#REF!</definedName>
    <definedName name="_DLX9.EMA" localSheetId="48">#REF!</definedName>
    <definedName name="_DLX9.EMA" localSheetId="49">#REF!</definedName>
    <definedName name="_DLX9.EMA" localSheetId="50">#REF!</definedName>
    <definedName name="_DLX9.EMA">#REF!</definedName>
    <definedName name="_ECU1" localSheetId="18">#REF!</definedName>
    <definedName name="_ECU1" localSheetId="42">#REF!</definedName>
    <definedName name="_ECU1" localSheetId="43">#REF!</definedName>
    <definedName name="_ECU1" localSheetId="44">#REF!</definedName>
    <definedName name="_ECU1" localSheetId="48">#REF!</definedName>
    <definedName name="_ECU1" localSheetId="49">#REF!</definedName>
    <definedName name="_ECU1" localSheetId="50">#REF!</definedName>
    <definedName name="_ECU1">#REF!</definedName>
    <definedName name="_END94">#REF!</definedName>
    <definedName name="_ESC1" localSheetId="18">#REF!</definedName>
    <definedName name="_ESC1" localSheetId="42">#REF!</definedName>
    <definedName name="_ESC1" localSheetId="43">#REF!</definedName>
    <definedName name="_ESC1" localSheetId="44">#REF!</definedName>
    <definedName name="_ESC1" localSheetId="48">#REF!</definedName>
    <definedName name="_ESC1" localSheetId="49">#REF!</definedName>
    <definedName name="_ESC1" localSheetId="50">#REF!</definedName>
    <definedName name="_ESC1">#REF!</definedName>
    <definedName name="_EX9596" localSheetId="18">#REF!</definedName>
    <definedName name="_EX9596" localSheetId="42">#REF!</definedName>
    <definedName name="_EX9596" localSheetId="43">#REF!</definedName>
    <definedName name="_EX9596" localSheetId="44">#REF!</definedName>
    <definedName name="_EX9596" localSheetId="48">#REF!</definedName>
    <definedName name="_EX9596" localSheetId="49">#REF!</definedName>
    <definedName name="_EX9596" localSheetId="50">#REF!</definedName>
    <definedName name="_EX9596">#REF!</definedName>
    <definedName name="_F" hidden="1">'[37]Fax a enviar'!#REF!</definedName>
    <definedName name="_FAL1" localSheetId="18">#REF!</definedName>
    <definedName name="_FAL1" localSheetId="19">#REF!</definedName>
    <definedName name="_FAL1" localSheetId="20">#REF!</definedName>
    <definedName name="_FAL1" localSheetId="21">#REF!</definedName>
    <definedName name="_FAL1" localSheetId="42">#REF!</definedName>
    <definedName name="_FAL1" localSheetId="43">#REF!</definedName>
    <definedName name="_FAL1" localSheetId="44">#REF!</definedName>
    <definedName name="_FAL1" localSheetId="45">#REF!</definedName>
    <definedName name="_FAL1" localSheetId="48">#REF!</definedName>
    <definedName name="_FAL1" localSheetId="49">#REF!</definedName>
    <definedName name="_FAL1" localSheetId="50">#REF!</definedName>
    <definedName name="_FAL1" localSheetId="52">#REF!</definedName>
    <definedName name="_FAL1" localSheetId="41">#REF!</definedName>
    <definedName name="_FAL1">#REF!</definedName>
    <definedName name="_FAL2" localSheetId="18">#REF!</definedName>
    <definedName name="_FAL2" localSheetId="19">#REF!</definedName>
    <definedName name="_FAL2" localSheetId="20">#REF!</definedName>
    <definedName name="_FAL2" localSheetId="42">#REF!</definedName>
    <definedName name="_FAL2" localSheetId="43">#REF!</definedName>
    <definedName name="_FAL2" localSheetId="44">#REF!</definedName>
    <definedName name="_FAL2" localSheetId="48">#REF!</definedName>
    <definedName name="_FAL2" localSheetId="49">#REF!</definedName>
    <definedName name="_FAL2" localSheetId="50">#REF!</definedName>
    <definedName name="_FAL2">#REF!</definedName>
    <definedName name="_FAL3" localSheetId="18">#REF!</definedName>
    <definedName name="_FAL3" localSheetId="19">#REF!</definedName>
    <definedName name="_FAL3" localSheetId="20">#REF!</definedName>
    <definedName name="_FAL3" localSheetId="42">#REF!</definedName>
    <definedName name="_FAL3" localSheetId="43">#REF!</definedName>
    <definedName name="_FAL3" localSheetId="44">#REF!</definedName>
    <definedName name="_FAL3" localSheetId="48">#REF!</definedName>
    <definedName name="_FAL3" localSheetId="49">#REF!</definedName>
    <definedName name="_FAL3" localSheetId="50">#REF!</definedName>
    <definedName name="_FAL3">#REF!</definedName>
    <definedName name="_FAL4" localSheetId="18">#REF!</definedName>
    <definedName name="_FAL4" localSheetId="42">#REF!</definedName>
    <definedName name="_FAL4" localSheetId="43">#REF!</definedName>
    <definedName name="_FAL4" localSheetId="44">#REF!</definedName>
    <definedName name="_FAL4" localSheetId="48">#REF!</definedName>
    <definedName name="_FAL4" localSheetId="49">#REF!</definedName>
    <definedName name="_FAL4" localSheetId="50">#REF!</definedName>
    <definedName name="_FAL4">#REF!</definedName>
    <definedName name="_FAL5" localSheetId="18">#REF!</definedName>
    <definedName name="_FAL5" localSheetId="42">#REF!</definedName>
    <definedName name="_FAL5" localSheetId="43">#REF!</definedName>
    <definedName name="_FAL5" localSheetId="44">#REF!</definedName>
    <definedName name="_FAL5" localSheetId="48">#REF!</definedName>
    <definedName name="_FAL5" localSheetId="49">#REF!</definedName>
    <definedName name="_FAL5" localSheetId="50">#REF!</definedName>
    <definedName name="_FAL5">#REF!</definedName>
    <definedName name="_FAL6" localSheetId="18">#REF!</definedName>
    <definedName name="_FAL6" localSheetId="42">#REF!</definedName>
    <definedName name="_FAL6" localSheetId="43">#REF!</definedName>
    <definedName name="_FAL6" localSheetId="44">#REF!</definedName>
    <definedName name="_FAL6" localSheetId="48">#REF!</definedName>
    <definedName name="_FAL6" localSheetId="49">#REF!</definedName>
    <definedName name="_FAL6" localSheetId="50">#REF!</definedName>
    <definedName name="_FAL6">#REF!</definedName>
    <definedName name="_FAL7" localSheetId="18">#REF!</definedName>
    <definedName name="_FAL7" localSheetId="42">#REF!</definedName>
    <definedName name="_FAL7" localSheetId="43">#REF!</definedName>
    <definedName name="_FAL7" localSheetId="44">#REF!</definedName>
    <definedName name="_FAL7" localSheetId="48">#REF!</definedName>
    <definedName name="_FAL7" localSheetId="49">#REF!</definedName>
    <definedName name="_FAL7" localSheetId="50">#REF!</definedName>
    <definedName name="_FAL7">#REF!</definedName>
    <definedName name="_FAL89" localSheetId="18">#REF!</definedName>
    <definedName name="_FAL89" localSheetId="42">#REF!</definedName>
    <definedName name="_FAL89" localSheetId="43">#REF!</definedName>
    <definedName name="_FAL89" localSheetId="44">#REF!</definedName>
    <definedName name="_FAL89" localSheetId="48">#REF!</definedName>
    <definedName name="_FAL89" localSheetId="49">#REF!</definedName>
    <definedName name="_FAL89" localSheetId="50">#REF!</definedName>
    <definedName name="_FAL89">#REF!</definedName>
    <definedName name="_Fill" localSheetId="18" hidden="1">#REF!</definedName>
    <definedName name="_Fill" localSheetId="42" hidden="1">#REF!</definedName>
    <definedName name="_Fill" localSheetId="43" hidden="1">#REF!</definedName>
    <definedName name="_Fill" localSheetId="44" hidden="1">#REF!</definedName>
    <definedName name="_Fill" localSheetId="48" hidden="1">#REF!</definedName>
    <definedName name="_Fill" localSheetId="49" hidden="1">#REF!</definedName>
    <definedName name="_Fill" localSheetId="50" hidden="1">#REF!</definedName>
    <definedName name="_Fill" hidden="1">#REF!</definedName>
    <definedName name="_Fill1" localSheetId="18" hidden="1">#REF!</definedName>
    <definedName name="_Fill1" localSheetId="42" hidden="1">#REF!</definedName>
    <definedName name="_Fill1" localSheetId="43" hidden="1">#REF!</definedName>
    <definedName name="_Fill1" localSheetId="44" hidden="1">#REF!</definedName>
    <definedName name="_Fill1" localSheetId="48" hidden="1">#REF!</definedName>
    <definedName name="_Fill1" localSheetId="49" hidden="1">#REF!</definedName>
    <definedName name="_Fill1" localSheetId="50" hidden="1">#REF!</definedName>
    <definedName name="_Fill1" hidden="1">#REF!</definedName>
    <definedName name="_xlnm._FilterDatabase" hidden="1">[38]C!$P$428:$T$428</definedName>
    <definedName name="_FMK1" localSheetId="18">#REF!</definedName>
    <definedName name="_FMK1" localSheetId="19">#REF!</definedName>
    <definedName name="_FMK1" localSheetId="20">#REF!</definedName>
    <definedName name="_FMK1" localSheetId="21">#REF!</definedName>
    <definedName name="_FMK1" localSheetId="42">#REF!</definedName>
    <definedName name="_FMK1" localSheetId="43">#REF!</definedName>
    <definedName name="_FMK1" localSheetId="44">#REF!</definedName>
    <definedName name="_FMK1" localSheetId="45">#REF!</definedName>
    <definedName name="_FMK1" localSheetId="48">#REF!</definedName>
    <definedName name="_FMK1" localSheetId="49">#REF!</definedName>
    <definedName name="_FMK1" localSheetId="50">#REF!</definedName>
    <definedName name="_FMK1" localSheetId="52">#REF!</definedName>
    <definedName name="_FMK1" localSheetId="41">#REF!</definedName>
    <definedName name="_FMK1">#REF!</definedName>
    <definedName name="_IKR1" localSheetId="18">#REF!</definedName>
    <definedName name="_IKR1" localSheetId="19">#REF!</definedName>
    <definedName name="_IKR1" localSheetId="20">#REF!</definedName>
    <definedName name="_IKR1" localSheetId="42">#REF!</definedName>
    <definedName name="_IKR1" localSheetId="43">#REF!</definedName>
    <definedName name="_IKR1" localSheetId="44">#REF!</definedName>
    <definedName name="_IKR1" localSheetId="48">#REF!</definedName>
    <definedName name="_IKR1" localSheetId="49">#REF!</definedName>
    <definedName name="_IKR1" localSheetId="50">#REF!</definedName>
    <definedName name="_IKR1">#REF!</definedName>
    <definedName name="_IRP1" localSheetId="18">#REF!</definedName>
    <definedName name="_IRP1" localSheetId="19">#REF!</definedName>
    <definedName name="_IRP1" localSheetId="20">#REF!</definedName>
    <definedName name="_IRP1" localSheetId="42">#REF!</definedName>
    <definedName name="_IRP1" localSheetId="43">#REF!</definedName>
    <definedName name="_IRP1" localSheetId="44">#REF!</definedName>
    <definedName name="_IRP1" localSheetId="48">#REF!</definedName>
    <definedName name="_IRP1" localSheetId="49">#REF!</definedName>
    <definedName name="_IRP1" localSheetId="50">#REF!</definedName>
    <definedName name="_IRP1">#REF!</definedName>
    <definedName name="_Key1" localSheetId="18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8" hidden="1">#REF!</definedName>
    <definedName name="_Key1" localSheetId="49" hidden="1">#REF!</definedName>
    <definedName name="_Key1" localSheetId="50" hidden="1">#REF!</definedName>
    <definedName name="_Key1" hidden="1">#REF!</definedName>
    <definedName name="_Key2" localSheetId="18" hidden="1">#REF!</definedName>
    <definedName name="_Key2" localSheetId="42" hidden="1">#REF!</definedName>
    <definedName name="_Key2" localSheetId="43" hidden="1">#REF!</definedName>
    <definedName name="_Key2" localSheetId="44" hidden="1">#REF!</definedName>
    <definedName name="_Key2" localSheetId="48" hidden="1">#REF!</definedName>
    <definedName name="_Key2" localSheetId="49" hidden="1">#REF!</definedName>
    <definedName name="_Key2" localSheetId="50" hidden="1">#REF!</definedName>
    <definedName name="_Key2" hidden="1">#REF!</definedName>
    <definedName name="_LIT1" localSheetId="18">#REF!</definedName>
    <definedName name="_LIT1" localSheetId="42">#REF!</definedName>
    <definedName name="_LIT1" localSheetId="43">#REF!</definedName>
    <definedName name="_LIT1" localSheetId="44">#REF!</definedName>
    <definedName name="_LIT1" localSheetId="48">#REF!</definedName>
    <definedName name="_LIT1" localSheetId="49">#REF!</definedName>
    <definedName name="_LIT1" localSheetId="50">#REF!</definedName>
    <definedName name="_LIT1">#REF!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'[39]Fax a enviar'!#REF!</definedName>
    <definedName name="_MatMult_AxB" hidden="1">'[39]Fax a enviar'!#REF!</definedName>
    <definedName name="_MatMult_B" hidden="1">'[39]Fax a enviar'!#REF!</definedName>
    <definedName name="_MEX1" localSheetId="18">#REF!</definedName>
    <definedName name="_MEX1" localSheetId="19">#REF!</definedName>
    <definedName name="_MEX1" localSheetId="20">#REF!</definedName>
    <definedName name="_MEX1" localSheetId="21">#REF!</definedName>
    <definedName name="_MEX1" localSheetId="42">#REF!</definedName>
    <definedName name="_MEX1" localSheetId="43">#REF!</definedName>
    <definedName name="_MEX1" localSheetId="44">#REF!</definedName>
    <definedName name="_MEX1" localSheetId="45">#REF!</definedName>
    <definedName name="_MEX1" localSheetId="48">#REF!</definedName>
    <definedName name="_MEX1" localSheetId="49">#REF!</definedName>
    <definedName name="_MEX1" localSheetId="50">#REF!</definedName>
    <definedName name="_MEX1" localSheetId="52">#REF!</definedName>
    <definedName name="_MEX1" localSheetId="41">#REF!</definedName>
    <definedName name="_MEX1">#REF!</definedName>
    <definedName name="_Order1" localSheetId="44" hidden="1">255</definedName>
    <definedName name="_Order1" hidden="1">0</definedName>
    <definedName name="_Order2" hidden="1">255</definedName>
    <definedName name="_P">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42" hidden="1">#REF!</definedName>
    <definedName name="_Parse_Out" localSheetId="43" hidden="1">#REF!</definedName>
    <definedName name="_Parse_Out" localSheetId="44" hidden="1">#REF!</definedName>
    <definedName name="_Parse_Out" localSheetId="45" hidden="1">#REF!</definedName>
    <definedName name="_Parse_Out" localSheetId="48" hidden="1">#REF!</definedName>
    <definedName name="_Parse_Out" localSheetId="49" hidden="1">#REF!</definedName>
    <definedName name="_Parse_Out" localSheetId="50" hidden="1">#REF!</definedName>
    <definedName name="_Parse_Out" localSheetId="52" hidden="1">#REF!</definedName>
    <definedName name="_Parse_Out" localSheetId="41" hidden="1">#REF!</definedName>
    <definedName name="_Parse_Out" hidden="1">#REF!</definedName>
    <definedName name="_PTA1" localSheetId="18">#REF!</definedName>
    <definedName name="_PTA1" localSheetId="19">#REF!</definedName>
    <definedName name="_PTA1" localSheetId="20">#REF!</definedName>
    <definedName name="_PTA1" localSheetId="42">#REF!</definedName>
    <definedName name="_PTA1" localSheetId="43">#REF!</definedName>
    <definedName name="_PTA1" localSheetId="44">#REF!</definedName>
    <definedName name="_PTA1" localSheetId="48">#REF!</definedName>
    <definedName name="_PTA1" localSheetId="49">#REF!</definedName>
    <definedName name="_PTA1" localSheetId="50">#REF!</definedName>
    <definedName name="_PTA1">#REF!</definedName>
    <definedName name="_qV196" localSheetId="19">[34]QNEWLOR!#REF!</definedName>
    <definedName name="_qV196" localSheetId="20">[34]QNEWLOR!#REF!</definedName>
    <definedName name="_qV196" localSheetId="42">[34]QNEWLOR!#REF!</definedName>
    <definedName name="_qV196" localSheetId="43">[34]QNEWLOR!#REF!</definedName>
    <definedName name="_qV196" localSheetId="44">[35]QNEWLOR!#REF!</definedName>
    <definedName name="_qV196" localSheetId="48">[35]QNEWLOR!#REF!</definedName>
    <definedName name="_qV196" localSheetId="49">[35]QNEWLOR!#REF!</definedName>
    <definedName name="_qV196" localSheetId="50">[35]QNEWLOR!#REF!</definedName>
    <definedName name="_qV196">[34]QNEWLOR!#REF!</definedName>
    <definedName name="_ref2" localSheetId="18">#REF!</definedName>
    <definedName name="_ref2" localSheetId="19">#REF!</definedName>
    <definedName name="_ref2" localSheetId="20">#REF!</definedName>
    <definedName name="_ref2" localSheetId="21">#REF!</definedName>
    <definedName name="_ref2" localSheetId="42">#REF!</definedName>
    <definedName name="_ref2" localSheetId="43">#REF!</definedName>
    <definedName name="_ref2" localSheetId="44">#REF!</definedName>
    <definedName name="_ref2" localSheetId="45">#REF!</definedName>
    <definedName name="_ref2" localSheetId="48">#REF!</definedName>
    <definedName name="_ref2" localSheetId="49">#REF!</definedName>
    <definedName name="_ref2" localSheetId="50">#REF!</definedName>
    <definedName name="_ref2" localSheetId="52">#REF!</definedName>
    <definedName name="_ref2" localSheetId="41">#REF!</definedName>
    <definedName name="_ref2">#REF!</definedName>
    <definedName name="_Regression_Int" hidden="1">1</definedName>
    <definedName name="_Regression_Out" localSheetId="18" hidden="1">#REF!</definedName>
    <definedName name="_Regression_Out" localSheetId="19" hidden="1">#REF!</definedName>
    <definedName name="_Regression_Out" localSheetId="20" hidden="1">#REF!</definedName>
    <definedName name="_Regression_Out" localSheetId="21" hidden="1">#REF!</definedName>
    <definedName name="_Regression_Out" localSheetId="42" hidden="1">#REF!</definedName>
    <definedName name="_Regression_Out" localSheetId="43" hidden="1">#REF!</definedName>
    <definedName name="_Regression_Out" localSheetId="44" hidden="1">#REF!</definedName>
    <definedName name="_Regression_Out" localSheetId="45" hidden="1">#REF!</definedName>
    <definedName name="_Regression_Out" localSheetId="48" hidden="1">#REF!</definedName>
    <definedName name="_Regression_Out" localSheetId="49" hidden="1">#REF!</definedName>
    <definedName name="_Regression_Out" localSheetId="50" hidden="1">#REF!</definedName>
    <definedName name="_Regression_Out" localSheetId="52" hidden="1">#REF!</definedName>
    <definedName name="_Regression_Out" localSheetId="41" hidden="1">#REF!</definedName>
    <definedName name="_Regression_Out" hidden="1">#REF!</definedName>
    <definedName name="_Regression_X" localSheetId="18" hidden="1">#REF!</definedName>
    <definedName name="_Regression_X" localSheetId="19" hidden="1">#REF!</definedName>
    <definedName name="_Regression_X" localSheetId="20" hidden="1">#REF!</definedName>
    <definedName name="_Regression_X" localSheetId="42" hidden="1">#REF!</definedName>
    <definedName name="_Regression_X" localSheetId="43" hidden="1">#REF!</definedName>
    <definedName name="_Regression_X" localSheetId="44" hidden="1">#REF!</definedName>
    <definedName name="_Regression_X" localSheetId="48" hidden="1">#REF!</definedName>
    <definedName name="_Regression_X" localSheetId="49" hidden="1">#REF!</definedName>
    <definedName name="_Regression_X" localSheetId="50" hidden="1">#REF!</definedName>
    <definedName name="_Regression_X" hidden="1">#REF!</definedName>
    <definedName name="_Regression_Y" localSheetId="18" hidden="1">#REF!</definedName>
    <definedName name="_Regression_Y" localSheetId="19" hidden="1">#REF!</definedName>
    <definedName name="_Regression_Y" localSheetId="20" hidden="1">#REF!</definedName>
    <definedName name="_Regression_Y" localSheetId="42" hidden="1">#REF!</definedName>
    <definedName name="_Regression_Y" localSheetId="43" hidden="1">#REF!</definedName>
    <definedName name="_Regression_Y" localSheetId="44" hidden="1">#REF!</definedName>
    <definedName name="_Regression_Y" localSheetId="48" hidden="1">#REF!</definedName>
    <definedName name="_Regression_Y" localSheetId="49" hidden="1">#REF!</definedName>
    <definedName name="_Regression_Y" localSheetId="50" hidden="1">#REF!</definedName>
    <definedName name="_Regression_Y" hidden="1">#REF!</definedName>
    <definedName name="_RES2">[36]RES!#REF!</definedName>
    <definedName name="_ROS1">#N/A</definedName>
    <definedName name="_ROS2">#N/A</definedName>
    <definedName name="_ROS3">#N/A</definedName>
    <definedName name="_ROS4">#N/A</definedName>
    <definedName name="_SAR1" localSheetId="18">#REF!</definedName>
    <definedName name="_SAR1" localSheetId="19">#REF!</definedName>
    <definedName name="_SAR1" localSheetId="20">#REF!</definedName>
    <definedName name="_SAR1" localSheetId="21">#REF!</definedName>
    <definedName name="_SAR1" localSheetId="42">#REF!</definedName>
    <definedName name="_SAR1" localSheetId="43">#REF!</definedName>
    <definedName name="_SAR1" localSheetId="44">#REF!</definedName>
    <definedName name="_SAR1" localSheetId="45">#REF!</definedName>
    <definedName name="_SAR1" localSheetId="48">#REF!</definedName>
    <definedName name="_SAR1" localSheetId="49">#REF!</definedName>
    <definedName name="_SAR1" localSheetId="50">#REF!</definedName>
    <definedName name="_SAR1" localSheetId="52">#REF!</definedName>
    <definedName name="_SAR1" localSheetId="41">#REF!</definedName>
    <definedName name="_SAR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8" hidden="1">#REF!</definedName>
    <definedName name="_Sort" localSheetId="49" hidden="1">#REF!</definedName>
    <definedName name="_Sort" localSheetId="50" hidden="1">#REF!</definedName>
    <definedName name="_Sort" hidden="1">#REF!</definedName>
    <definedName name="_SRT11" localSheetId="16" hidden="1">{"Minpmon",#N/A,FALSE,"Monthinput"}</definedName>
    <definedName name="_SRT11" localSheetId="17" hidden="1">{"Minpmon",#N/A,FALSE,"Monthinput"}</definedName>
    <definedName name="_SRT11" localSheetId="18" hidden="1">{"Minpmon",#N/A,FALSE,"Monthinput"}</definedName>
    <definedName name="_SRT11" localSheetId="19" hidden="1">{"Minpmon",#N/A,FALSE,"Monthinput"}</definedName>
    <definedName name="_SRT11" localSheetId="20" hidden="1">{"Minpmon",#N/A,FALSE,"Monthinput"}</definedName>
    <definedName name="_SRT11" localSheetId="21" hidden="1">{"Minpmon",#N/A,FALSE,"Monthinput"}</definedName>
    <definedName name="_SRT11" localSheetId="42" hidden="1">{"Minpmon",#N/A,FALSE,"Monthinput"}</definedName>
    <definedName name="_SRT11" localSheetId="43" hidden="1">{"Minpmon",#N/A,FALSE,"Monthinput"}</definedName>
    <definedName name="_SRT11" localSheetId="44" hidden="1">{"Minpmon",#N/A,FALSE,"Monthinput"}</definedName>
    <definedName name="_SRT11" localSheetId="45" hidden="1">{"Minpmon",#N/A,FALSE,"Monthinput"}</definedName>
    <definedName name="_SRT11" localSheetId="48" hidden="1">{"Minpmon",#N/A,FALSE,"Monthinput"}</definedName>
    <definedName name="_SRT11" localSheetId="49" hidden="1">{"Minpmon",#N/A,FALSE,"Monthinput"}</definedName>
    <definedName name="_SRT11" localSheetId="50" hidden="1">{"Minpmon",#N/A,FALSE,"Monthinput"}</definedName>
    <definedName name="_SRT11" localSheetId="51" hidden="1">{"Minpmon",#N/A,FALSE,"Monthinput"}</definedName>
    <definedName name="_SRT11" localSheetId="52" hidden="1">{"Minpmon",#N/A,FALSE,"Monthinput"}</definedName>
    <definedName name="_SRT11" localSheetId="41" hidden="1">{"Minpmon",#N/A,FALSE,"Monthinput"}</definedName>
    <definedName name="_SRT11" hidden="1">{"Minpmon",#N/A,FALSE,"Monthinput"}</definedName>
    <definedName name="_SRT111" localSheetId="16" hidden="1">{"Minpmon",#N/A,FALSE,"Monthinput"}</definedName>
    <definedName name="_SRT111" localSheetId="17" hidden="1">{"Minpmon",#N/A,FALSE,"Monthinput"}</definedName>
    <definedName name="_SRT111" localSheetId="18" hidden="1">{"Minpmon",#N/A,FALSE,"Monthinput"}</definedName>
    <definedName name="_SRT111" localSheetId="19" hidden="1">{"Minpmon",#N/A,FALSE,"Monthinput"}</definedName>
    <definedName name="_SRT111" localSheetId="20" hidden="1">{"Minpmon",#N/A,FALSE,"Monthinput"}</definedName>
    <definedName name="_SRT111" localSheetId="21" hidden="1">{"Minpmon",#N/A,FALSE,"Monthinput"}</definedName>
    <definedName name="_SRT111" localSheetId="42" hidden="1">{"Minpmon",#N/A,FALSE,"Monthinput"}</definedName>
    <definedName name="_SRT111" localSheetId="43" hidden="1">{"Minpmon",#N/A,FALSE,"Monthinput"}</definedName>
    <definedName name="_SRT111" localSheetId="44" hidden="1">{"Minpmon",#N/A,FALSE,"Monthinput"}</definedName>
    <definedName name="_SRT111" localSheetId="45" hidden="1">{"Minpmon",#N/A,FALSE,"Monthinput"}</definedName>
    <definedName name="_SRT111" localSheetId="48" hidden="1">{"Minpmon",#N/A,FALSE,"Monthinput"}</definedName>
    <definedName name="_SRT111" localSheetId="49" hidden="1">{"Minpmon",#N/A,FALSE,"Monthinput"}</definedName>
    <definedName name="_SRT111" localSheetId="50" hidden="1">{"Minpmon",#N/A,FALSE,"Monthinput"}</definedName>
    <definedName name="_SRT111" localSheetId="51" hidden="1">{"Minpmon",#N/A,FALSE,"Monthinput"}</definedName>
    <definedName name="_SRT111" localSheetId="52" hidden="1">{"Minpmon",#N/A,FALSE,"Monthinput"}</definedName>
    <definedName name="_SRT111" localSheetId="41" hidden="1">{"Minpmon",#N/A,FALSE,"Monthinput"}</definedName>
    <definedName name="_SRT111" hidden="1">{"Minpmon",#N/A,FALSE,"Monthinput"}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'[40]shared data'!$A$1:$G$71</definedName>
    <definedName name="_Toc191191306_3" localSheetId="48">[41]anex7!#REF!</definedName>
    <definedName name="_Toc191191306_3" localSheetId="49">[41]anex7!#REF!</definedName>
    <definedName name="_Toc191191306_3" localSheetId="50">[41]anex7!#REF!</definedName>
    <definedName name="_Toc191191306_3" localSheetId="51">[41]anex7!#REF!</definedName>
    <definedName name="_Toc191191306_3">[41]anex7!#REF!</definedName>
    <definedName name="_TOT58" localSheetId="44">[24]GROWTH!#REF!</definedName>
    <definedName name="_TOT58" localSheetId="48">[24]GROWTH!#REF!</definedName>
    <definedName name="_TOT58" localSheetId="49">[24]GROWTH!#REF!</definedName>
    <definedName name="_TOT58" localSheetId="50">[24]GROWTH!#REF!</definedName>
    <definedName name="_TOT58">[2]GROWTH!#REF!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18" hidden="1">[25]WB!#REF!</definedName>
    <definedName name="A" localSheetId="21">#REF!</definedName>
    <definedName name="a" localSheetId="44" hidden="1">[26]WB!#REF!</definedName>
    <definedName name="A" localSheetId="45">#REF!</definedName>
    <definedName name="A" localSheetId="48">#REF!</definedName>
    <definedName name="A" localSheetId="49">#REF!</definedName>
    <definedName name="A" localSheetId="50">#REF!</definedName>
    <definedName name="A" localSheetId="52">#REF!</definedName>
    <definedName name="A" localSheetId="41">#REF!</definedName>
    <definedName name="A">#REF!</definedName>
    <definedName name="a\V104" localSheetId="44">[35]QNEWLOR!#REF!</definedName>
    <definedName name="a\V104" localSheetId="45">[35]QNEWLOR!#REF!</definedName>
    <definedName name="a\V104" localSheetId="52">[35]QNEWLOR!#REF!</definedName>
    <definedName name="a\V104" localSheetId="41">[34]QNEWLOR!#REF!</definedName>
    <definedName name="a\V104">[34]QNEWLOR!#REF!</definedName>
    <definedName name="A_impresión_IM">'[42]ponder a y p '!$A$1:$N$50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6" hidden="1">{"Riqfin97",#N/A,FALSE,"Tran";"Riqfinpro",#N/A,FALSE,"Tran"}</definedName>
    <definedName name="aaa" localSheetId="17" hidden="1">{"Riqfin97",#N/A,FALSE,"Tran";"Riqfinpro",#N/A,FALSE,"Tran"}</definedName>
    <definedName name="aaa" localSheetId="18" hidden="1">{"Riqfin97",#N/A,FALSE,"Tran";"Riqfinpro",#N/A,FALSE,"Tran"}</definedName>
    <definedName name="aaa" localSheetId="19" hidden="1">{"Riqfin97",#N/A,FALSE,"Tran";"Riqfinpro",#N/A,FALSE,"Tran"}</definedName>
    <definedName name="aaa" localSheetId="20" hidden="1">{"Riqfin97",#N/A,FALSE,"Tran";"Riqfinpro",#N/A,FALSE,"Tran"}</definedName>
    <definedName name="aaa" localSheetId="21" hidden="1">{"Riqfin97",#N/A,FALSE,"Tran";"Riqfinpro",#N/A,FALSE,"Tran"}</definedName>
    <definedName name="aaa" localSheetId="42" hidden="1">{"Riqfin97",#N/A,FALSE,"Tran";"Riqfinpro",#N/A,FALSE,"Tran"}</definedName>
    <definedName name="aaa" localSheetId="43" hidden="1">{"Riqfin97",#N/A,FALSE,"Tran";"Riqfinpro",#N/A,FALSE,"Tran"}</definedName>
    <definedName name="aaa" localSheetId="44" hidden="1">{"Riqfin97",#N/A,FALSE,"Tran";"Riqfinpro",#N/A,FALSE,"Tran"}</definedName>
    <definedName name="aaa" localSheetId="45" hidden="1">{"Riqfin97",#N/A,FALSE,"Tran";"Riqfinpro",#N/A,FALSE,"Tran"}</definedName>
    <definedName name="aaa" localSheetId="48" hidden="1">{"Riqfin97",#N/A,FALSE,"Tran";"Riqfinpro",#N/A,FALSE,"Tran"}</definedName>
    <definedName name="aaa" localSheetId="49" hidden="1">{"Riqfin97",#N/A,FALSE,"Tran";"Riqfinpro",#N/A,FALSE,"Tran"}</definedName>
    <definedName name="aaa" localSheetId="50" hidden="1">{"Riqfin97",#N/A,FALSE,"Tran";"Riqfinpro",#N/A,FALSE,"Tran"}</definedName>
    <definedName name="aaa" localSheetId="51" hidden="1">{"Riqfin97",#N/A,FALSE,"Tran";"Riqfinpro",#N/A,FALSE,"Tran"}</definedName>
    <definedName name="aaa" localSheetId="52" hidden="1">{"Riqfin97",#N/A,FALSE,"Tran";"Riqfinpro",#N/A,FALSE,"Tran"}</definedName>
    <definedName name="aaa" localSheetId="41" hidden="1">{"Riqfin97",#N/A,FALSE,"Tran";"Riqfinpro",#N/A,FALSE,"Tran"}</definedName>
    <definedName name="aaa" hidden="1">{"Riqfin97",#N/A,FALSE,"Tran";"Riqfinpro",#N/A,FALSE,"Tran"}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8">#REF!</definedName>
    <definedName name="abv">#REF!</definedName>
    <definedName name="abx" localSheetId="18">#REF!</definedName>
    <definedName name="abx" localSheetId="21">#REF!</definedName>
    <definedName name="abx" localSheetId="42">#REF!</definedName>
    <definedName name="abx" localSheetId="43">#REF!</definedName>
    <definedName name="abx" localSheetId="44">#REF!</definedName>
    <definedName name="abx" localSheetId="45">#REF!</definedName>
    <definedName name="abx" localSheetId="48">#REF!</definedName>
    <definedName name="abx" localSheetId="49">#REF!</definedName>
    <definedName name="abx" localSheetId="50">#REF!</definedName>
    <definedName name="abx" localSheetId="52">#REF!</definedName>
    <definedName name="abx">#REF!</definedName>
    <definedName name="AccessDatabase" hidden="1">"\\De2kp-42538\BOLETIN\Claga\CLAGA2000.mdb"</definedName>
    <definedName name="ACTIVATE">#REF!</definedName>
    <definedName name="Actual" localSheetId="18">#REF!</definedName>
    <definedName name="Actual" localSheetId="21">#REF!</definedName>
    <definedName name="Actual" localSheetId="42">#REF!</definedName>
    <definedName name="Actual" localSheetId="43">#REF!</definedName>
    <definedName name="Actual" localSheetId="44">#REF!</definedName>
    <definedName name="Actual" localSheetId="45">#REF!</definedName>
    <definedName name="Actual" localSheetId="48">#REF!</definedName>
    <definedName name="Actual" localSheetId="49">#REF!</definedName>
    <definedName name="Actual" localSheetId="50">#REF!</definedName>
    <definedName name="Actual" localSheetId="52">#REF!</definedName>
    <definedName name="Actual" localSheetId="41">#REF!</definedName>
    <definedName name="Actual">#REF!</definedName>
    <definedName name="ACUMULADO">#N/A</definedName>
    <definedName name="ACwvu.PLA1." localSheetId="21" hidden="1">'[43]COP FED'!#REF!</definedName>
    <definedName name="ACwvu.PLA1." localSheetId="42" hidden="1">'[43]COP FED'!#REF!</definedName>
    <definedName name="ACwvu.PLA1." localSheetId="43" hidden="1">'[43]COP FED'!#REF!</definedName>
    <definedName name="ACwvu.PLA1." localSheetId="44" hidden="1">'[44]COP FED'!#REF!</definedName>
    <definedName name="ACwvu.PLA1." localSheetId="45" hidden="1">'[44]COP FED'!#REF!</definedName>
    <definedName name="ACwvu.PLA1." localSheetId="48" hidden="1">'[44]COP FED'!#REF!</definedName>
    <definedName name="ACwvu.PLA1." localSheetId="49" hidden="1">'[44]COP FED'!#REF!</definedName>
    <definedName name="ACwvu.PLA1." localSheetId="50" hidden="1">'[44]COP FED'!#REF!</definedName>
    <definedName name="ACwvu.PLA1." localSheetId="52" hidden="1">'[44]COP FED'!#REF!</definedName>
    <definedName name="ACwvu.PLA1." localSheetId="41" hidden="1">'[43]COP FED'!#REF!</definedName>
    <definedName name="ACwvu.PLA1." hidden="1">'[43]COP FED'!#REF!</definedName>
    <definedName name="ACwvu.PLA2." hidden="1">'[43]COP FED'!$A$1:$N$49</definedName>
    <definedName name="ad" localSheetId="16" hidden="1">{"Riqfin97",#N/A,FALSE,"Tran";"Riqfinpro",#N/A,FALSE,"Tran"}</definedName>
    <definedName name="ad" localSheetId="17" hidden="1">{"Riqfin97",#N/A,FALSE,"Tran";"Riqfinpro",#N/A,FALSE,"Tran"}</definedName>
    <definedName name="ad" localSheetId="18" hidden="1">{"Riqfin97",#N/A,FALSE,"Tran";"Riqfinpro",#N/A,FALSE,"Tran"}</definedName>
    <definedName name="ad" localSheetId="19" hidden="1">{"Riqfin97",#N/A,FALSE,"Tran";"Riqfinpro",#N/A,FALSE,"Tran"}</definedName>
    <definedName name="ad" localSheetId="20" hidden="1">{"Riqfin97",#N/A,FALSE,"Tran";"Riqfinpro",#N/A,FALSE,"Tran"}</definedName>
    <definedName name="ad" localSheetId="21" hidden="1">{"Riqfin97",#N/A,FALSE,"Tran";"Riqfinpro",#N/A,FALSE,"Tran"}</definedName>
    <definedName name="ad" localSheetId="42" hidden="1">{"Riqfin97",#N/A,FALSE,"Tran";"Riqfinpro",#N/A,FALSE,"Tran"}</definedName>
    <definedName name="ad" localSheetId="43" hidden="1">{"Riqfin97",#N/A,FALSE,"Tran";"Riqfinpro",#N/A,FALSE,"Tran"}</definedName>
    <definedName name="ad" localSheetId="44" hidden="1">{"Riqfin97",#N/A,FALSE,"Tran";"Riqfinpro",#N/A,FALSE,"Tran"}</definedName>
    <definedName name="ad" localSheetId="45" hidden="1">{"Riqfin97",#N/A,FALSE,"Tran";"Riqfinpro",#N/A,FALSE,"Tran"}</definedName>
    <definedName name="ad" localSheetId="48" hidden="1">{"Riqfin97",#N/A,FALSE,"Tran";"Riqfinpro",#N/A,FALSE,"Tran"}</definedName>
    <definedName name="ad" localSheetId="49" hidden="1">{"Riqfin97",#N/A,FALSE,"Tran";"Riqfinpro",#N/A,FALSE,"Tran"}</definedName>
    <definedName name="ad" localSheetId="50" hidden="1">{"Riqfin97",#N/A,FALSE,"Tran";"Riqfinpro",#N/A,FALSE,"Tran"}</definedName>
    <definedName name="ad" localSheetId="51" hidden="1">{"Riqfin97",#N/A,FALSE,"Tran";"Riqfinpro",#N/A,FALSE,"Tran"}</definedName>
    <definedName name="ad" localSheetId="52" hidden="1">{"Riqfin97",#N/A,FALSE,"Tran";"Riqfinpro",#N/A,FALSE,"Tran"}</definedName>
    <definedName name="ad" localSheetId="41" hidden="1">{"Riqfin97",#N/A,FALSE,"Tran";"Riqfinpro",#N/A,FALSE,"Tran"}</definedName>
    <definedName name="ad" hidden="1">{"Riqfin97",#N/A,FALSE,"Tran";"Riqfinpro",#N/A,FALSE,"Tran"}</definedName>
    <definedName name="adaD" localSheetId="18">#REF!</definedName>
    <definedName name="adaD" localSheetId="21">#REF!</definedName>
    <definedName name="adaD" localSheetId="42">#REF!</definedName>
    <definedName name="adaD" localSheetId="43">#REF!</definedName>
    <definedName name="adaD" localSheetId="44">#REF!</definedName>
    <definedName name="adaD" localSheetId="45">#REF!</definedName>
    <definedName name="adaD" localSheetId="48">#REF!</definedName>
    <definedName name="adaD" localSheetId="49">#REF!</definedName>
    <definedName name="adaD" localSheetId="50">#REF!</definedName>
    <definedName name="adaD" localSheetId="52">#REF!</definedName>
    <definedName name="adaD" localSheetId="41">#REF!</definedName>
    <definedName name="adaD">#REF!</definedName>
    <definedName name="adrra" localSheetId="18">#REF!</definedName>
    <definedName name="adrra" localSheetId="42">#REF!</definedName>
    <definedName name="adrra" localSheetId="43">#REF!</definedName>
    <definedName name="adrra" localSheetId="44">#REF!</definedName>
    <definedName name="adrra" localSheetId="48">#REF!</definedName>
    <definedName name="adrra" localSheetId="49">#REF!</definedName>
    <definedName name="adrra" localSheetId="50">#REF!</definedName>
    <definedName name="adrra">#REF!</definedName>
    <definedName name="adsadrr" localSheetId="18" hidden="1">#REF!</definedName>
    <definedName name="adsadrr" localSheetId="42" hidden="1">#REF!</definedName>
    <definedName name="adsadrr" localSheetId="43" hidden="1">#REF!</definedName>
    <definedName name="adsadrr" localSheetId="44" hidden="1">#REF!</definedName>
    <definedName name="adsadrr" localSheetId="48" hidden="1">#REF!</definedName>
    <definedName name="adsadrr" localSheetId="49" hidden="1">#REF!</definedName>
    <definedName name="adsadrr" localSheetId="50" hidden="1">#REF!</definedName>
    <definedName name="adsadrr" hidden="1">#REF!</definedName>
    <definedName name="af" localSheetId="16" hidden="1">{"Tab1",#N/A,FALSE,"P";"Tab2",#N/A,FALSE,"P"}</definedName>
    <definedName name="af" localSheetId="17" hidden="1">{"Tab1",#N/A,FALSE,"P";"Tab2",#N/A,FALSE,"P"}</definedName>
    <definedName name="af" localSheetId="18" hidden="1">{"Tab1",#N/A,FALSE,"P";"Tab2",#N/A,FALSE,"P"}</definedName>
    <definedName name="af" localSheetId="19" hidden="1">{"Tab1",#N/A,FALSE,"P";"Tab2",#N/A,FALSE,"P"}</definedName>
    <definedName name="af" localSheetId="20" hidden="1">{"Tab1",#N/A,FALSE,"P";"Tab2",#N/A,FALSE,"P"}</definedName>
    <definedName name="af" localSheetId="21" hidden="1">{"Tab1",#N/A,FALSE,"P";"Tab2",#N/A,FALSE,"P"}</definedName>
    <definedName name="af" localSheetId="42" hidden="1">{"Tab1",#N/A,FALSE,"P";"Tab2",#N/A,FALSE,"P"}</definedName>
    <definedName name="af" localSheetId="43" hidden="1">{"Tab1",#N/A,FALSE,"P";"Tab2",#N/A,FALSE,"P"}</definedName>
    <definedName name="af" localSheetId="44" hidden="1">{"Tab1",#N/A,FALSE,"P";"Tab2",#N/A,FALSE,"P"}</definedName>
    <definedName name="af" localSheetId="45" hidden="1">{"Tab1",#N/A,FALSE,"P";"Tab2",#N/A,FALSE,"P"}</definedName>
    <definedName name="af" localSheetId="48" hidden="1">{"Tab1",#N/A,FALSE,"P";"Tab2",#N/A,FALSE,"P"}</definedName>
    <definedName name="af" localSheetId="49" hidden="1">{"Tab1",#N/A,FALSE,"P";"Tab2",#N/A,FALSE,"P"}</definedName>
    <definedName name="af" localSheetId="50" hidden="1">{"Tab1",#N/A,FALSE,"P";"Tab2",#N/A,FALSE,"P"}</definedName>
    <definedName name="af" localSheetId="51" hidden="1">{"Tab1",#N/A,FALSE,"P";"Tab2",#N/A,FALSE,"P"}</definedName>
    <definedName name="af" localSheetId="52" hidden="1">{"Tab1",#N/A,FALSE,"P";"Tab2",#N/A,FALSE,"P"}</definedName>
    <definedName name="af" localSheetId="41" hidden="1">{"Tab1",#N/A,FALSE,"P";"Tab2",#N/A,FALSE,"P"}</definedName>
    <definedName name="af" hidden="1">{"Tab1",#N/A,FALSE,"P";"Tab2",#N/A,FALSE,"P"}</definedName>
    <definedName name="aff" localSheetId="16" hidden="1">{"Tab1",#N/A,FALSE,"P";"Tab2",#N/A,FALSE,"P"}</definedName>
    <definedName name="aff" localSheetId="17" hidden="1">{"Tab1",#N/A,FALSE,"P";"Tab2",#N/A,FALSE,"P"}</definedName>
    <definedName name="aff" localSheetId="18" hidden="1">{"Tab1",#N/A,FALSE,"P";"Tab2",#N/A,FALSE,"P"}</definedName>
    <definedName name="aff" localSheetId="19" hidden="1">{"Tab1",#N/A,FALSE,"P";"Tab2",#N/A,FALSE,"P"}</definedName>
    <definedName name="aff" localSheetId="20" hidden="1">{"Tab1",#N/A,FALSE,"P";"Tab2",#N/A,FALSE,"P"}</definedName>
    <definedName name="aff" localSheetId="21" hidden="1">{"Tab1",#N/A,FALSE,"P";"Tab2",#N/A,FALSE,"P"}</definedName>
    <definedName name="aff" localSheetId="42" hidden="1">{"Tab1",#N/A,FALSE,"P";"Tab2",#N/A,FALSE,"P"}</definedName>
    <definedName name="aff" localSheetId="43" hidden="1">{"Tab1",#N/A,FALSE,"P";"Tab2",#N/A,FALSE,"P"}</definedName>
    <definedName name="aff" localSheetId="44" hidden="1">{"Tab1",#N/A,FALSE,"P";"Tab2",#N/A,FALSE,"P"}</definedName>
    <definedName name="aff" localSheetId="45" hidden="1">{"Tab1",#N/A,FALSE,"P";"Tab2",#N/A,FALSE,"P"}</definedName>
    <definedName name="aff" localSheetId="48" hidden="1">{"Tab1",#N/A,FALSE,"P";"Tab2",#N/A,FALSE,"P"}</definedName>
    <definedName name="aff" localSheetId="49" hidden="1">{"Tab1",#N/A,FALSE,"P";"Tab2",#N/A,FALSE,"P"}</definedName>
    <definedName name="aff" localSheetId="50" hidden="1">{"Tab1",#N/A,FALSE,"P";"Tab2",#N/A,FALSE,"P"}</definedName>
    <definedName name="aff" localSheetId="51" hidden="1">{"Tab1",#N/A,FALSE,"P";"Tab2",#N/A,FALSE,"P"}</definedName>
    <definedName name="aff" localSheetId="52" hidden="1">{"Tab1",#N/A,FALSE,"P";"Tab2",#N/A,FALSE,"P"}</definedName>
    <definedName name="aff" localSheetId="41" hidden="1">{"Tab1",#N/A,FALSE,"P";"Tab2",#N/A,FALSE,"P"}</definedName>
    <definedName name="aff" hidden="1">{"Tab1",#N/A,FALSE,"P";"Tab2",#N/A,FALSE,"P"}</definedName>
    <definedName name="ag" localSheetId="16" hidden="1">{"Tab1",#N/A,FALSE,"P";"Tab2",#N/A,FALSE,"P"}</definedName>
    <definedName name="ag" localSheetId="17" hidden="1">{"Tab1",#N/A,FALSE,"P";"Tab2",#N/A,FALSE,"P"}</definedName>
    <definedName name="ag" localSheetId="18" hidden="1">{"Tab1",#N/A,FALSE,"P";"Tab2",#N/A,FALSE,"P"}</definedName>
    <definedName name="ag" localSheetId="19" hidden="1">{"Tab1",#N/A,FALSE,"P";"Tab2",#N/A,FALSE,"P"}</definedName>
    <definedName name="ag" localSheetId="20" hidden="1">{"Tab1",#N/A,FALSE,"P";"Tab2",#N/A,FALSE,"P"}</definedName>
    <definedName name="ag" localSheetId="21" hidden="1">{"Tab1",#N/A,FALSE,"P";"Tab2",#N/A,FALSE,"P"}</definedName>
    <definedName name="ag" localSheetId="42" hidden="1">{"Tab1",#N/A,FALSE,"P";"Tab2",#N/A,FALSE,"P"}</definedName>
    <definedName name="ag" localSheetId="43" hidden="1">{"Tab1",#N/A,FALSE,"P";"Tab2",#N/A,FALSE,"P"}</definedName>
    <definedName name="ag" localSheetId="44" hidden="1">{"Tab1",#N/A,FALSE,"P";"Tab2",#N/A,FALSE,"P"}</definedName>
    <definedName name="ag" localSheetId="45" hidden="1">{"Tab1",#N/A,FALSE,"P";"Tab2",#N/A,FALSE,"P"}</definedName>
    <definedName name="ag" localSheetId="48" hidden="1">{"Tab1",#N/A,FALSE,"P";"Tab2",#N/A,FALSE,"P"}</definedName>
    <definedName name="ag" localSheetId="49" hidden="1">{"Tab1",#N/A,FALSE,"P";"Tab2",#N/A,FALSE,"P"}</definedName>
    <definedName name="ag" localSheetId="50" hidden="1">{"Tab1",#N/A,FALSE,"P";"Tab2",#N/A,FALSE,"P"}</definedName>
    <definedName name="ag" localSheetId="51" hidden="1">{"Tab1",#N/A,FALSE,"P";"Tab2",#N/A,FALSE,"P"}</definedName>
    <definedName name="ag" localSheetId="52" hidden="1">{"Tab1",#N/A,FALSE,"P";"Tab2",#N/A,FALSE,"P"}</definedName>
    <definedName name="ag" localSheetId="41" hidden="1">{"Tab1",#N/A,FALSE,"P";"Tab2",#N/A,FALSE,"P"}</definedName>
    <definedName name="ag" hidden="1">{"Tab1",#N/A,FALSE,"P";"Tab2",#N/A,FALSE,"P"}</definedName>
    <definedName name="ah" localSheetId="16" hidden="1">{"Riqfin97",#N/A,FALSE,"Tran";"Riqfinpro",#N/A,FALSE,"Tran"}</definedName>
    <definedName name="ah" localSheetId="17" hidden="1">{"Riqfin97",#N/A,FALSE,"Tran";"Riqfinpro",#N/A,FALSE,"Tran"}</definedName>
    <definedName name="ah" localSheetId="18" hidden="1">{"Riqfin97",#N/A,FALSE,"Tran";"Riqfinpro",#N/A,FALSE,"Tran"}</definedName>
    <definedName name="ah" localSheetId="19" hidden="1">{"Riqfin97",#N/A,FALSE,"Tran";"Riqfinpro",#N/A,FALSE,"Tran"}</definedName>
    <definedName name="ah" localSheetId="20" hidden="1">{"Riqfin97",#N/A,FALSE,"Tran";"Riqfinpro",#N/A,FALSE,"Tran"}</definedName>
    <definedName name="ah" localSheetId="21" hidden="1">{"Riqfin97",#N/A,FALSE,"Tran";"Riqfinpro",#N/A,FALSE,"Tran"}</definedName>
    <definedName name="ah" localSheetId="42" hidden="1">{"Riqfin97",#N/A,FALSE,"Tran";"Riqfinpro",#N/A,FALSE,"Tran"}</definedName>
    <definedName name="ah" localSheetId="43" hidden="1">{"Riqfin97",#N/A,FALSE,"Tran";"Riqfinpro",#N/A,FALSE,"Tran"}</definedName>
    <definedName name="ah" localSheetId="44" hidden="1">{"Riqfin97",#N/A,FALSE,"Tran";"Riqfinpro",#N/A,FALSE,"Tran"}</definedName>
    <definedName name="ah" localSheetId="45" hidden="1">{"Riqfin97",#N/A,FALSE,"Tran";"Riqfinpro",#N/A,FALSE,"Tran"}</definedName>
    <definedName name="ah" localSheetId="48" hidden="1">{"Riqfin97",#N/A,FALSE,"Tran";"Riqfinpro",#N/A,FALSE,"Tran"}</definedName>
    <definedName name="ah" localSheetId="49" hidden="1">{"Riqfin97",#N/A,FALSE,"Tran";"Riqfinpro",#N/A,FALSE,"Tran"}</definedName>
    <definedName name="ah" localSheetId="50" hidden="1">{"Riqfin97",#N/A,FALSE,"Tran";"Riqfinpro",#N/A,FALSE,"Tran"}</definedName>
    <definedName name="ah" localSheetId="51" hidden="1">{"Riqfin97",#N/A,FALSE,"Tran";"Riqfinpro",#N/A,FALSE,"Tran"}</definedName>
    <definedName name="ah" localSheetId="52" hidden="1">{"Riqfin97",#N/A,FALSE,"Tran";"Riqfinpro",#N/A,FALSE,"Tran"}</definedName>
    <definedName name="ah" localSheetId="41" hidden="1">{"Riqfin97",#N/A,FALSE,"Tran";"Riqfinpro",#N/A,FALSE,"Tran"}</definedName>
    <definedName name="ah" hidden="1">{"Riqfin97",#N/A,FALSE,"Tran";"Riqfinpro",#N/A,FALSE,"Tran"}</definedName>
    <definedName name="aj" localSheetId="16" hidden="1">{"Riqfin97",#N/A,FALSE,"Tran";"Riqfinpro",#N/A,FALSE,"Tran"}</definedName>
    <definedName name="aj" localSheetId="17" hidden="1">{"Riqfin97",#N/A,FALSE,"Tran";"Riqfinpro",#N/A,FALSE,"Tran"}</definedName>
    <definedName name="aj" localSheetId="18" hidden="1">{"Riqfin97",#N/A,FALSE,"Tran";"Riqfinpro",#N/A,FALSE,"Tran"}</definedName>
    <definedName name="aj" localSheetId="19" hidden="1">{"Riqfin97",#N/A,FALSE,"Tran";"Riqfinpro",#N/A,FALSE,"Tran"}</definedName>
    <definedName name="aj" localSheetId="20" hidden="1">{"Riqfin97",#N/A,FALSE,"Tran";"Riqfinpro",#N/A,FALSE,"Tran"}</definedName>
    <definedName name="aj" localSheetId="21" hidden="1">{"Riqfin97",#N/A,FALSE,"Tran";"Riqfinpro",#N/A,FALSE,"Tran"}</definedName>
    <definedName name="aj" localSheetId="42" hidden="1">{"Riqfin97",#N/A,FALSE,"Tran";"Riqfinpro",#N/A,FALSE,"Tran"}</definedName>
    <definedName name="aj" localSheetId="43" hidden="1">{"Riqfin97",#N/A,FALSE,"Tran";"Riqfinpro",#N/A,FALSE,"Tran"}</definedName>
    <definedName name="aj" localSheetId="44" hidden="1">{"Riqfin97",#N/A,FALSE,"Tran";"Riqfinpro",#N/A,FALSE,"Tran"}</definedName>
    <definedName name="aj" localSheetId="45" hidden="1">{"Riqfin97",#N/A,FALSE,"Tran";"Riqfinpro",#N/A,FALSE,"Tran"}</definedName>
    <definedName name="aj" localSheetId="48" hidden="1">{"Riqfin97",#N/A,FALSE,"Tran";"Riqfinpro",#N/A,FALSE,"Tran"}</definedName>
    <definedName name="aj" localSheetId="49" hidden="1">{"Riqfin97",#N/A,FALSE,"Tran";"Riqfinpro",#N/A,FALSE,"Tran"}</definedName>
    <definedName name="aj" localSheetId="50" hidden="1">{"Riqfin97",#N/A,FALSE,"Tran";"Riqfinpro",#N/A,FALSE,"Tran"}</definedName>
    <definedName name="aj" localSheetId="51" hidden="1">{"Riqfin97",#N/A,FALSE,"Tran";"Riqfinpro",#N/A,FALSE,"Tran"}</definedName>
    <definedName name="aj" localSheetId="52" hidden="1">{"Riqfin97",#N/A,FALSE,"Tran";"Riqfinpro",#N/A,FALSE,"Tran"}</definedName>
    <definedName name="aj" localSheetId="41" hidden="1">{"Riqfin97",#N/A,FALSE,"Tran";"Riqfinpro",#N/A,FALSE,"Tran"}</definedName>
    <definedName name="aj" hidden="1">{"Riqfin97",#N/A,FALSE,"Tran";"Riqfinpro",#N/A,FALSE,"Tran"}</definedName>
    <definedName name="al" localSheetId="16" hidden="1">{"Riqfin97",#N/A,FALSE,"Tran";"Riqfinpro",#N/A,FALSE,"Tran"}</definedName>
    <definedName name="al" localSheetId="17" hidden="1">{"Riqfin97",#N/A,FALSE,"Tran";"Riqfinpro",#N/A,FALSE,"Tran"}</definedName>
    <definedName name="al" localSheetId="18" hidden="1">{"Riqfin97",#N/A,FALSE,"Tran";"Riqfinpro",#N/A,FALSE,"Tran"}</definedName>
    <definedName name="al" localSheetId="19" hidden="1">{"Riqfin97",#N/A,FALSE,"Tran";"Riqfinpro",#N/A,FALSE,"Tran"}</definedName>
    <definedName name="al" localSheetId="20" hidden="1">{"Riqfin97",#N/A,FALSE,"Tran";"Riqfinpro",#N/A,FALSE,"Tran"}</definedName>
    <definedName name="al" localSheetId="21" hidden="1">{"Riqfin97",#N/A,FALSE,"Tran";"Riqfinpro",#N/A,FALSE,"Tran"}</definedName>
    <definedName name="al" localSheetId="42" hidden="1">{"Riqfin97",#N/A,FALSE,"Tran";"Riqfinpro",#N/A,FALSE,"Tran"}</definedName>
    <definedName name="al" localSheetId="43" hidden="1">{"Riqfin97",#N/A,FALSE,"Tran";"Riqfinpro",#N/A,FALSE,"Tran"}</definedName>
    <definedName name="al" localSheetId="44" hidden="1">{"Riqfin97",#N/A,FALSE,"Tran";"Riqfinpro",#N/A,FALSE,"Tran"}</definedName>
    <definedName name="al" localSheetId="45" hidden="1">{"Riqfin97",#N/A,FALSE,"Tran";"Riqfinpro",#N/A,FALSE,"Tran"}</definedName>
    <definedName name="al" localSheetId="48" hidden="1">{"Riqfin97",#N/A,FALSE,"Tran";"Riqfinpro",#N/A,FALSE,"Tran"}</definedName>
    <definedName name="al" localSheetId="49" hidden="1">{"Riqfin97",#N/A,FALSE,"Tran";"Riqfinpro",#N/A,FALSE,"Tran"}</definedName>
    <definedName name="al" localSheetId="50" hidden="1">{"Riqfin97",#N/A,FALSE,"Tran";"Riqfinpro",#N/A,FALSE,"Tran"}</definedName>
    <definedName name="al" localSheetId="51" hidden="1">{"Riqfin97",#N/A,FALSE,"Tran";"Riqfinpro",#N/A,FALSE,"Tran"}</definedName>
    <definedName name="al" localSheetId="52" hidden="1">{"Riqfin97",#N/A,FALSE,"Tran";"Riqfinpro",#N/A,FALSE,"Tran"}</definedName>
    <definedName name="al" localSheetId="41" hidden="1">{"Riqfin97",#N/A,FALSE,"Tran";"Riqfinpro",#N/A,FALSE,"Tran"}</definedName>
    <definedName name="al" hidden="1">{"Riqfin97",#N/A,FALSE,"Tran";"Riqfinpro",#N/A,FALSE,"Tran"}</definedName>
    <definedName name="alj" localSheetId="16" hidden="1">{"Riqfin97",#N/A,FALSE,"Tran";"Riqfinpro",#N/A,FALSE,"Tran"}</definedName>
    <definedName name="alj" localSheetId="17" hidden="1">{"Riqfin97",#N/A,FALSE,"Tran";"Riqfinpro",#N/A,FALSE,"Tran"}</definedName>
    <definedName name="alj" localSheetId="18" hidden="1">{"Riqfin97",#N/A,FALSE,"Tran";"Riqfinpro",#N/A,FALSE,"Tran"}</definedName>
    <definedName name="alj" localSheetId="19" hidden="1">{"Riqfin97",#N/A,FALSE,"Tran";"Riqfinpro",#N/A,FALSE,"Tran"}</definedName>
    <definedName name="alj" localSheetId="20" hidden="1">{"Riqfin97",#N/A,FALSE,"Tran";"Riqfinpro",#N/A,FALSE,"Tran"}</definedName>
    <definedName name="alj" localSheetId="21" hidden="1">{"Riqfin97",#N/A,FALSE,"Tran";"Riqfinpro",#N/A,FALSE,"Tran"}</definedName>
    <definedName name="alj" localSheetId="42" hidden="1">{"Riqfin97",#N/A,FALSE,"Tran";"Riqfinpro",#N/A,FALSE,"Tran"}</definedName>
    <definedName name="alj" localSheetId="43" hidden="1">{"Riqfin97",#N/A,FALSE,"Tran";"Riqfinpro",#N/A,FALSE,"Tran"}</definedName>
    <definedName name="alj" localSheetId="44" hidden="1">{"Riqfin97",#N/A,FALSE,"Tran";"Riqfinpro",#N/A,FALSE,"Tran"}</definedName>
    <definedName name="alj" localSheetId="45" hidden="1">{"Riqfin97",#N/A,FALSE,"Tran";"Riqfinpro",#N/A,FALSE,"Tran"}</definedName>
    <definedName name="alj" localSheetId="48" hidden="1">{"Riqfin97",#N/A,FALSE,"Tran";"Riqfinpro",#N/A,FALSE,"Tran"}</definedName>
    <definedName name="alj" localSheetId="49" hidden="1">{"Riqfin97",#N/A,FALSE,"Tran";"Riqfinpro",#N/A,FALSE,"Tran"}</definedName>
    <definedName name="alj" localSheetId="50" hidden="1">{"Riqfin97",#N/A,FALSE,"Tran";"Riqfinpro",#N/A,FALSE,"Tran"}</definedName>
    <definedName name="alj" localSheetId="51" hidden="1">{"Riqfin97",#N/A,FALSE,"Tran";"Riqfinpro",#N/A,FALSE,"Tran"}</definedName>
    <definedName name="alj" localSheetId="52" hidden="1">{"Riqfin97",#N/A,FALSE,"Tran";"Riqfinpro",#N/A,FALSE,"Tran"}</definedName>
    <definedName name="alj" localSheetId="41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18">#REF!</definedName>
    <definedName name="ALLBIRR" localSheetId="21">#REF!</definedName>
    <definedName name="ALLBIRR" localSheetId="42">#REF!</definedName>
    <definedName name="ALLBIRR" localSheetId="43">#REF!</definedName>
    <definedName name="ALLBIRR" localSheetId="44">#REF!</definedName>
    <definedName name="ALLBIRR" localSheetId="45">#REF!</definedName>
    <definedName name="ALLBIRR" localSheetId="48">#REF!</definedName>
    <definedName name="ALLBIRR" localSheetId="49">#REF!</definedName>
    <definedName name="ALLBIRR" localSheetId="50">#REF!</definedName>
    <definedName name="ALLBIRR" localSheetId="52">#REF!</definedName>
    <definedName name="ALLBIRR" localSheetId="41">#REF!</definedName>
    <definedName name="ALLBIRR">#REF!</definedName>
    <definedName name="AllData" localSheetId="18">#REF!</definedName>
    <definedName name="AllData" localSheetId="42">#REF!</definedName>
    <definedName name="AllData" localSheetId="43">#REF!</definedName>
    <definedName name="AllData" localSheetId="44">#REF!</definedName>
    <definedName name="AllData" localSheetId="48">#REF!</definedName>
    <definedName name="AllData" localSheetId="49">#REF!</definedName>
    <definedName name="AllData" localSheetId="50">#REF!</definedName>
    <definedName name="AllData">#REF!</definedName>
    <definedName name="ALLSDR" localSheetId="18">#REF!</definedName>
    <definedName name="ALLSDR" localSheetId="42">#REF!</definedName>
    <definedName name="ALLSDR" localSheetId="43">#REF!</definedName>
    <definedName name="ALLSDR" localSheetId="44">#REF!</definedName>
    <definedName name="ALLSDR" localSheetId="48">#REF!</definedName>
    <definedName name="ALLSDR" localSheetId="49">#REF!</definedName>
    <definedName name="ALLSDR" localSheetId="50">#REF!</definedName>
    <definedName name="ALLSDR">#REF!</definedName>
    <definedName name="alpha">'[45]Int rate table spreads'!$C$7</definedName>
    <definedName name="AMORTI" localSheetId="18">#REF!</definedName>
    <definedName name="AMORTI" localSheetId="19">#REF!</definedName>
    <definedName name="AMORTI" localSheetId="20">#REF!</definedName>
    <definedName name="AMORTI" localSheetId="21">#REF!</definedName>
    <definedName name="AMORTI" localSheetId="42">#REF!</definedName>
    <definedName name="AMORTI" localSheetId="43">#REF!</definedName>
    <definedName name="AMORTI" localSheetId="44">#REF!</definedName>
    <definedName name="AMORTI" localSheetId="45">#REF!</definedName>
    <definedName name="AMORTI" localSheetId="48">#REF!</definedName>
    <definedName name="AMORTI" localSheetId="49">#REF!</definedName>
    <definedName name="AMORTI" localSheetId="50">#REF!</definedName>
    <definedName name="AMORTI" localSheetId="52">#REF!</definedName>
    <definedName name="AMORTI" localSheetId="41">#REF!</definedName>
    <definedName name="AMORTI">#REF!</definedName>
    <definedName name="ANEXO2">[46]BCP!#REF!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[34]QNEWLOR!$J$3:$AU$7,[34]QNEWLOR!$J$21:$AU$77,[34]QNEWLOR!$J$91:$AU$149</definedName>
    <definedName name="AREACONSTRUCCIO">#REF!</definedName>
    <definedName name="as" localSheetId="19" hidden="1">'[48]Fax a enviar'!#REF!</definedName>
    <definedName name="as" localSheetId="20" hidden="1">'[48]Fax a enviar'!#REF!</definedName>
    <definedName name="as" localSheetId="21" hidden="1">'[48]Fax a enviar'!#REF!</definedName>
    <definedName name="as" localSheetId="43" hidden="1">'[48]Fax a enviar'!#REF!</definedName>
    <definedName name="as" localSheetId="44" hidden="1">'[49]Fax a enviar'!#REF!</definedName>
    <definedName name="as" localSheetId="45" hidden="1">'[49]Fax a enviar'!#REF!</definedName>
    <definedName name="as" localSheetId="48" hidden="1">'[49]Fax a enviar'!#REF!</definedName>
    <definedName name="as" localSheetId="49" hidden="1">'[49]Fax a enviar'!#REF!</definedName>
    <definedName name="as" localSheetId="50" hidden="1">'[49]Fax a enviar'!#REF!</definedName>
    <definedName name="as" localSheetId="41" hidden="1">'[48]Fax a enviar'!#REF!</definedName>
    <definedName name="as" hidden="1">'[48]Fax a enviar'!#REF!</definedName>
    <definedName name="ASAU" localSheetId="18">#REF!</definedName>
    <definedName name="ASAU" localSheetId="19">#REF!</definedName>
    <definedName name="ASAU" localSheetId="20">#REF!</definedName>
    <definedName name="ASAU" localSheetId="21">#REF!</definedName>
    <definedName name="ASAU" localSheetId="42">#REF!</definedName>
    <definedName name="ASAU" localSheetId="43">#REF!</definedName>
    <definedName name="ASAU" localSheetId="44">#REF!</definedName>
    <definedName name="ASAU" localSheetId="45">#REF!</definedName>
    <definedName name="ASAU" localSheetId="48">#REF!</definedName>
    <definedName name="ASAU" localSheetId="49">#REF!</definedName>
    <definedName name="ASAU" localSheetId="50">#REF!</definedName>
    <definedName name="ASAU" localSheetId="41">#REF!</definedName>
    <definedName name="ASAU">#REF!</definedName>
    <definedName name="ASAU1" localSheetId="18">#REF!</definedName>
    <definedName name="ASAU1" localSheetId="19">#REF!</definedName>
    <definedName name="ASAU1" localSheetId="20">#REF!</definedName>
    <definedName name="ASAU1" localSheetId="42">#REF!</definedName>
    <definedName name="ASAU1" localSheetId="43">#REF!</definedName>
    <definedName name="ASAU1" localSheetId="44">#REF!</definedName>
    <definedName name="ASAU1" localSheetId="48">#REF!</definedName>
    <definedName name="ASAU1" localSheetId="49">#REF!</definedName>
    <definedName name="ASAU1" localSheetId="50">#REF!</definedName>
    <definedName name="ASAU1">#REF!</definedName>
    <definedName name="asd" localSheetId="18">#REF!</definedName>
    <definedName name="asd" localSheetId="19">#REF!</definedName>
    <definedName name="asd" localSheetId="20">#REF!</definedName>
    <definedName name="asd" localSheetId="42">#REF!</definedName>
    <definedName name="asd" localSheetId="43">#REF!</definedName>
    <definedName name="asd" localSheetId="44">#REF!</definedName>
    <definedName name="asd" localSheetId="48">#REF!</definedName>
    <definedName name="asd" localSheetId="49">#REF!</definedName>
    <definedName name="asd" localSheetId="50">#REF!</definedName>
    <definedName name="asd">#REF!</definedName>
    <definedName name="asdrae" localSheetId="18" hidden="1">#REF!</definedName>
    <definedName name="asdrae" localSheetId="42" hidden="1">#REF!</definedName>
    <definedName name="asdrae" localSheetId="43" hidden="1">#REF!</definedName>
    <definedName name="asdrae" localSheetId="44" hidden="1">#REF!</definedName>
    <definedName name="asdrae" localSheetId="48" hidden="1">#REF!</definedName>
    <definedName name="asdrae" localSheetId="49" hidden="1">#REF!</definedName>
    <definedName name="asdrae" localSheetId="50" hidden="1">#REF!</definedName>
    <definedName name="asdrae" hidden="1">#REF!</definedName>
    <definedName name="asdrra" localSheetId="18">#REF!</definedName>
    <definedName name="asdrra" localSheetId="42">#REF!</definedName>
    <definedName name="asdrra" localSheetId="43">#REF!</definedName>
    <definedName name="asdrra" localSheetId="44">#REF!</definedName>
    <definedName name="asdrra" localSheetId="48">#REF!</definedName>
    <definedName name="asdrra" localSheetId="49">#REF!</definedName>
    <definedName name="asdrra" localSheetId="50">#REF!</definedName>
    <definedName name="asdrra">#REF!</definedName>
    <definedName name="ase" localSheetId="18">#REF!</definedName>
    <definedName name="ase" localSheetId="42">#REF!</definedName>
    <definedName name="ase" localSheetId="43">#REF!</definedName>
    <definedName name="ase" localSheetId="44">#REF!</definedName>
    <definedName name="ase" localSheetId="48">#REF!</definedName>
    <definedName name="ase" localSheetId="49">#REF!</definedName>
    <definedName name="ase" localSheetId="50">#REF!</definedName>
    <definedName name="ase">#REF!</definedName>
    <definedName name="aser" localSheetId="18">#REF!</definedName>
    <definedName name="aser" localSheetId="42">#REF!</definedName>
    <definedName name="aser" localSheetId="43">#REF!</definedName>
    <definedName name="aser" localSheetId="44">#REF!</definedName>
    <definedName name="aser" localSheetId="48">#REF!</definedName>
    <definedName name="aser" localSheetId="49">#REF!</definedName>
    <definedName name="aser" localSheetId="50">#REF!</definedName>
    <definedName name="aser">#REF!</definedName>
    <definedName name="ASO">#REF!</definedName>
    <definedName name="asraa" localSheetId="18">#REF!</definedName>
    <definedName name="asraa" localSheetId="42">#REF!</definedName>
    <definedName name="asraa" localSheetId="43">#REF!</definedName>
    <definedName name="asraa" localSheetId="44">#REF!</definedName>
    <definedName name="asraa" localSheetId="48">#REF!</definedName>
    <definedName name="asraa" localSheetId="49">#REF!</definedName>
    <definedName name="asraa" localSheetId="50">#REF!</definedName>
    <definedName name="asraa">#REF!</definedName>
    <definedName name="asrraa44" localSheetId="18">#REF!</definedName>
    <definedName name="asrraa44" localSheetId="42">#REF!</definedName>
    <definedName name="asrraa44" localSheetId="43">#REF!</definedName>
    <definedName name="asrraa44" localSheetId="44">#REF!</definedName>
    <definedName name="asrraa44" localSheetId="48">#REF!</definedName>
    <definedName name="asrraa44" localSheetId="49">#REF!</definedName>
    <definedName name="asrraa44" localSheetId="50">#REF!</definedName>
    <definedName name="asrraa44">#REF!</definedName>
    <definedName name="ass">#N/A</definedName>
    <definedName name="ASSUM" localSheetId="18">#REF!</definedName>
    <definedName name="ASSUM" localSheetId="21">#REF!</definedName>
    <definedName name="ASSUM" localSheetId="42">#REF!</definedName>
    <definedName name="ASSUM" localSheetId="43">#REF!</definedName>
    <definedName name="ASSUM" localSheetId="44">#REF!</definedName>
    <definedName name="ASSUM" localSheetId="45">#REF!</definedName>
    <definedName name="ASSUM" localSheetId="48">#REF!</definedName>
    <definedName name="ASSUM" localSheetId="49">#REF!</definedName>
    <definedName name="ASSUM" localSheetId="50">#REF!</definedName>
    <definedName name="ASSUM" localSheetId="52">#REF!</definedName>
    <definedName name="ASSUM" localSheetId="41">#REF!</definedName>
    <definedName name="ASSUM">#REF!</definedName>
    <definedName name="atlantic">[50]nonopec!$D$424:$D$433</definedName>
    <definedName name="atrade" localSheetId="6">[21]!atrade</definedName>
    <definedName name="atrade">[21]!atrade</definedName>
    <definedName name="AUS" localSheetId="18">#REF!</definedName>
    <definedName name="AUS" localSheetId="19">#REF!</definedName>
    <definedName name="AUS" localSheetId="20">#REF!</definedName>
    <definedName name="AUS" localSheetId="21">#REF!</definedName>
    <definedName name="AUS" localSheetId="42">#REF!</definedName>
    <definedName name="AUS" localSheetId="43">#REF!</definedName>
    <definedName name="AUS" localSheetId="44">#REF!</definedName>
    <definedName name="AUS" localSheetId="45">#REF!</definedName>
    <definedName name="AUS" localSheetId="48">#REF!</definedName>
    <definedName name="AUS" localSheetId="49">#REF!</definedName>
    <definedName name="AUS" localSheetId="50">#REF!</definedName>
    <definedName name="AUS" localSheetId="41">#REF!</definedName>
    <definedName name="AUS">#REF!</definedName>
    <definedName name="Average_Daily_Depreciation">'[51]Inter-Bank'!$G$5</definedName>
    <definedName name="Average_Weekly_Depreciation">'[51]Inter-Bank'!$K$5</definedName>
    <definedName name="Average_Weekly_Inter_Bank_Exchange_Rate">'[51]Inter-Bank'!$H$5</definedName>
    <definedName name="AVISO" localSheetId="18">#REF!</definedName>
    <definedName name="AVISO" localSheetId="19">#REF!</definedName>
    <definedName name="AVISO" localSheetId="20">#REF!</definedName>
    <definedName name="AVISO" localSheetId="21">#REF!</definedName>
    <definedName name="AVISO" localSheetId="42">#REF!</definedName>
    <definedName name="AVISO" localSheetId="43">#REF!</definedName>
    <definedName name="AVISO" localSheetId="44">#REF!</definedName>
    <definedName name="AVISO" localSheetId="45">#REF!</definedName>
    <definedName name="AVISO" localSheetId="48">#REF!</definedName>
    <definedName name="AVISO" localSheetId="49">#REF!</definedName>
    <definedName name="AVISO" localSheetId="50">#REF!</definedName>
    <definedName name="AVISO" localSheetId="41">#REF!</definedName>
    <definedName name="AVISO">#REF!</definedName>
    <definedName name="B" localSheetId="18">#REF!</definedName>
    <definedName name="B" localSheetId="19">#REF!</definedName>
    <definedName name="B" localSheetId="20">#REF!</definedName>
    <definedName name="B" localSheetId="42">#REF!</definedName>
    <definedName name="B" localSheetId="43">#REF!</definedName>
    <definedName name="B" localSheetId="44">#REF!</definedName>
    <definedName name="B" localSheetId="48">#REF!</definedName>
    <definedName name="B" localSheetId="49">#REF!</definedName>
    <definedName name="B" localSheetId="50">#REF!</definedName>
    <definedName name="B">#REF!</definedName>
    <definedName name="BAL">#REF!</definedName>
    <definedName name="bALANCE" localSheetId="16" hidden="1">{"Minpmon",#N/A,FALSE,"Monthinput"}</definedName>
    <definedName name="bALANCE" localSheetId="17" hidden="1">{"Minpmon",#N/A,FALSE,"Monthinput"}</definedName>
    <definedName name="bALANCE" localSheetId="18" hidden="1">{"Minpmon",#N/A,FALSE,"Monthinput"}</definedName>
    <definedName name="bALANCE" localSheetId="19" hidden="1">{"Minpmon",#N/A,FALSE,"Monthinput"}</definedName>
    <definedName name="bALANCE" localSheetId="20" hidden="1">{"Minpmon",#N/A,FALSE,"Monthinput"}</definedName>
    <definedName name="bALANCE" localSheetId="21" hidden="1">{"Minpmon",#N/A,FALSE,"Monthinput"}</definedName>
    <definedName name="bALANCE" localSheetId="42" hidden="1">{"Minpmon",#N/A,FALSE,"Monthinput"}</definedName>
    <definedName name="bALANCE" localSheetId="43" hidden="1">{"Minpmon",#N/A,FALSE,"Monthinput"}</definedName>
    <definedName name="bALANCE" localSheetId="44" hidden="1">{"Minpmon",#N/A,FALSE,"Monthinput"}</definedName>
    <definedName name="bALANCE" localSheetId="45" hidden="1">{"Minpmon",#N/A,FALSE,"Monthinput"}</definedName>
    <definedName name="bALANCE" localSheetId="48" hidden="1">{"Minpmon",#N/A,FALSE,"Monthinput"}</definedName>
    <definedName name="bALANCE" localSheetId="49" hidden="1">{"Minpmon",#N/A,FALSE,"Monthinput"}</definedName>
    <definedName name="bALANCE" localSheetId="50" hidden="1">{"Minpmon",#N/A,FALSE,"Monthinput"}</definedName>
    <definedName name="bALANCE" localSheetId="51" hidden="1">{"Minpmon",#N/A,FALSE,"Monthinput"}</definedName>
    <definedName name="bALANCE" localSheetId="52" hidden="1">{"Minpmon",#N/A,FALSE,"Monthinput"}</definedName>
    <definedName name="bALANCE" localSheetId="41" hidden="1">{"Minpmon",#N/A,FALSE,"Monthinput"}</definedName>
    <definedName name="bALANCE" hidden="1">{"Minpmon",#N/A,FALSE,"Monthinput"}</definedName>
    <definedName name="BANCOS" localSheetId="18">#REF!</definedName>
    <definedName name="BANCOS" localSheetId="19">#REF!</definedName>
    <definedName name="BANCOS" localSheetId="20">#REF!</definedName>
    <definedName name="BANCOS" localSheetId="21">#REF!</definedName>
    <definedName name="BANCOS" localSheetId="42">#REF!</definedName>
    <definedName name="BANCOS" localSheetId="43">#REF!</definedName>
    <definedName name="BANCOS" localSheetId="44">#REF!</definedName>
    <definedName name="BANCOS" localSheetId="45">#REF!</definedName>
    <definedName name="BANCOS" localSheetId="48">#REF!</definedName>
    <definedName name="BANCOS" localSheetId="49">#REF!</definedName>
    <definedName name="BANCOS" localSheetId="50">#REF!</definedName>
    <definedName name="BANCOS" localSheetId="52">#REF!</definedName>
    <definedName name="BANCOS" localSheetId="41">#REF!</definedName>
    <definedName name="BANCOS">#REF!</definedName>
    <definedName name="Batumi_debt">#REF!</definedName>
    <definedName name="bb" localSheetId="16" hidden="1">{"Riqfin97",#N/A,FALSE,"Tran";"Riqfinpro",#N/A,FALSE,"Tran"}</definedName>
    <definedName name="bb" localSheetId="17" hidden="1">{"Riqfin97",#N/A,FALSE,"Tran";"Riqfinpro",#N/A,FALSE,"Tran"}</definedName>
    <definedName name="bb" localSheetId="18" hidden="1">{"Riqfin97",#N/A,FALSE,"Tran";"Riqfinpro",#N/A,FALSE,"Tran"}</definedName>
    <definedName name="bb" localSheetId="19" hidden="1">{"Riqfin97",#N/A,FALSE,"Tran";"Riqfinpro",#N/A,FALSE,"Tran"}</definedName>
    <definedName name="bb" localSheetId="20" hidden="1">{"Riqfin97",#N/A,FALSE,"Tran";"Riqfinpro",#N/A,FALSE,"Tran"}</definedName>
    <definedName name="bb" localSheetId="21" hidden="1">{"Riqfin97",#N/A,FALSE,"Tran";"Riqfinpro",#N/A,FALSE,"Tran"}</definedName>
    <definedName name="bb" localSheetId="42" hidden="1">{"Riqfin97",#N/A,FALSE,"Tran";"Riqfinpro",#N/A,FALSE,"Tran"}</definedName>
    <definedName name="bb" localSheetId="43" hidden="1">{"Riqfin97",#N/A,FALSE,"Tran";"Riqfinpro",#N/A,FALSE,"Tran"}</definedName>
    <definedName name="bb" localSheetId="44" hidden="1">{"Riqfin97",#N/A,FALSE,"Tran";"Riqfinpro",#N/A,FALSE,"Tran"}</definedName>
    <definedName name="bb" localSheetId="45" hidden="1">{"Riqfin97",#N/A,FALSE,"Tran";"Riqfinpro",#N/A,FALSE,"Tran"}</definedName>
    <definedName name="bb" localSheetId="48" hidden="1">{"Riqfin97",#N/A,FALSE,"Tran";"Riqfinpro",#N/A,FALSE,"Tran"}</definedName>
    <definedName name="bb" localSheetId="49" hidden="1">{"Riqfin97",#N/A,FALSE,"Tran";"Riqfinpro",#N/A,FALSE,"Tran"}</definedName>
    <definedName name="bb" localSheetId="50" hidden="1">{"Riqfin97",#N/A,FALSE,"Tran";"Riqfinpro",#N/A,FALSE,"Tran"}</definedName>
    <definedName name="bb" localSheetId="51" hidden="1">{"Riqfin97",#N/A,FALSE,"Tran";"Riqfinpro",#N/A,FALSE,"Tran"}</definedName>
    <definedName name="bb" localSheetId="52" hidden="1">{"Riqfin97",#N/A,FALSE,"Tran";"Riqfinpro",#N/A,FALSE,"Tran"}</definedName>
    <definedName name="bb" localSheetId="41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16" hidden="1">{"Minpmon",#N/A,FALSE,"Monthinput"}</definedName>
    <definedName name="bbbb" localSheetId="17" hidden="1">{"Minpmon",#N/A,FALSE,"Monthinput"}</definedName>
    <definedName name="bbbb" localSheetId="18" hidden="1">{"Minpmon",#N/A,FALSE,"Monthinput"}</definedName>
    <definedName name="bbbb" localSheetId="19" hidden="1">{"Minpmon",#N/A,FALSE,"Monthinput"}</definedName>
    <definedName name="bbbb" localSheetId="20" hidden="1">{"Minpmon",#N/A,FALSE,"Monthinput"}</definedName>
    <definedName name="bbbb" localSheetId="21" hidden="1">{"Minpmon",#N/A,FALSE,"Monthinput"}</definedName>
    <definedName name="bbbb" localSheetId="42" hidden="1">{"Minpmon",#N/A,FALSE,"Monthinput"}</definedName>
    <definedName name="bbbb" localSheetId="43" hidden="1">{"Minpmon",#N/A,FALSE,"Monthinput"}</definedName>
    <definedName name="bbbb" localSheetId="44" hidden="1">{"Minpmon",#N/A,FALSE,"Monthinput"}</definedName>
    <definedName name="bbbb" localSheetId="45" hidden="1">{"Minpmon",#N/A,FALSE,"Monthinput"}</definedName>
    <definedName name="bbbb" localSheetId="48" hidden="1">{"Minpmon",#N/A,FALSE,"Monthinput"}</definedName>
    <definedName name="bbbb" localSheetId="49" hidden="1">{"Minpmon",#N/A,FALSE,"Monthinput"}</definedName>
    <definedName name="bbbb" localSheetId="50" hidden="1">{"Minpmon",#N/A,FALSE,"Monthinput"}</definedName>
    <definedName name="bbbb" localSheetId="51" hidden="1">{"Minpmon",#N/A,FALSE,"Monthinput"}</definedName>
    <definedName name="bbbb" localSheetId="52" hidden="1">{"Minpmon",#N/A,FALSE,"Monthinput"}</definedName>
    <definedName name="bbbb" localSheetId="41" hidden="1">{"Minpmon",#N/A,FALSE,"Monthinput"}</definedName>
    <definedName name="bbbb" hidden="1">{"Minpmon",#N/A,FALSE,"Monthinput"}</definedName>
    <definedName name="bbbbbbbbbbbbb" localSheetId="16" hidden="1">{"Tab1",#N/A,FALSE,"P";"Tab2",#N/A,FALSE,"P"}</definedName>
    <definedName name="bbbbbbbbbbbbb" localSheetId="17" hidden="1">{"Tab1",#N/A,FALSE,"P";"Tab2",#N/A,FALSE,"P"}</definedName>
    <definedName name="bbbbbbbbbbbbb" localSheetId="18" hidden="1">{"Tab1",#N/A,FALSE,"P";"Tab2",#N/A,FALSE,"P"}</definedName>
    <definedName name="bbbbbbbbbbbbb" localSheetId="19" hidden="1">{"Tab1",#N/A,FALSE,"P";"Tab2",#N/A,FALSE,"P"}</definedName>
    <definedName name="bbbbbbbbbbbbb" localSheetId="20" hidden="1">{"Tab1",#N/A,FALSE,"P";"Tab2",#N/A,FALSE,"P"}</definedName>
    <definedName name="bbbbbbbbbbbbb" localSheetId="21" hidden="1">{"Tab1",#N/A,FALSE,"P";"Tab2",#N/A,FALSE,"P"}</definedName>
    <definedName name="bbbbbbbbbbbbb" localSheetId="42" hidden="1">{"Tab1",#N/A,FALSE,"P";"Tab2",#N/A,FALSE,"P"}</definedName>
    <definedName name="bbbbbbbbbbbbb" localSheetId="43" hidden="1">{"Tab1",#N/A,FALSE,"P";"Tab2",#N/A,FALSE,"P"}</definedName>
    <definedName name="bbbbbbbbbbbbb" localSheetId="44" hidden="1">{"Tab1",#N/A,FALSE,"P";"Tab2",#N/A,FALSE,"P"}</definedName>
    <definedName name="bbbbbbbbbbbbb" localSheetId="45" hidden="1">{"Tab1",#N/A,FALSE,"P";"Tab2",#N/A,FALSE,"P"}</definedName>
    <definedName name="bbbbbbbbbbbbb" localSheetId="48" hidden="1">{"Tab1",#N/A,FALSE,"P";"Tab2",#N/A,FALSE,"P"}</definedName>
    <definedName name="bbbbbbbbbbbbb" localSheetId="49" hidden="1">{"Tab1",#N/A,FALSE,"P";"Tab2",#N/A,FALSE,"P"}</definedName>
    <definedName name="bbbbbbbbbbbbb" localSheetId="50" hidden="1">{"Tab1",#N/A,FALSE,"P";"Tab2",#N/A,FALSE,"P"}</definedName>
    <definedName name="bbbbbbbbbbbbb" localSheetId="51" hidden="1">{"Tab1",#N/A,FALSE,"P";"Tab2",#N/A,FALSE,"P"}</definedName>
    <definedName name="bbbbbbbbbbbbb" localSheetId="52" hidden="1">{"Tab1",#N/A,FALSE,"P";"Tab2",#N/A,FALSE,"P"}</definedName>
    <definedName name="bbbbbbbbbbbbb" localSheetId="41" hidden="1">{"Tab1",#N/A,FALSE,"P";"Tab2",#N/A,FALSE,"P"}</definedName>
    <definedName name="bbbbbbbbbbbbb" hidden="1">{"Tab1",#N/A,FALSE,"P";"Tab2",#N/A,FALSE,"P"}</definedName>
    <definedName name="BC" localSheetId="18">#REF!</definedName>
    <definedName name="BC" localSheetId="19">#REF!</definedName>
    <definedName name="BC" localSheetId="20">#REF!</definedName>
    <definedName name="BC" localSheetId="21">#REF!</definedName>
    <definedName name="BC" localSheetId="42">#REF!</definedName>
    <definedName name="BC" localSheetId="43">#REF!</definedName>
    <definedName name="BC" localSheetId="44">#REF!</definedName>
    <definedName name="BC" localSheetId="45">#REF!</definedName>
    <definedName name="BC" localSheetId="48">#REF!</definedName>
    <definedName name="BC" localSheetId="49">#REF!</definedName>
    <definedName name="BC" localSheetId="50">#REF!</definedName>
    <definedName name="BC" localSheetId="52">#REF!</definedName>
    <definedName name="BC" localSheetId="41">#REF!</definedName>
    <definedName name="BC">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'[52]Crédito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6">[53]!BFLD_DF</definedName>
    <definedName name="BFLD_DF">[53]!BFLD_DF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a" localSheetId="18" hidden="1">#REF!</definedName>
    <definedName name="bla" localSheetId="19" hidden="1">#REF!</definedName>
    <definedName name="bla" localSheetId="20" hidden="1">#REF!</definedName>
    <definedName name="bla" localSheetId="42" hidden="1">#REF!</definedName>
    <definedName name="bla" localSheetId="43" hidden="1">#REF!</definedName>
    <definedName name="bla" localSheetId="44" hidden="1">#REF!</definedName>
    <definedName name="bla" localSheetId="48" hidden="1">#REF!</definedName>
    <definedName name="bla" localSheetId="49" hidden="1">#REF!</definedName>
    <definedName name="bla" localSheetId="50" hidden="1">#REF!</definedName>
    <definedName name="bla" hidden="1">#REF!</definedName>
    <definedName name="BLPH1" hidden="1">'[54]Ex rate bloom'!$A$4</definedName>
    <definedName name="BLPH2" hidden="1">'[54]Ex rate bloom'!$D$4</definedName>
    <definedName name="BLPH3" hidden="1">'[54]Ex rate bloom'!$G$4</definedName>
    <definedName name="BLPH4" hidden="1">'[54]Ex rate bloom'!$J$4</definedName>
    <definedName name="BLPH5" hidden="1">'[54]Ex rate bloom'!$M$4</definedName>
    <definedName name="BLPH6" hidden="1">'[54]Ex rate bloom'!$P$4</definedName>
    <definedName name="BLPH7" hidden="1">'[54]Ex rate bloom'!$S$4</definedName>
    <definedName name="BLPH8" hidden="1">'[54]Ex rate bloom'!$V$4</definedName>
    <definedName name="BM">#REF!</definedName>
    <definedName name="BMG">[55]Q6!$E$28:$AH$28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18">#REF!</definedName>
    <definedName name="BOG" localSheetId="19">#REF!</definedName>
    <definedName name="BOG" localSheetId="20">#REF!</definedName>
    <definedName name="BOG" localSheetId="21">#REF!</definedName>
    <definedName name="BOG" localSheetId="42">#REF!</definedName>
    <definedName name="BOG" localSheetId="43">#REF!</definedName>
    <definedName name="BOG" localSheetId="44">#REF!</definedName>
    <definedName name="BOG" localSheetId="45">#REF!</definedName>
    <definedName name="BOG" localSheetId="48">#REF!</definedName>
    <definedName name="BOG" localSheetId="49">#REF!</definedName>
    <definedName name="BOG" localSheetId="50">#REF!</definedName>
    <definedName name="BOG" localSheetId="41">#REF!</definedName>
    <definedName name="BOG">#REF!</definedName>
    <definedName name="BOLETIN">[46]BCP!#REF!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 localSheetId="18">#REF!</definedName>
    <definedName name="BS" localSheetId="19">#REF!</definedName>
    <definedName name="BS" localSheetId="20">#REF!</definedName>
    <definedName name="BS" localSheetId="42">#REF!</definedName>
    <definedName name="BS" localSheetId="43">#REF!</definedName>
    <definedName name="BS" localSheetId="44">#REF!</definedName>
    <definedName name="BS" localSheetId="48">#REF!</definedName>
    <definedName name="BS" localSheetId="49">#REF!</definedName>
    <definedName name="BS" localSheetId="50">#REF!</definedName>
    <definedName name="BS">#REF!</definedName>
    <definedName name="BS1A" localSheetId="18">#REF!</definedName>
    <definedName name="BS1A" localSheetId="19">#REF!</definedName>
    <definedName name="BS1A" localSheetId="20">#REF!</definedName>
    <definedName name="BS1A" localSheetId="42">#REF!</definedName>
    <definedName name="BS1A" localSheetId="43">#REF!</definedName>
    <definedName name="BS1A" localSheetId="44">#REF!</definedName>
    <definedName name="BS1A" localSheetId="48">#REF!</definedName>
    <definedName name="BS1A" localSheetId="49">#REF!</definedName>
    <definedName name="BS1A" localSheetId="50">#REF!</definedName>
    <definedName name="BS1A">#REF!</definedName>
    <definedName name="BTR">#REF!</definedName>
    <definedName name="BTRG">#REF!</definedName>
    <definedName name="Budget" localSheetId="18">#REF!</definedName>
    <definedName name="Budget" localSheetId="42">#REF!</definedName>
    <definedName name="Budget" localSheetId="43">#REF!</definedName>
    <definedName name="Budget" localSheetId="44">#REF!</definedName>
    <definedName name="Budget" localSheetId="48">#REF!</definedName>
    <definedName name="Budget" localSheetId="49">#REF!</definedName>
    <definedName name="Budget" localSheetId="50">#REF!</definedName>
    <definedName name="Budget">#REF!</definedName>
    <definedName name="Button_13">"CLAGA2000_Consolidado_2001_List"</definedName>
    <definedName name="BX">#REF!</definedName>
    <definedName name="BXG">[55]Q6!$E$26:$AH$26</definedName>
    <definedName name="BXS">#REF!</definedName>
    <definedName name="C.2">#REF!</definedName>
    <definedName name="C_" localSheetId="18">#REF!</definedName>
    <definedName name="C_" localSheetId="19">#REF!</definedName>
    <definedName name="C_" localSheetId="20">#REF!</definedName>
    <definedName name="C_" localSheetId="21">#REF!</definedName>
    <definedName name="C_" localSheetId="42">#REF!</definedName>
    <definedName name="C_" localSheetId="43">#REF!</definedName>
    <definedName name="C_" localSheetId="44">#REF!</definedName>
    <definedName name="C_" localSheetId="45">#REF!</definedName>
    <definedName name="C_" localSheetId="48">#REF!</definedName>
    <definedName name="C_" localSheetId="49">#REF!</definedName>
    <definedName name="C_" localSheetId="50">#REF!</definedName>
    <definedName name="C_" localSheetId="52">#REF!</definedName>
    <definedName name="C_" localSheetId="41">#REF!</definedName>
    <definedName name="C_">#REF!</definedName>
    <definedName name="C_1" localSheetId="18">OFFSET(#REF!,0,0,COUNT(#REF!),1)</definedName>
    <definedName name="C_1" localSheetId="19">OFFSET(#REF!,0,0,COUNT(#REF!),1)</definedName>
    <definedName name="C_1" localSheetId="20">OFFSET(#REF!,0,0,COUNT(#REF!),1)</definedName>
    <definedName name="C_1" localSheetId="21">OFFSET(#REF!,0,0,COUNT(#REF!),1)</definedName>
    <definedName name="C_1" localSheetId="42">OFFSET(#REF!,0,0,COUNT(#REF!),1)</definedName>
    <definedName name="C_1" localSheetId="43">OFFSET(#REF!,0,0,COUNT(#REF!),1)</definedName>
    <definedName name="C_1" localSheetId="44">OFFSET(#REF!,0,0,COUNT(#REF!),1)</definedName>
    <definedName name="C_1">OFFSET(#REF!,0,0,COUNT(#REF!),1)</definedName>
    <definedName name="C_2" localSheetId="18">OFFSET(#REF!,0,0,COUNT(#REF!),1)</definedName>
    <definedName name="C_2" localSheetId="42">OFFSET(#REF!,0,0,COUNT(#REF!),1)</definedName>
    <definedName name="C_2" localSheetId="43">OFFSET(#REF!,0,0,COUNT(#REF!),1)</definedName>
    <definedName name="C_2" localSheetId="44">OFFSET(#REF!,0,0,COUNT(#REF!),1)</definedName>
    <definedName name="C_2">OFFSET(#REF!,0,0,COUNT(#REF!),1)</definedName>
    <definedName name="CAD" localSheetId="18">#REF!</definedName>
    <definedName name="CAD" localSheetId="19">#REF!</definedName>
    <definedName name="CAD" localSheetId="20">#REF!</definedName>
    <definedName name="CAD" localSheetId="21">#REF!</definedName>
    <definedName name="CAD" localSheetId="42">#REF!</definedName>
    <definedName name="CAD" localSheetId="43">#REF!</definedName>
    <definedName name="CAD" localSheetId="44">#REF!</definedName>
    <definedName name="CAD" localSheetId="48">#REF!</definedName>
    <definedName name="CAD" localSheetId="49">#REF!</definedName>
    <definedName name="CAD" localSheetId="50">#REF!</definedName>
    <definedName name="CAD" localSheetId="41">#REF!</definedName>
    <definedName name="CAD">#REF!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18">OFFSET(#REF!,0,0,COUNT(#REF!),1)</definedName>
    <definedName name="Cavg" localSheetId="21">OFFSET(#REF!,0,0,COUNT(#REF!),1)</definedName>
    <definedName name="Cavg" localSheetId="42">OFFSET(#REF!,0,0,COUNT(#REF!),1)</definedName>
    <definedName name="Cavg" localSheetId="43">OFFSET(#REF!,0,0,COUNT(#REF!),1)</definedName>
    <definedName name="Cavg" localSheetId="44">OFFSET(#REF!,0,0,COUNT(#REF!),1)</definedName>
    <definedName name="Cavg">OFFSET(#REF!,0,0,COUNT(#REF!),1)</definedName>
    <definedName name="cc" localSheetId="16" hidden="1">{"Riqfin97",#N/A,FALSE,"Tran";"Riqfinpro",#N/A,FALSE,"Tran"}</definedName>
    <definedName name="cc" localSheetId="17" hidden="1">{"Riqfin97",#N/A,FALSE,"Tran";"Riqfinpro",#N/A,FALSE,"Tran"}</definedName>
    <definedName name="cc" localSheetId="18" hidden="1">{"Riqfin97",#N/A,FALSE,"Tran";"Riqfinpro",#N/A,FALSE,"Tran"}</definedName>
    <definedName name="cc" localSheetId="19" hidden="1">{"Riqfin97",#N/A,FALSE,"Tran";"Riqfinpro",#N/A,FALSE,"Tran"}</definedName>
    <definedName name="cc" localSheetId="20" hidden="1">{"Riqfin97",#N/A,FALSE,"Tran";"Riqfinpro",#N/A,FALSE,"Tran"}</definedName>
    <definedName name="cc" localSheetId="21" hidden="1">{"Riqfin97",#N/A,FALSE,"Tran";"Riqfinpro",#N/A,FALSE,"Tran"}</definedName>
    <definedName name="cc" localSheetId="42" hidden="1">{"Riqfin97",#N/A,FALSE,"Tran";"Riqfinpro",#N/A,FALSE,"Tran"}</definedName>
    <definedName name="cc" localSheetId="43" hidden="1">{"Riqfin97",#N/A,FALSE,"Tran";"Riqfinpro",#N/A,FALSE,"Tran"}</definedName>
    <definedName name="cc" localSheetId="44" hidden="1">{"Riqfin97",#N/A,FALSE,"Tran";"Riqfinpro",#N/A,FALSE,"Tran"}</definedName>
    <definedName name="cc" localSheetId="45" hidden="1">{"Riqfin97",#N/A,FALSE,"Tran";"Riqfinpro",#N/A,FALSE,"Tran"}</definedName>
    <definedName name="cc" localSheetId="48" hidden="1">{"Riqfin97",#N/A,FALSE,"Tran";"Riqfinpro",#N/A,FALSE,"Tran"}</definedName>
    <definedName name="cc" localSheetId="49" hidden="1">{"Riqfin97",#N/A,FALSE,"Tran";"Riqfinpro",#N/A,FALSE,"Tran"}</definedName>
    <definedName name="cc" localSheetId="50" hidden="1">{"Riqfin97",#N/A,FALSE,"Tran";"Riqfinpro",#N/A,FALSE,"Tran"}</definedName>
    <definedName name="cc" localSheetId="51" hidden="1">{"Riqfin97",#N/A,FALSE,"Tran";"Riqfinpro",#N/A,FALSE,"Tran"}</definedName>
    <definedName name="cc" localSheetId="52" hidden="1">{"Riqfin97",#N/A,FALSE,"Tran";"Riqfinpro",#N/A,FALSE,"Tran"}</definedName>
    <definedName name="cc" localSheetId="41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16" hidden="1">{"Minpmon",#N/A,FALSE,"Monthinput"}</definedName>
    <definedName name="ccccc" localSheetId="17" hidden="1">{"Minpmon",#N/A,FALSE,"Monthinput"}</definedName>
    <definedName name="ccccc" localSheetId="18" hidden="1">{"Minpmon",#N/A,FALSE,"Monthinput"}</definedName>
    <definedName name="ccccc" localSheetId="19" hidden="1">{"Minpmon",#N/A,FALSE,"Monthinput"}</definedName>
    <definedName name="ccccc" localSheetId="20" hidden="1">{"Minpmon",#N/A,FALSE,"Monthinput"}</definedName>
    <definedName name="ccccc" localSheetId="21" hidden="1">{"Minpmon",#N/A,FALSE,"Monthinput"}</definedName>
    <definedName name="ccccc" localSheetId="42" hidden="1">{"Minpmon",#N/A,FALSE,"Monthinput"}</definedName>
    <definedName name="ccccc" localSheetId="43" hidden="1">{"Minpmon",#N/A,FALSE,"Monthinput"}</definedName>
    <definedName name="ccccc" localSheetId="44" hidden="1">{"Minpmon",#N/A,FALSE,"Monthinput"}</definedName>
    <definedName name="ccccc" localSheetId="45" hidden="1">{"Minpmon",#N/A,FALSE,"Monthinput"}</definedName>
    <definedName name="ccccc" localSheetId="48" hidden="1">{"Minpmon",#N/A,FALSE,"Monthinput"}</definedName>
    <definedName name="ccccc" localSheetId="49" hidden="1">{"Minpmon",#N/A,FALSE,"Monthinput"}</definedName>
    <definedName name="ccccc" localSheetId="50" hidden="1">{"Minpmon",#N/A,FALSE,"Monthinput"}</definedName>
    <definedName name="ccccc" localSheetId="51" hidden="1">{"Minpmon",#N/A,FALSE,"Monthinput"}</definedName>
    <definedName name="ccccc" localSheetId="52" hidden="1">{"Minpmon",#N/A,FALSE,"Monthinput"}</definedName>
    <definedName name="ccccc" localSheetId="41" hidden="1">{"Minpmon",#N/A,FALSE,"Monthinput"}</definedName>
    <definedName name="ccccc" hidden="1">{"Minpmon",#N/A,FALSE,"Monthinput"}</definedName>
    <definedName name="cccccccccccccc" localSheetId="16" hidden="1">{"Tab1",#N/A,FALSE,"P";"Tab2",#N/A,FALSE,"P"}</definedName>
    <definedName name="cccccccccccccc" localSheetId="17" hidden="1">{"Tab1",#N/A,FALSE,"P";"Tab2",#N/A,FALSE,"P"}</definedName>
    <definedName name="cccccccccccccc" localSheetId="18" hidden="1">{"Tab1",#N/A,FALSE,"P";"Tab2",#N/A,FALSE,"P"}</definedName>
    <definedName name="cccccccccccccc" localSheetId="19" hidden="1">{"Tab1",#N/A,FALSE,"P";"Tab2",#N/A,FALSE,"P"}</definedName>
    <definedName name="cccccccccccccc" localSheetId="20" hidden="1">{"Tab1",#N/A,FALSE,"P";"Tab2",#N/A,FALSE,"P"}</definedName>
    <definedName name="cccccccccccccc" localSheetId="21" hidden="1">{"Tab1",#N/A,FALSE,"P";"Tab2",#N/A,FALSE,"P"}</definedName>
    <definedName name="cccccccccccccc" localSheetId="42" hidden="1">{"Tab1",#N/A,FALSE,"P";"Tab2",#N/A,FALSE,"P"}</definedName>
    <definedName name="cccccccccccccc" localSheetId="43" hidden="1">{"Tab1",#N/A,FALSE,"P";"Tab2",#N/A,FALSE,"P"}</definedName>
    <definedName name="cccccccccccccc" localSheetId="44" hidden="1">{"Tab1",#N/A,FALSE,"P";"Tab2",#N/A,FALSE,"P"}</definedName>
    <definedName name="cccccccccccccc" localSheetId="45" hidden="1">{"Tab1",#N/A,FALSE,"P";"Tab2",#N/A,FALSE,"P"}</definedName>
    <definedName name="cccccccccccccc" localSheetId="48" hidden="1">{"Tab1",#N/A,FALSE,"P";"Tab2",#N/A,FALSE,"P"}</definedName>
    <definedName name="cccccccccccccc" localSheetId="49" hidden="1">{"Tab1",#N/A,FALSE,"P";"Tab2",#N/A,FALSE,"P"}</definedName>
    <definedName name="cccccccccccccc" localSheetId="50" hidden="1">{"Tab1",#N/A,FALSE,"P";"Tab2",#N/A,FALSE,"P"}</definedName>
    <definedName name="cccccccccccccc" localSheetId="51" hidden="1">{"Tab1",#N/A,FALSE,"P";"Tab2",#N/A,FALSE,"P"}</definedName>
    <definedName name="cccccccccccccc" localSheetId="52" hidden="1">{"Tab1",#N/A,FALSE,"P";"Tab2",#N/A,FALSE,"P"}</definedName>
    <definedName name="cccccccccccccc" localSheetId="41" hidden="1">{"Tab1",#N/A,FALSE,"P";"Tab2",#N/A,FALSE,"P"}</definedName>
    <definedName name="cccccccccccccc" hidden="1">{"Tab1",#N/A,FALSE,"P";"Tab2",#N/A,FALSE,"P"}</definedName>
    <definedName name="cccm" localSheetId="16" hidden="1">{"Riqfin97",#N/A,FALSE,"Tran";"Riqfinpro",#N/A,FALSE,"Tran"}</definedName>
    <definedName name="cccm" localSheetId="17" hidden="1">{"Riqfin97",#N/A,FALSE,"Tran";"Riqfinpro",#N/A,FALSE,"Tran"}</definedName>
    <definedName name="cccm" localSheetId="18" hidden="1">{"Riqfin97",#N/A,FALSE,"Tran";"Riqfinpro",#N/A,FALSE,"Tran"}</definedName>
    <definedName name="cccm" localSheetId="19" hidden="1">{"Riqfin97",#N/A,FALSE,"Tran";"Riqfinpro",#N/A,FALSE,"Tran"}</definedName>
    <definedName name="cccm" localSheetId="20" hidden="1">{"Riqfin97",#N/A,FALSE,"Tran";"Riqfinpro",#N/A,FALSE,"Tran"}</definedName>
    <definedName name="cccm" localSheetId="21" hidden="1">{"Riqfin97",#N/A,FALSE,"Tran";"Riqfinpro",#N/A,FALSE,"Tran"}</definedName>
    <definedName name="cccm" localSheetId="42" hidden="1">{"Riqfin97",#N/A,FALSE,"Tran";"Riqfinpro",#N/A,FALSE,"Tran"}</definedName>
    <definedName name="cccm" localSheetId="43" hidden="1">{"Riqfin97",#N/A,FALSE,"Tran";"Riqfinpro",#N/A,FALSE,"Tran"}</definedName>
    <definedName name="cccm" localSheetId="44" hidden="1">{"Riqfin97",#N/A,FALSE,"Tran";"Riqfinpro",#N/A,FALSE,"Tran"}</definedName>
    <definedName name="cccm" localSheetId="45" hidden="1">{"Riqfin97",#N/A,FALSE,"Tran";"Riqfinpro",#N/A,FALSE,"Tran"}</definedName>
    <definedName name="cccm" localSheetId="48" hidden="1">{"Riqfin97",#N/A,FALSE,"Tran";"Riqfinpro",#N/A,FALSE,"Tran"}</definedName>
    <definedName name="cccm" localSheetId="49" hidden="1">{"Riqfin97",#N/A,FALSE,"Tran";"Riqfinpro",#N/A,FALSE,"Tran"}</definedName>
    <definedName name="cccm" localSheetId="50" hidden="1">{"Riqfin97",#N/A,FALSE,"Tran";"Riqfinpro",#N/A,FALSE,"Tran"}</definedName>
    <definedName name="cccm" localSheetId="51" hidden="1">{"Riqfin97",#N/A,FALSE,"Tran";"Riqfinpro",#N/A,FALSE,"Tran"}</definedName>
    <definedName name="cccm" localSheetId="52" hidden="1">{"Riqfin97",#N/A,FALSE,"Tran";"Riqfinpro",#N/A,FALSE,"Tran"}</definedName>
    <definedName name="cccm" localSheetId="41" hidden="1">{"Riqfin97",#N/A,FALSE,"Tran";"Riqfinpro",#N/A,FALSE,"Tran"}</definedName>
    <definedName name="cccm" hidden="1">{"Riqfin97",#N/A,FALSE,"Tran";"Riqfinpro",#N/A,FALSE,"Tran"}</definedName>
    <definedName name="CD" localSheetId="18">#REF!</definedName>
    <definedName name="CD" localSheetId="19">#REF!</definedName>
    <definedName name="CD" localSheetId="20">#REF!</definedName>
    <definedName name="CD" localSheetId="21">#REF!</definedName>
    <definedName name="CD" localSheetId="42">#REF!</definedName>
    <definedName name="CD" localSheetId="43">#REF!</definedName>
    <definedName name="CD" localSheetId="44">#REF!</definedName>
    <definedName name="CD" localSheetId="45">#REF!</definedName>
    <definedName name="CD" localSheetId="48">#REF!</definedName>
    <definedName name="CD" localSheetId="49">#REF!</definedName>
    <definedName name="CD" localSheetId="50">#REF!</definedName>
    <definedName name="CD" localSheetId="52">#REF!</definedName>
    <definedName name="CD" localSheetId="41">#REF!</definedName>
    <definedName name="CD">#REF!</definedName>
    <definedName name="CD1A" localSheetId="18">#REF!</definedName>
    <definedName name="CD1A" localSheetId="19">#REF!</definedName>
    <definedName name="CD1A" localSheetId="20">#REF!</definedName>
    <definedName name="CD1A" localSheetId="42">#REF!</definedName>
    <definedName name="CD1A" localSheetId="43">#REF!</definedName>
    <definedName name="CD1A" localSheetId="44">#REF!</definedName>
    <definedName name="CD1A" localSheetId="48">#REF!</definedName>
    <definedName name="CD1A" localSheetId="49">#REF!</definedName>
    <definedName name="CD1A" localSheetId="50">#REF!</definedName>
    <definedName name="CD1A">#REF!</definedName>
    <definedName name="CEMENTO">#REF!</definedName>
    <definedName name="cfdfdf" localSheetId="18" hidden="1">#REF!</definedName>
    <definedName name="cfdfdf" localSheetId="19" hidden="1">#REF!</definedName>
    <definedName name="cfdfdf" localSheetId="20" hidden="1">#REF!</definedName>
    <definedName name="cfdfdf" localSheetId="42" hidden="1">#REF!</definedName>
    <definedName name="cfdfdf" localSheetId="43" hidden="1">#REF!</definedName>
    <definedName name="cfdfdf" localSheetId="44" hidden="1">#REF!</definedName>
    <definedName name="cfdfdf" localSheetId="48" hidden="1">#REF!</definedName>
    <definedName name="cfdfdf" localSheetId="49" hidden="1">#REF!</definedName>
    <definedName name="cfdfdf" localSheetId="50" hidden="1">#REF!</definedName>
    <definedName name="cfdfdf" hidden="1">#REF!</definedName>
    <definedName name="chart" localSheetId="18">#REF!</definedName>
    <definedName name="chart" localSheetId="42">#REF!</definedName>
    <definedName name="chart" localSheetId="43">#REF!</definedName>
    <definedName name="chart" localSheetId="44">#REF!</definedName>
    <definedName name="chart" localSheetId="48">#REF!</definedName>
    <definedName name="chart" localSheetId="49">#REF!</definedName>
    <definedName name="chart" localSheetId="50">#REF!</definedName>
    <definedName name="chart">#REF!</definedName>
    <definedName name="CHF" localSheetId="18">#REF!</definedName>
    <definedName name="CHF" localSheetId="42">#REF!</definedName>
    <definedName name="CHF" localSheetId="43">#REF!</definedName>
    <definedName name="CHF" localSheetId="44">#REF!</definedName>
    <definedName name="CHF" localSheetId="48">#REF!</definedName>
    <definedName name="CHF" localSheetId="49">#REF!</definedName>
    <definedName name="CHF" localSheetId="50">#REF!</definedName>
    <definedName name="CHF">#REF!</definedName>
    <definedName name="CHK5.1">#REF!</definedName>
    <definedName name="cirr">#REF!</definedName>
    <definedName name="CLUB91" localSheetId="18">#REF!</definedName>
    <definedName name="CLUB91" localSheetId="42">#REF!</definedName>
    <definedName name="CLUB91" localSheetId="43">#REF!</definedName>
    <definedName name="CLUB91" localSheetId="44">#REF!</definedName>
    <definedName name="CLUB91" localSheetId="48">#REF!</definedName>
    <definedName name="CLUB91" localSheetId="49">#REF!</definedName>
    <definedName name="CLUB91" localSheetId="50">#REF!</definedName>
    <definedName name="CLUB91">#REF!</definedName>
    <definedName name="CMD">[46]BCP!#REF!</definedName>
    <definedName name="cmethapp" localSheetId="18">#REF!,#REF!,#REF!</definedName>
    <definedName name="cmethapp" localSheetId="19">#REF!,#REF!,#REF!</definedName>
    <definedName name="cmethapp" localSheetId="20">#REF!,#REF!,#REF!</definedName>
    <definedName name="cmethapp" localSheetId="21">#REF!,#REF!,#REF!</definedName>
    <definedName name="cmethapp" localSheetId="42">#REF!,#REF!,#REF!</definedName>
    <definedName name="cmethapp" localSheetId="43">#REF!,#REF!,#REF!</definedName>
    <definedName name="cmethapp" localSheetId="44">#REF!,#REF!,#REF!</definedName>
    <definedName name="cmethapp" localSheetId="45">#REF!,#REF!,#REF!</definedName>
    <definedName name="cmethapp" localSheetId="48">#REF!,#REF!,#REF!</definedName>
    <definedName name="cmethapp" localSheetId="49">#REF!,#REF!,#REF!</definedName>
    <definedName name="cmethapp" localSheetId="50">#REF!,#REF!,#REF!</definedName>
    <definedName name="cmethapp" localSheetId="52">#REF!,#REF!,#REF!</definedName>
    <definedName name="cmethapp" localSheetId="41">#REF!,#REF!,#REF!</definedName>
    <definedName name="cmethapp">#REF!,#REF!,#REF!</definedName>
    <definedName name="cmethmain" localSheetId="18">#REF!</definedName>
    <definedName name="cmethmain" localSheetId="19">#REF!</definedName>
    <definedName name="cmethmain" localSheetId="20">#REF!</definedName>
    <definedName name="cmethmain" localSheetId="21">#REF!</definedName>
    <definedName name="cmethmain" localSheetId="42">#REF!</definedName>
    <definedName name="cmethmain" localSheetId="43">#REF!</definedName>
    <definedName name="cmethmain" localSheetId="44">#REF!</definedName>
    <definedName name="cmethmain" localSheetId="45">#REF!</definedName>
    <definedName name="cmethmain" localSheetId="48">#REF!</definedName>
    <definedName name="cmethmain" localSheetId="49">#REF!</definedName>
    <definedName name="cmethmain" localSheetId="50">#REF!</definedName>
    <definedName name="cmethmain" localSheetId="52">#REF!</definedName>
    <definedName name="cmethmain" localSheetId="41">#REF!</definedName>
    <definedName name="cmethmain">#REF!</definedName>
    <definedName name="Cmin" localSheetId="18">OFFSET(#REF!,0,0,COUNT(#REF!),1)</definedName>
    <definedName name="Cmin" localSheetId="21">OFFSET(#REF!,0,0,COUNT(#REF!),1)</definedName>
    <definedName name="Cmin" localSheetId="42">OFFSET(#REF!,0,0,COUNT(#REF!),1)</definedName>
    <definedName name="Cmin" localSheetId="43">OFFSET(#REF!,0,0,COUNT(#REF!),1)</definedName>
    <definedName name="Cmin" localSheetId="44">OFFSET(#REF!,0,0,COUNT(#REF!),1)</definedName>
    <definedName name="Cmin">OFFSET(#REF!,0,0,COUNT(#REF!),1)</definedName>
    <definedName name="CN" localSheetId="18">#REF!</definedName>
    <definedName name="CN" localSheetId="19">#REF!</definedName>
    <definedName name="CN" localSheetId="20">#REF!</definedName>
    <definedName name="CN" localSheetId="21">#REF!</definedName>
    <definedName name="CN" localSheetId="42">#REF!</definedName>
    <definedName name="CN" localSheetId="43">#REF!</definedName>
    <definedName name="CN" localSheetId="44">#REF!</definedName>
    <definedName name="CN" localSheetId="48">#REF!</definedName>
    <definedName name="CN" localSheetId="49">#REF!</definedName>
    <definedName name="CN" localSheetId="50">#REF!</definedName>
    <definedName name="CN" localSheetId="41">#REF!</definedName>
    <definedName name="CN">#REF!</definedName>
    <definedName name="CN1A" localSheetId="18">#REF!</definedName>
    <definedName name="CN1A" localSheetId="19">#REF!</definedName>
    <definedName name="CN1A" localSheetId="20">#REF!</definedName>
    <definedName name="CN1A" localSheetId="42">#REF!</definedName>
    <definedName name="CN1A" localSheetId="43">#REF!</definedName>
    <definedName name="CN1A" localSheetId="44">#REF!</definedName>
    <definedName name="CN1A" localSheetId="48">#REF!</definedName>
    <definedName name="CN1A" localSheetId="49">#REF!</definedName>
    <definedName name="CN1A" localSheetId="50">#REF!</definedName>
    <definedName name="CN1A">#REF!</definedName>
    <definedName name="COM">#REF!</definedName>
    <definedName name="CONS1">[56]MONTHLY!$BP$4:$CA$4</definedName>
    <definedName name="CONS2">[56]MONTHLY!$CB$4:$CM$4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" localSheetId="18" hidden="1">'[57]C Summary'!#REF!</definedName>
    <definedName name="cp" localSheetId="21" hidden="1">'[57]C Summary'!#REF!</definedName>
    <definedName name="cp" localSheetId="44" hidden="1">'[58]C Summary'!#REF!</definedName>
    <definedName name="cp" localSheetId="45" hidden="1">'[58]C Summary'!#REF!</definedName>
    <definedName name="cp" localSheetId="48" hidden="1">'[58]C Summary'!#REF!</definedName>
    <definedName name="cp" localSheetId="49" hidden="1">'[58]C Summary'!#REF!</definedName>
    <definedName name="cp" localSheetId="50" hidden="1">'[58]C Summary'!#REF!</definedName>
    <definedName name="cp" localSheetId="52" hidden="1">'[58]C Summary'!#REF!</definedName>
    <definedName name="cp" localSheetId="41" hidden="1">'[57]C Summary'!#REF!</definedName>
    <definedName name="cp" hidden="1">'[57]C Summary'!#REF!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ng" localSheetId="18">OFFSET(#REF!,0,0,COUNT(#REF!),1)</definedName>
    <definedName name="Crng" localSheetId="21">OFFSET(#REF!,0,0,COUNT(#REF!),1)</definedName>
    <definedName name="Crng" localSheetId="42">OFFSET(#REF!,0,0,COUNT(#REF!),1)</definedName>
    <definedName name="Crng" localSheetId="43">OFFSET(#REF!,0,0,COUNT(#REF!),1)</definedName>
    <definedName name="Crng" localSheetId="44">OFFSET(#REF!,0,0,COUNT(#REF!),1)</definedName>
    <definedName name="Crng">OFFSET(#REF!,0,0,COUNT(#REF!),1)</definedName>
    <definedName name="Crt" localSheetId="18">#REF!</definedName>
    <definedName name="Crt" localSheetId="21">#REF!</definedName>
    <definedName name="Crt" localSheetId="42">#REF!</definedName>
    <definedName name="Crt" localSheetId="43">#REF!</definedName>
    <definedName name="Crt" localSheetId="44">#REF!</definedName>
    <definedName name="Crt" localSheetId="45">#REF!</definedName>
    <definedName name="Crt" localSheetId="48">#REF!</definedName>
    <definedName name="Crt" localSheetId="49">#REF!</definedName>
    <definedName name="Crt" localSheetId="50">#REF!</definedName>
    <definedName name="Crt" localSheetId="41">#REF!</definedName>
    <definedName name="Crt">#REF!</definedName>
    <definedName name="CRUDE1">[56]MONTHLY!$B$437:$Z$444</definedName>
    <definedName name="CRUDE2">[56]MONTHLY!$B$451:$Z$458</definedName>
    <definedName name="CRUDE3">[56]MONTHLY!$B$465:$Z$472</definedName>
    <definedName name="CRUZ" localSheetId="18">#REF!</definedName>
    <definedName name="CRUZ" localSheetId="19">#REF!</definedName>
    <definedName name="CRUZ" localSheetId="20">#REF!</definedName>
    <definedName name="CRUZ" localSheetId="21">#REF!</definedName>
    <definedName name="CRUZ" localSheetId="42">#REF!</definedName>
    <definedName name="CRUZ" localSheetId="43">#REF!</definedName>
    <definedName name="CRUZ" localSheetId="44">#REF!</definedName>
    <definedName name="CRUZ" localSheetId="45">#REF!</definedName>
    <definedName name="CRUZ" localSheetId="48">#REF!</definedName>
    <definedName name="CRUZ" localSheetId="49">#REF!</definedName>
    <definedName name="CRUZ" localSheetId="50">#REF!</definedName>
    <definedName name="CRUZ" localSheetId="41">#REF!</definedName>
    <definedName name="CRUZ">#REF!</definedName>
    <definedName name="CRUZ1" localSheetId="18">#REF!</definedName>
    <definedName name="CRUZ1" localSheetId="19">#REF!</definedName>
    <definedName name="CRUZ1" localSheetId="20">#REF!</definedName>
    <definedName name="CRUZ1" localSheetId="42">#REF!</definedName>
    <definedName name="CRUZ1" localSheetId="43">#REF!</definedName>
    <definedName name="CRUZ1" localSheetId="44">#REF!</definedName>
    <definedName name="CRUZ1" localSheetId="48">#REF!</definedName>
    <definedName name="CRUZ1" localSheetId="49">#REF!</definedName>
    <definedName name="CRUZ1" localSheetId="50">#REF!</definedName>
    <definedName name="CRUZ1">#REF!</definedName>
    <definedName name="CS" localSheetId="18">#REF!</definedName>
    <definedName name="CS" localSheetId="19">#REF!</definedName>
    <definedName name="CS" localSheetId="20">#REF!</definedName>
    <definedName name="CS" localSheetId="42">#REF!</definedName>
    <definedName name="CS" localSheetId="43">#REF!</definedName>
    <definedName name="CS" localSheetId="44">#REF!</definedName>
    <definedName name="CS" localSheetId="48">#REF!</definedName>
    <definedName name="CS" localSheetId="49">#REF!</definedName>
    <definedName name="CS" localSheetId="50">#REF!</definedName>
    <definedName name="CS">#REF!</definedName>
    <definedName name="CS1A" localSheetId="18">#REF!</definedName>
    <definedName name="CS1A" localSheetId="42">#REF!</definedName>
    <definedName name="CS1A" localSheetId="43">#REF!</definedName>
    <definedName name="CS1A" localSheetId="44">#REF!</definedName>
    <definedName name="CS1A" localSheetId="48">#REF!</definedName>
    <definedName name="CS1A" localSheetId="49">#REF!</definedName>
    <definedName name="CS1A" localSheetId="50">#REF!</definedName>
    <definedName name="CS1A">#REF!</definedName>
    <definedName name="CUENTASMON">[46]BCP!#REF!</definedName>
    <definedName name="CurMonth" localSheetId="18">#REF!</definedName>
    <definedName name="CurMonth" localSheetId="42">#REF!</definedName>
    <definedName name="CurMonth" localSheetId="43">#REF!</definedName>
    <definedName name="CurMonth" localSheetId="44">#REF!</definedName>
    <definedName name="CurMonth" localSheetId="48">#REF!</definedName>
    <definedName name="CurMonth" localSheetId="49">#REF!</definedName>
    <definedName name="CurMonth" localSheetId="50">#REF!</definedName>
    <definedName name="CurMonth">#REF!</definedName>
    <definedName name="Currency" localSheetId="18">#REF!</definedName>
    <definedName name="Currency" localSheetId="42">#REF!</definedName>
    <definedName name="Currency" localSheetId="43">#REF!</definedName>
    <definedName name="Currency" localSheetId="44">#REF!</definedName>
    <definedName name="Currency" localSheetId="48">#REF!</definedName>
    <definedName name="Currency" localSheetId="49">#REF!</definedName>
    <definedName name="Currency" localSheetId="50">#REF!</definedName>
    <definedName name="Currency">#REF!</definedName>
    <definedName name="cutoff">'[59]LIC cutoff'!$A$2:$B$15</definedName>
    <definedName name="d" localSheetId="18" hidden="1">'[60]Fax a enviar'!#REF!</definedName>
    <definedName name="d" localSheetId="21" hidden="1">'[60]Fax a enviar'!#REF!</definedName>
    <definedName name="d" localSheetId="44" hidden="1">'[60]Fax a enviar'!#REF!</definedName>
    <definedName name="d" localSheetId="45" hidden="1">'[60]Fax a enviar'!#REF!</definedName>
    <definedName name="d" localSheetId="48" hidden="1">'[60]Fax a enviar'!#REF!</definedName>
    <definedName name="d" localSheetId="49" hidden="1">'[60]Fax a enviar'!#REF!</definedName>
    <definedName name="d" localSheetId="50" hidden="1">'[60]Fax a enviar'!#REF!</definedName>
    <definedName name="d" localSheetId="52" hidden="1">'[60]Fax a enviar'!#REF!</definedName>
    <definedName name="d" localSheetId="41" hidden="1">'[60]Fax a enviar'!#REF!</definedName>
    <definedName name="d" hidden="1">'[60]Fax a enviar'!#REF!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>#REF!</definedName>
    <definedName name="DABproj">#N/A</definedName>
    <definedName name="DAGproj">#N/A</definedName>
    <definedName name="Daily_Depreciation">'[51]Inter-Bank'!$E$5</definedName>
    <definedName name="DAproj">#N/A</definedName>
    <definedName name="DASD">#N/A</definedName>
    <definedName name="DASDB">#N/A</definedName>
    <definedName name="DASDG">#N/A</definedName>
    <definedName name="data" localSheetId="18">#REF!</definedName>
    <definedName name="data" localSheetId="19">#REF!</definedName>
    <definedName name="data" localSheetId="20">#REF!</definedName>
    <definedName name="data" localSheetId="21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48">#REF!</definedName>
    <definedName name="data" localSheetId="49">#REF!</definedName>
    <definedName name="data" localSheetId="50">#REF!</definedName>
    <definedName name="data" localSheetId="41">#REF!</definedName>
    <definedName name="data">#REF!</definedName>
    <definedName name="data1" localSheetId="18">#REF!</definedName>
    <definedName name="data1" localSheetId="19">#REF!</definedName>
    <definedName name="data1" localSheetId="20">#REF!</definedName>
    <definedName name="data1" localSheetId="42">#REF!</definedName>
    <definedName name="data1" localSheetId="43">#REF!</definedName>
    <definedName name="data1" localSheetId="44">#REF!</definedName>
    <definedName name="data1" localSheetId="48">#REF!</definedName>
    <definedName name="data1" localSheetId="49">#REF!</definedName>
    <definedName name="data1" localSheetId="50">#REF!</definedName>
    <definedName name="data1">#REF!</definedName>
    <definedName name="Data2" localSheetId="18">#REF!</definedName>
    <definedName name="Data2" localSheetId="19">#REF!</definedName>
    <definedName name="Data2" localSheetId="20">#REF!</definedName>
    <definedName name="Data2" localSheetId="42">#REF!</definedName>
    <definedName name="Data2" localSheetId="43">#REF!</definedName>
    <definedName name="Data2" localSheetId="44">#REF!</definedName>
    <definedName name="Data2" localSheetId="48">#REF!</definedName>
    <definedName name="Data2" localSheetId="49">#REF!</definedName>
    <definedName name="Data2" localSheetId="50">#REF!</definedName>
    <definedName name="Data2">#REF!</definedName>
    <definedName name="_xlnm.Database">#REF!</definedName>
    <definedName name="Dataset" localSheetId="18">#REF!</definedName>
    <definedName name="Dataset" localSheetId="42">#REF!</definedName>
    <definedName name="Dataset" localSheetId="43">#REF!</definedName>
    <definedName name="Dataset" localSheetId="44">#REF!</definedName>
    <definedName name="Dataset" localSheetId="48">#REF!</definedName>
    <definedName name="Dataset" localSheetId="49">#REF!</definedName>
    <definedName name="Dataset" localSheetId="50">#REF!</definedName>
    <definedName name="Dataset">#REF!</definedName>
    <definedName name="date" localSheetId="21">[61]Tablas!$IV$1:$IV$2</definedName>
    <definedName name="date" localSheetId="44">[62]Tablas!$IV$1:$IV$2</definedName>
    <definedName name="date" localSheetId="41">[61]Tablas!$IV$1:$IV$2</definedName>
    <definedName name="date">[63]Tablas!$IV$1:$IV$2</definedName>
    <definedName name="dates">'[40]shared data'!$S$8:$S$155</definedName>
    <definedName name="DATES_A">'[40]shared data'!$D$2:$AC$2</definedName>
    <definedName name="Dates1">#REF!</definedName>
    <definedName name="DB">#REF!</definedName>
    <definedName name="dbo" localSheetId="18">#REF!</definedName>
    <definedName name="dbo" localSheetId="19">#REF!</definedName>
    <definedName name="dbo" localSheetId="20">#REF!</definedName>
    <definedName name="dbo" localSheetId="21">#REF!</definedName>
    <definedName name="dbo" localSheetId="42">#REF!</definedName>
    <definedName name="dbo" localSheetId="43">#REF!</definedName>
    <definedName name="dbo" localSheetId="44">#REF!</definedName>
    <definedName name="dbo" localSheetId="45">#REF!</definedName>
    <definedName name="dbo" localSheetId="48">#REF!</definedName>
    <definedName name="dbo" localSheetId="49">#REF!</definedName>
    <definedName name="dbo" localSheetId="50">#REF!</definedName>
    <definedName name="dbo" localSheetId="41">#REF!</definedName>
    <definedName name="dbo">#REF!</definedName>
    <definedName name="DBproj">#N/A</definedName>
    <definedName name="dd" localSheetId="16" hidden="1">{"Riqfin97",#N/A,FALSE,"Tran";"Riqfinpro",#N/A,FALSE,"Tran"}</definedName>
    <definedName name="dd" localSheetId="17" hidden="1">{"Riqfin97",#N/A,FALSE,"Tran";"Riqfinpro",#N/A,FALSE,"Tran"}</definedName>
    <definedName name="dd" localSheetId="18" hidden="1">{"Riqfin97",#N/A,FALSE,"Tran";"Riqfinpro",#N/A,FALSE,"Tran"}</definedName>
    <definedName name="dd" localSheetId="19" hidden="1">{"Riqfin97",#N/A,FALSE,"Tran";"Riqfinpro",#N/A,FALSE,"Tran"}</definedName>
    <definedName name="dd" localSheetId="20" hidden="1">{"Riqfin97",#N/A,FALSE,"Tran";"Riqfinpro",#N/A,FALSE,"Tran"}</definedName>
    <definedName name="dd" localSheetId="21" hidden="1">{"Riqfin97",#N/A,FALSE,"Tran";"Riqfinpro",#N/A,FALSE,"Tran"}</definedName>
    <definedName name="dd" localSheetId="42" hidden="1">{"Riqfin97",#N/A,FALSE,"Tran";"Riqfinpro",#N/A,FALSE,"Tran"}</definedName>
    <definedName name="dd" localSheetId="43" hidden="1">{"Riqfin97",#N/A,FALSE,"Tran";"Riqfinpro",#N/A,FALSE,"Tran"}</definedName>
    <definedName name="dd" localSheetId="44" hidden="1">{"Riqfin97",#N/A,FALSE,"Tran";"Riqfinpro",#N/A,FALSE,"Tran"}</definedName>
    <definedName name="dd" localSheetId="45" hidden="1">{"Riqfin97",#N/A,FALSE,"Tran";"Riqfinpro",#N/A,FALSE,"Tran"}</definedName>
    <definedName name="dd" localSheetId="48" hidden="1">{"Riqfin97",#N/A,FALSE,"Tran";"Riqfinpro",#N/A,FALSE,"Tran"}</definedName>
    <definedName name="dd" localSheetId="49" hidden="1">{"Riqfin97",#N/A,FALSE,"Tran";"Riqfinpro",#N/A,FALSE,"Tran"}</definedName>
    <definedName name="dd" localSheetId="50" hidden="1">{"Riqfin97",#N/A,FALSE,"Tran";"Riqfinpro",#N/A,FALSE,"Tran"}</definedName>
    <definedName name="dd" localSheetId="51" hidden="1">{"Riqfin97",#N/A,FALSE,"Tran";"Riqfinpro",#N/A,FALSE,"Tran"}</definedName>
    <definedName name="dd" localSheetId="52" hidden="1">{"Riqfin97",#N/A,FALSE,"Tran";"Riqfinpro",#N/A,FALSE,"Tran"}</definedName>
    <definedName name="dd" localSheetId="41" hidden="1">{"Riqfin97",#N/A,FALSE,"Tran";"Riqfinpro",#N/A,FALSE,"Tran"}</definedName>
    <definedName name="dd" hidden="1">{"Riqfin97",#N/A,FALSE,"Tran";"Riqfinpro",#N/A,FALSE,"Tran"}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42">#REF!</definedName>
    <definedName name="DDD" localSheetId="43">#REF!</definedName>
    <definedName name="DDD" localSheetId="44">#REF!</definedName>
    <definedName name="DDD" localSheetId="45">#REF!</definedName>
    <definedName name="DDD" localSheetId="48">#REF!</definedName>
    <definedName name="DDD" localSheetId="49">#REF!</definedName>
    <definedName name="DDD" localSheetId="50">#REF!</definedName>
    <definedName name="DDD" localSheetId="52">#REF!</definedName>
    <definedName name="DDD" localSheetId="41">#REF!</definedName>
    <definedName name="DDD">#REF!</definedName>
    <definedName name="dddd" localSheetId="16" hidden="1">{"Minpmon",#N/A,FALSE,"Monthinput"}</definedName>
    <definedName name="dddd" localSheetId="17" hidden="1">{"Minpmon",#N/A,FALSE,"Monthinput"}</definedName>
    <definedName name="dddd" localSheetId="18" hidden="1">{"Minpmon",#N/A,FALSE,"Monthinput"}</definedName>
    <definedName name="dddd" localSheetId="19" hidden="1">{"Minpmon",#N/A,FALSE,"Monthinput"}</definedName>
    <definedName name="dddd" localSheetId="20" hidden="1">{"Minpmon",#N/A,FALSE,"Monthinput"}</definedName>
    <definedName name="dddd" localSheetId="21" hidden="1">{"Minpmon",#N/A,FALSE,"Monthinput"}</definedName>
    <definedName name="dddd" localSheetId="42" hidden="1">{"Minpmon",#N/A,FALSE,"Monthinput"}</definedName>
    <definedName name="dddd" localSheetId="43" hidden="1">{"Minpmon",#N/A,FALSE,"Monthinput"}</definedName>
    <definedName name="dddd" localSheetId="44" hidden="1">{"Minpmon",#N/A,FALSE,"Monthinput"}</definedName>
    <definedName name="dddd" localSheetId="45" hidden="1">{"Minpmon",#N/A,FALSE,"Monthinput"}</definedName>
    <definedName name="dddd" localSheetId="48" hidden="1">{"Minpmon",#N/A,FALSE,"Monthinput"}</definedName>
    <definedName name="dddd" localSheetId="49" hidden="1">{"Minpmon",#N/A,FALSE,"Monthinput"}</definedName>
    <definedName name="dddd" localSheetId="50" hidden="1">{"Minpmon",#N/A,FALSE,"Monthinput"}</definedName>
    <definedName name="dddd" localSheetId="51" hidden="1">{"Minpmon",#N/A,FALSE,"Monthinput"}</definedName>
    <definedName name="dddd" localSheetId="52" hidden="1">{"Minpmon",#N/A,FALSE,"Monthinput"}</definedName>
    <definedName name="dddd" localSheetId="41" hidden="1">{"Minpmon",#N/A,FALSE,"Monthinput"}</definedName>
    <definedName name="dddd" hidden="1">{"Minpmon",#N/A,FALSE,"Monthinput"}</definedName>
    <definedName name="dddddd" localSheetId="16" hidden="1">{"Tab1",#N/A,FALSE,"P";"Tab2",#N/A,FALSE,"P"}</definedName>
    <definedName name="dddddd" localSheetId="17" hidden="1">{"Tab1",#N/A,FALSE,"P";"Tab2",#N/A,FALSE,"P"}</definedName>
    <definedName name="dddddd" localSheetId="18" hidden="1">{"Tab1",#N/A,FALSE,"P";"Tab2",#N/A,FALSE,"P"}</definedName>
    <definedName name="dddddd" localSheetId="19" hidden="1">{"Tab1",#N/A,FALSE,"P";"Tab2",#N/A,FALSE,"P"}</definedName>
    <definedName name="dddddd" localSheetId="20" hidden="1">{"Tab1",#N/A,FALSE,"P";"Tab2",#N/A,FALSE,"P"}</definedName>
    <definedName name="dddddd" localSheetId="21" hidden="1">{"Tab1",#N/A,FALSE,"P";"Tab2",#N/A,FALSE,"P"}</definedName>
    <definedName name="dddddd" localSheetId="42" hidden="1">{"Tab1",#N/A,FALSE,"P";"Tab2",#N/A,FALSE,"P"}</definedName>
    <definedName name="dddddd" localSheetId="43" hidden="1">{"Tab1",#N/A,FALSE,"P";"Tab2",#N/A,FALSE,"P"}</definedName>
    <definedName name="dddddd" localSheetId="44" hidden="1">{"Tab1",#N/A,FALSE,"P";"Tab2",#N/A,FALSE,"P"}</definedName>
    <definedName name="dddddd" localSheetId="45" hidden="1">{"Tab1",#N/A,FALSE,"P";"Tab2",#N/A,FALSE,"P"}</definedName>
    <definedName name="dddddd" localSheetId="48" hidden="1">{"Tab1",#N/A,FALSE,"P";"Tab2",#N/A,FALSE,"P"}</definedName>
    <definedName name="dddddd" localSheetId="49" hidden="1">{"Tab1",#N/A,FALSE,"P";"Tab2",#N/A,FALSE,"P"}</definedName>
    <definedName name="dddddd" localSheetId="50" hidden="1">{"Tab1",#N/A,FALSE,"P";"Tab2",#N/A,FALSE,"P"}</definedName>
    <definedName name="dddddd" localSheetId="51" hidden="1">{"Tab1",#N/A,FALSE,"P";"Tab2",#N/A,FALSE,"P"}</definedName>
    <definedName name="dddddd" localSheetId="52" hidden="1">{"Tab1",#N/A,FALSE,"P";"Tab2",#N/A,FALSE,"P"}</definedName>
    <definedName name="dddddd" localSheetId="41" hidden="1">{"Tab1",#N/A,FALSE,"P";"Tab2",#N/A,FALSE,"P"}</definedName>
    <definedName name="dddddd" hidden="1">{"Tab1",#N/A,FALSE,"P";"Tab2",#N/A,FALSE,"P"}</definedName>
    <definedName name="ddgdg" localSheetId="18" hidden="1">#REF!</definedName>
    <definedName name="ddgdg" localSheetId="21" hidden="1">#REF!</definedName>
    <definedName name="ddgdg" localSheetId="42" hidden="1">#REF!</definedName>
    <definedName name="ddgdg" localSheetId="43" hidden="1">#REF!</definedName>
    <definedName name="ddgdg" localSheetId="44" hidden="1">#REF!</definedName>
    <definedName name="ddgdg" localSheetId="45" hidden="1">#REF!</definedName>
    <definedName name="ddgdg" localSheetId="48" hidden="1">#REF!</definedName>
    <definedName name="ddgdg" localSheetId="49" hidden="1">#REF!</definedName>
    <definedName name="ddgdg" localSheetId="50" hidden="1">#REF!</definedName>
    <definedName name="ddgdg" localSheetId="52" hidden="1">#REF!</definedName>
    <definedName name="ddgdg" localSheetId="41" hidden="1">#REF!</definedName>
    <definedName name="ddgdg" hidden="1">#REF!</definedName>
    <definedName name="Deal_Date">'[51]Inter-Bank'!$B$5</definedName>
    <definedName name="DEBRIEF">#REF!</definedName>
    <definedName name="DEBT" localSheetId="18">#REF!</definedName>
    <definedName name="DEBT" localSheetId="19">#REF!</definedName>
    <definedName name="DEBT" localSheetId="20">#REF!</definedName>
    <definedName name="DEBT" localSheetId="21">#REF!</definedName>
    <definedName name="DEBT" localSheetId="42">#REF!</definedName>
    <definedName name="DEBT" localSheetId="43">#REF!</definedName>
    <definedName name="DEBT" localSheetId="44">#REF!</definedName>
    <definedName name="DEBT" localSheetId="45">#REF!</definedName>
    <definedName name="DEBT" localSheetId="48">#REF!</definedName>
    <definedName name="DEBT" localSheetId="49">#REF!</definedName>
    <definedName name="DEBT" localSheetId="50">#REF!</definedName>
    <definedName name="DEBT" localSheetId="41">#REF!</definedName>
    <definedName name="DEBT">#REF!</definedName>
    <definedName name="DEFL">#REF!</definedName>
    <definedName name="DEG" localSheetId="18">#REF!</definedName>
    <definedName name="DEG" localSheetId="19">#REF!</definedName>
    <definedName name="DEG" localSheetId="20">#REF!</definedName>
    <definedName name="DEG" localSheetId="42">#REF!</definedName>
    <definedName name="DEG" localSheetId="43">#REF!</definedName>
    <definedName name="DEG" localSheetId="44">#REF!</definedName>
    <definedName name="DEG" localSheetId="48">#REF!</definedName>
    <definedName name="DEG" localSheetId="49">#REF!</definedName>
    <definedName name="DEG" localSheetId="50">#REF!</definedName>
    <definedName name="DEG">#REF!</definedName>
    <definedName name="DEMEURO" localSheetId="18">#REF!</definedName>
    <definedName name="DEMEURO" localSheetId="19">#REF!</definedName>
    <definedName name="DEMEURO" localSheetId="20">#REF!</definedName>
    <definedName name="DEMEURO" localSheetId="42">#REF!</definedName>
    <definedName name="DEMEURO" localSheetId="43">#REF!</definedName>
    <definedName name="DEMEURO" localSheetId="44">#REF!</definedName>
    <definedName name="DEMEURO" localSheetId="48">#REF!</definedName>
    <definedName name="DEMEURO" localSheetId="49">#REF!</definedName>
    <definedName name="DEMEURO" localSheetId="50">#REF!</definedName>
    <definedName name="DEMEURO">#REF!</definedName>
    <definedName name="der" localSheetId="16" hidden="1">{"Tab1",#N/A,FALSE,"P";"Tab2",#N/A,FALSE,"P"}</definedName>
    <definedName name="der" localSheetId="17" hidden="1">{"Tab1",#N/A,FALSE,"P";"Tab2",#N/A,FALSE,"P"}</definedName>
    <definedName name="der" localSheetId="18" hidden="1">{"Tab1",#N/A,FALSE,"P";"Tab2",#N/A,FALSE,"P"}</definedName>
    <definedName name="der" localSheetId="19" hidden="1">{"Tab1",#N/A,FALSE,"P";"Tab2",#N/A,FALSE,"P"}</definedName>
    <definedName name="der" localSheetId="20" hidden="1">{"Tab1",#N/A,FALSE,"P";"Tab2",#N/A,FALSE,"P"}</definedName>
    <definedName name="der" localSheetId="21" hidden="1">{"Tab1",#N/A,FALSE,"P";"Tab2",#N/A,FALSE,"P"}</definedName>
    <definedName name="der" localSheetId="42" hidden="1">{"Tab1",#N/A,FALSE,"P";"Tab2",#N/A,FALSE,"P"}</definedName>
    <definedName name="der" localSheetId="43" hidden="1">{"Tab1",#N/A,FALSE,"P";"Tab2",#N/A,FALSE,"P"}</definedName>
    <definedName name="der" localSheetId="44" hidden="1">{"Tab1",#N/A,FALSE,"P";"Tab2",#N/A,FALSE,"P"}</definedName>
    <definedName name="der" localSheetId="45" hidden="1">{"Tab1",#N/A,FALSE,"P";"Tab2",#N/A,FALSE,"P"}</definedName>
    <definedName name="der" localSheetId="48" hidden="1">{"Tab1",#N/A,FALSE,"P";"Tab2",#N/A,FALSE,"P"}</definedName>
    <definedName name="der" localSheetId="49" hidden="1">{"Tab1",#N/A,FALSE,"P";"Tab2",#N/A,FALSE,"P"}</definedName>
    <definedName name="der" localSheetId="50" hidden="1">{"Tab1",#N/A,FALSE,"P";"Tab2",#N/A,FALSE,"P"}</definedName>
    <definedName name="der" localSheetId="51" hidden="1">{"Tab1",#N/A,FALSE,"P";"Tab2",#N/A,FALSE,"P"}</definedName>
    <definedName name="der" localSheetId="52" hidden="1">{"Tab1",#N/A,FALSE,"P";"Tab2",#N/A,FALSE,"P"}</definedName>
    <definedName name="der" localSheetId="41" hidden="1">{"Tab1",#N/A,FALSE,"P";"Tab2",#N/A,FALSE,"P"}</definedName>
    <definedName name="der" hidden="1">{"Tab1",#N/A,FALSE,"P";"Tab2",#N/A,FALSE,"P"}</definedName>
    <definedName name="DES">#REF!</definedName>
    <definedName name="dfdf" localSheetId="44" hidden="1">'[60]Fax a enviar'!#REF!</definedName>
    <definedName name="dfdf" localSheetId="45" hidden="1">'[60]Fax a enviar'!#REF!</definedName>
    <definedName name="dfdf" hidden="1">'[60]Fax a enviar'!#REF!</definedName>
    <definedName name="dfdfsd" localSheetId="44" hidden="1">'[64]Fax a enviar'!#REF!</definedName>
    <definedName name="dfdfsd" localSheetId="45" hidden="1">'[64]Fax a enviar'!#REF!</definedName>
    <definedName name="dfdfsd" hidden="1">'[64]Fax a enviar'!#REF!</definedName>
    <definedName name="dfdgfdfd" hidden="1">'[65]Fax a enviar'!#REF!</definedName>
    <definedName name="dfdgfdsfsd" localSheetId="18" hidden="1">#REF!</definedName>
    <definedName name="dfdgfdsfsd" localSheetId="19" hidden="1">#REF!</definedName>
    <definedName name="dfdgfdsfsd" localSheetId="20" hidden="1">#REF!</definedName>
    <definedName name="dfdgfdsfsd" localSheetId="21" hidden="1">#REF!</definedName>
    <definedName name="dfdgfdsfsd" localSheetId="42" hidden="1">#REF!</definedName>
    <definedName name="dfdgfdsfsd" localSheetId="43" hidden="1">#REF!</definedName>
    <definedName name="dfdgfdsfsd" localSheetId="44" hidden="1">#REF!</definedName>
    <definedName name="dfdgfdsfsd" localSheetId="45" hidden="1">#REF!</definedName>
    <definedName name="dfdgfdsfsd" localSheetId="48" hidden="1">#REF!</definedName>
    <definedName name="dfdgfdsfsd" localSheetId="49" hidden="1">#REF!</definedName>
    <definedName name="dfdgfdsfsd" localSheetId="50" hidden="1">#REF!</definedName>
    <definedName name="dfdgfdsfsd" localSheetId="41" hidden="1">#REF!</definedName>
    <definedName name="dfdgfdsfsd" hidden="1">#REF!</definedName>
    <definedName name="dfgd" localSheetId="18">#REF!</definedName>
    <definedName name="dfgd" localSheetId="19">#REF!</definedName>
    <definedName name="dfgd" localSheetId="20">#REF!</definedName>
    <definedName name="dfgd" localSheetId="42">#REF!</definedName>
    <definedName name="dfgd" localSheetId="43">#REF!</definedName>
    <definedName name="dfgd" localSheetId="44">#REF!</definedName>
    <definedName name="dfgd" localSheetId="48">#REF!</definedName>
    <definedName name="dfgd" localSheetId="49">#REF!</definedName>
    <definedName name="dfgd" localSheetId="50">#REF!</definedName>
    <definedName name="dfgd">#REF!</definedName>
    <definedName name="DG">#REF!</definedName>
    <definedName name="DG_S">#REF!</definedName>
    <definedName name="dgdgd" localSheetId="18" hidden="1">#REF!</definedName>
    <definedName name="dgdgd" localSheetId="19" hidden="1">#REF!</definedName>
    <definedName name="dgdgd" localSheetId="20" hidden="1">#REF!</definedName>
    <definedName name="dgdgd" localSheetId="42" hidden="1">#REF!</definedName>
    <definedName name="dgdgd" localSheetId="43" hidden="1">#REF!</definedName>
    <definedName name="dgdgd" localSheetId="44" hidden="1">#REF!</definedName>
    <definedName name="dgdgd" localSheetId="48" hidden="1">#REF!</definedName>
    <definedName name="dgdgd" localSheetId="49" hidden="1">#REF!</definedName>
    <definedName name="dgdgd" localSheetId="50" hidden="1">#REF!</definedName>
    <definedName name="dgdgd" hidden="1">#REF!</definedName>
    <definedName name="DGproj">#N/A</definedName>
    <definedName name="Discount_IDA">[66]NPV!$B$28</definedName>
    <definedName name="Discount_NC">[66]NPV!#REF!</definedName>
    <definedName name="DiscountRate">#REF!</definedName>
    <definedName name="DIVISOR" localSheetId="18">#REF!</definedName>
    <definedName name="DIVISOR" localSheetId="42">#REF!</definedName>
    <definedName name="DIVISOR" localSheetId="43">#REF!</definedName>
    <definedName name="DIVISOR" localSheetId="44">#REF!</definedName>
    <definedName name="DIVISOR" localSheetId="48">#REF!</definedName>
    <definedName name="DIVISOR" localSheetId="49">#REF!</definedName>
    <definedName name="DIVISOR" localSheetId="50">#REF!</definedName>
    <definedName name="DIVISOR">#REF!</definedName>
    <definedName name="DIVISOR1" localSheetId="18">#REF!</definedName>
    <definedName name="DIVISOR1" localSheetId="42">#REF!</definedName>
    <definedName name="DIVISOR1" localSheetId="43">#REF!</definedName>
    <definedName name="DIVISOR1" localSheetId="44">#REF!</definedName>
    <definedName name="DIVISOR1" localSheetId="48">#REF!</definedName>
    <definedName name="DIVISOR1" localSheetId="49">#REF!</definedName>
    <definedName name="DIVISOR1" localSheetId="50">#REF!</definedName>
    <definedName name="DIVISOR1">#REF!</definedName>
    <definedName name="DKK" localSheetId="18">#REF!</definedName>
    <definedName name="DKK" localSheetId="42">#REF!</definedName>
    <definedName name="DKK" localSheetId="43">#REF!</definedName>
    <definedName name="DKK" localSheetId="44">#REF!</definedName>
    <definedName name="DKK" localSheetId="48">#REF!</definedName>
    <definedName name="DKK" localSheetId="49">#REF!</definedName>
    <definedName name="DKK" localSheetId="50">#REF!</definedName>
    <definedName name="DKK">#REF!</definedName>
    <definedName name="DKR" localSheetId="18">#REF!</definedName>
    <definedName name="DKR" localSheetId="42">#REF!</definedName>
    <definedName name="DKR" localSheetId="43">#REF!</definedName>
    <definedName name="DKR" localSheetId="44">#REF!</definedName>
    <definedName name="DKR" localSheetId="48">#REF!</definedName>
    <definedName name="DKR" localSheetId="49">#REF!</definedName>
    <definedName name="DKR" localSheetId="50">#REF!</definedName>
    <definedName name="DKR">#REF!</definedName>
    <definedName name="DM" localSheetId="18">#REF!</definedName>
    <definedName name="DM" localSheetId="42">#REF!</definedName>
    <definedName name="DM" localSheetId="43">#REF!</definedName>
    <definedName name="DM" localSheetId="44">#REF!</definedName>
    <definedName name="DM" localSheetId="48">#REF!</definedName>
    <definedName name="DM" localSheetId="49">#REF!</definedName>
    <definedName name="DM" localSheetId="50">#REF!</definedName>
    <definedName name="DM">#REF!</definedName>
    <definedName name="DM1A" localSheetId="18">#REF!</definedName>
    <definedName name="DM1A" localSheetId="42">#REF!</definedName>
    <definedName name="DM1A" localSheetId="43">#REF!</definedName>
    <definedName name="DM1A" localSheetId="44">#REF!</definedName>
    <definedName name="DM1A" localSheetId="48">#REF!</definedName>
    <definedName name="DM1A" localSheetId="49">#REF!</definedName>
    <definedName name="DM1A" localSheetId="50">#REF!</definedName>
    <definedName name="DM1A">#REF!</definedName>
    <definedName name="DO">#REF!</definedName>
    <definedName name="Dproj">#N/A</definedName>
    <definedName name="DR" localSheetId="18">#REF!</definedName>
    <definedName name="DR" localSheetId="42">#REF!</definedName>
    <definedName name="DR" localSheetId="43">#REF!</definedName>
    <definedName name="DR" localSheetId="44">#REF!</definedName>
    <definedName name="DR" localSheetId="48">#REF!</definedName>
    <definedName name="DR" localSheetId="49">#REF!</definedName>
    <definedName name="DR" localSheetId="50">#REF!</definedName>
    <definedName name="DR">#REF!</definedName>
    <definedName name="DR1A" localSheetId="18">#REF!</definedName>
    <definedName name="DR1A" localSheetId="42">#REF!</definedName>
    <definedName name="DR1A" localSheetId="43">#REF!</definedName>
    <definedName name="DR1A" localSheetId="44">#REF!</definedName>
    <definedName name="DR1A" localSheetId="48">#REF!</definedName>
    <definedName name="DR1A" localSheetId="49">#REF!</definedName>
    <definedName name="DR1A" localSheetId="50">#REF!</definedName>
    <definedName name="DR1A">#REF!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localSheetId="18" hidden="1">'[60]Fax a enviar'!#REF!</definedName>
    <definedName name="ds" hidden="1">'[60]Fax a enviar'!#REF!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hidden="1">'[60]Fax a enviar'!#REF!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18">#REF!</definedName>
    <definedName name="DY" localSheetId="19">#REF!</definedName>
    <definedName name="DY" localSheetId="20">#REF!</definedName>
    <definedName name="DY" localSheetId="21">#REF!</definedName>
    <definedName name="DY" localSheetId="42">#REF!</definedName>
    <definedName name="DY" localSheetId="43">#REF!</definedName>
    <definedName name="DY" localSheetId="44">#REF!</definedName>
    <definedName name="DY" localSheetId="45">#REF!</definedName>
    <definedName name="DY" localSheetId="48">#REF!</definedName>
    <definedName name="DY" localSheetId="49">#REF!</definedName>
    <definedName name="DY" localSheetId="50">#REF!</definedName>
    <definedName name="DY" localSheetId="41">#REF!</definedName>
    <definedName name="DY">#REF!</definedName>
    <definedName name="DY1A" localSheetId="18">#REF!</definedName>
    <definedName name="DY1A" localSheetId="19">#REF!</definedName>
    <definedName name="DY1A" localSheetId="20">#REF!</definedName>
    <definedName name="DY1A" localSheetId="42">#REF!</definedName>
    <definedName name="DY1A" localSheetId="43">#REF!</definedName>
    <definedName name="DY1A" localSheetId="44">#REF!</definedName>
    <definedName name="DY1A" localSheetId="48">#REF!</definedName>
    <definedName name="DY1A" localSheetId="49">#REF!</definedName>
    <definedName name="DY1A" localSheetId="50">#REF!</definedName>
    <definedName name="DY1A">#REF!</definedName>
    <definedName name="E" localSheetId="18">#REF!</definedName>
    <definedName name="E" localSheetId="19">#REF!</definedName>
    <definedName name="E" localSheetId="20">#REF!</definedName>
    <definedName name="E" localSheetId="42">#REF!</definedName>
    <definedName name="E" localSheetId="43">#REF!</definedName>
    <definedName name="E" localSheetId="44">#REF!</definedName>
    <definedName name="E" localSheetId="48">#REF!</definedName>
    <definedName name="E" localSheetId="49">#REF!</definedName>
    <definedName name="E" localSheetId="50">#REF!</definedName>
    <definedName name="E">#REF!</definedName>
    <definedName name="EBRD">#REF!</definedName>
    <definedName name="ECU" localSheetId="18">#REF!</definedName>
    <definedName name="ECU" localSheetId="42">#REF!</definedName>
    <definedName name="ECU" localSheetId="43">#REF!</definedName>
    <definedName name="ECU" localSheetId="44">#REF!</definedName>
    <definedName name="ECU" localSheetId="48">#REF!</definedName>
    <definedName name="ECU" localSheetId="49">#REF!</definedName>
    <definedName name="ECU" localSheetId="50">#REF!</definedName>
    <definedName name="ECU">#REF!</definedName>
    <definedName name="EDNA">#N/A</definedName>
    <definedName name="edr" localSheetId="16" hidden="1">{"Riqfin97",#N/A,FALSE,"Tran";"Riqfinpro",#N/A,FALSE,"Tran"}</definedName>
    <definedName name="edr" localSheetId="17" hidden="1">{"Riqfin97",#N/A,FALSE,"Tran";"Riqfinpro",#N/A,FALSE,"Tran"}</definedName>
    <definedName name="edr" localSheetId="18" hidden="1">{"Riqfin97",#N/A,FALSE,"Tran";"Riqfinpro",#N/A,FALSE,"Tran"}</definedName>
    <definedName name="edr" localSheetId="19" hidden="1">{"Riqfin97",#N/A,FALSE,"Tran";"Riqfinpro",#N/A,FALSE,"Tran"}</definedName>
    <definedName name="edr" localSheetId="20" hidden="1">{"Riqfin97",#N/A,FALSE,"Tran";"Riqfinpro",#N/A,FALSE,"Tran"}</definedName>
    <definedName name="edr" localSheetId="21" hidden="1">{"Riqfin97",#N/A,FALSE,"Tran";"Riqfinpro",#N/A,FALSE,"Tran"}</definedName>
    <definedName name="edr" localSheetId="42" hidden="1">{"Riqfin97",#N/A,FALSE,"Tran";"Riqfinpro",#N/A,FALSE,"Tran"}</definedName>
    <definedName name="edr" localSheetId="43" hidden="1">{"Riqfin97",#N/A,FALSE,"Tran";"Riqfinpro",#N/A,FALSE,"Tran"}</definedName>
    <definedName name="edr" localSheetId="44" hidden="1">{"Riqfin97",#N/A,FALSE,"Tran";"Riqfinpro",#N/A,FALSE,"Tran"}</definedName>
    <definedName name="edr" localSheetId="45" hidden="1">{"Riqfin97",#N/A,FALSE,"Tran";"Riqfinpro",#N/A,FALSE,"Tran"}</definedName>
    <definedName name="edr" localSheetId="48" hidden="1">{"Riqfin97",#N/A,FALSE,"Tran";"Riqfinpro",#N/A,FALSE,"Tran"}</definedName>
    <definedName name="edr" localSheetId="49" hidden="1">{"Riqfin97",#N/A,FALSE,"Tran";"Riqfinpro",#N/A,FALSE,"Tran"}</definedName>
    <definedName name="edr" localSheetId="50" hidden="1">{"Riqfin97",#N/A,FALSE,"Tran";"Riqfinpro",#N/A,FALSE,"Tran"}</definedName>
    <definedName name="edr" localSheetId="51" hidden="1">{"Riqfin97",#N/A,FALSE,"Tran";"Riqfinpro",#N/A,FALSE,"Tran"}</definedName>
    <definedName name="edr" localSheetId="52" hidden="1">{"Riqfin97",#N/A,FALSE,"Tran";"Riqfinpro",#N/A,FALSE,"Tran"}</definedName>
    <definedName name="edr" localSheetId="41" hidden="1">{"Riqfin97",#N/A,FALSE,"Tran";"Riqfinpro",#N/A,FALSE,"Tran"}</definedName>
    <definedName name="edr" hidden="1">{"Riqfin97",#N/A,FALSE,"Tran";"Riqfinpro",#N/A,FALSE,"Tran"}</definedName>
    <definedName name="ee" localSheetId="16" hidden="1">{"Tab1",#N/A,FALSE,"P";"Tab2",#N/A,FALSE,"P"}</definedName>
    <definedName name="ee" localSheetId="17" hidden="1">{"Tab1",#N/A,FALSE,"P";"Tab2",#N/A,FALSE,"P"}</definedName>
    <definedName name="ee" localSheetId="18" hidden="1">{"Tab1",#N/A,FALSE,"P";"Tab2",#N/A,FALSE,"P"}</definedName>
    <definedName name="ee" localSheetId="19" hidden="1">{"Tab1",#N/A,FALSE,"P";"Tab2",#N/A,FALSE,"P"}</definedName>
    <definedName name="ee" localSheetId="20" hidden="1">{"Tab1",#N/A,FALSE,"P";"Tab2",#N/A,FALSE,"P"}</definedName>
    <definedName name="ee" localSheetId="21" hidden="1">{"Tab1",#N/A,FALSE,"P";"Tab2",#N/A,FALSE,"P"}</definedName>
    <definedName name="ee" localSheetId="42" hidden="1">{"Tab1",#N/A,FALSE,"P";"Tab2",#N/A,FALSE,"P"}</definedName>
    <definedName name="ee" localSheetId="43" hidden="1">{"Tab1",#N/A,FALSE,"P";"Tab2",#N/A,FALSE,"P"}</definedName>
    <definedName name="ee" localSheetId="44" hidden="1">{"Tab1",#N/A,FALSE,"P";"Tab2",#N/A,FALSE,"P"}</definedName>
    <definedName name="ee" localSheetId="45" hidden="1">{"Tab1",#N/A,FALSE,"P";"Tab2",#N/A,FALSE,"P"}</definedName>
    <definedName name="ee" localSheetId="48" hidden="1">{"Tab1",#N/A,FALSE,"P";"Tab2",#N/A,FALSE,"P"}</definedName>
    <definedName name="ee" localSheetId="49" hidden="1">{"Tab1",#N/A,FALSE,"P";"Tab2",#N/A,FALSE,"P"}</definedName>
    <definedName name="ee" localSheetId="50" hidden="1">{"Tab1",#N/A,FALSE,"P";"Tab2",#N/A,FALSE,"P"}</definedName>
    <definedName name="ee" localSheetId="51" hidden="1">{"Tab1",#N/A,FALSE,"P";"Tab2",#N/A,FALSE,"P"}</definedName>
    <definedName name="ee" localSheetId="52" hidden="1">{"Tab1",#N/A,FALSE,"P";"Tab2",#N/A,FALSE,"P"}</definedName>
    <definedName name="ee" localSheetId="41" hidden="1">{"Tab1",#N/A,FALSE,"P";"Tab2",#N/A,FALSE,"P"}</definedName>
    <definedName name="ee" hidden="1">{"Tab1",#N/A,FALSE,"P";"Tab2",#N/A,FALSE,"P"}</definedName>
    <definedName name="eee" localSheetId="16" hidden="1">{"Tab1",#N/A,FALSE,"P";"Tab2",#N/A,FALSE,"P"}</definedName>
    <definedName name="eee" localSheetId="17" hidden="1">{"Tab1",#N/A,FALSE,"P";"Tab2",#N/A,FALSE,"P"}</definedName>
    <definedName name="eee" localSheetId="18" hidden="1">{"Tab1",#N/A,FALSE,"P";"Tab2",#N/A,FALSE,"P"}</definedName>
    <definedName name="eee" localSheetId="19" hidden="1">{"Tab1",#N/A,FALSE,"P";"Tab2",#N/A,FALSE,"P"}</definedName>
    <definedName name="eee" localSheetId="20" hidden="1">{"Tab1",#N/A,FALSE,"P";"Tab2",#N/A,FALSE,"P"}</definedName>
    <definedName name="eee" localSheetId="21" hidden="1">{"Tab1",#N/A,FALSE,"P";"Tab2",#N/A,FALSE,"P"}</definedName>
    <definedName name="eee" localSheetId="42" hidden="1">{"Tab1",#N/A,FALSE,"P";"Tab2",#N/A,FALSE,"P"}</definedName>
    <definedName name="eee" localSheetId="43" hidden="1">{"Tab1",#N/A,FALSE,"P";"Tab2",#N/A,FALSE,"P"}</definedName>
    <definedName name="eee" localSheetId="44" hidden="1">{"Tab1",#N/A,FALSE,"P";"Tab2",#N/A,FALSE,"P"}</definedName>
    <definedName name="eee" localSheetId="45" hidden="1">{"Tab1",#N/A,FALSE,"P";"Tab2",#N/A,FALSE,"P"}</definedName>
    <definedName name="eee" localSheetId="48" hidden="1">{"Tab1",#N/A,FALSE,"P";"Tab2",#N/A,FALSE,"P"}</definedName>
    <definedName name="eee" localSheetId="49" hidden="1">{"Tab1",#N/A,FALSE,"P";"Tab2",#N/A,FALSE,"P"}</definedName>
    <definedName name="eee" localSheetId="50" hidden="1">{"Tab1",#N/A,FALSE,"P";"Tab2",#N/A,FALSE,"P"}</definedName>
    <definedName name="eee" localSheetId="51" hidden="1">{"Tab1",#N/A,FALSE,"P";"Tab2",#N/A,FALSE,"P"}</definedName>
    <definedName name="eee" localSheetId="52" hidden="1">{"Tab1",#N/A,FALSE,"P";"Tab2",#N/A,FALSE,"P"}</definedName>
    <definedName name="eee" localSheetId="41" hidden="1">{"Tab1",#N/A,FALSE,"P";"Tab2",#N/A,FALSE,"P"}</definedName>
    <definedName name="eee" hidden="1">{"Tab1",#N/A,FALSE,"P";"Tab2",#N/A,FALSE,"P"}</definedName>
    <definedName name="eeee" localSheetId="16" hidden="1">{"Riqfin97",#N/A,FALSE,"Tran";"Riqfinpro",#N/A,FALSE,"Tran"}</definedName>
    <definedName name="eeee" localSheetId="17" hidden="1">{"Riqfin97",#N/A,FALSE,"Tran";"Riqfinpro",#N/A,FALSE,"Tran"}</definedName>
    <definedName name="eeee" localSheetId="18" hidden="1">{"Riqfin97",#N/A,FALSE,"Tran";"Riqfinpro",#N/A,FALSE,"Tran"}</definedName>
    <definedName name="eeee" localSheetId="19" hidden="1">{"Riqfin97",#N/A,FALSE,"Tran";"Riqfinpro",#N/A,FALSE,"Tran"}</definedName>
    <definedName name="eeee" localSheetId="20" hidden="1">{"Riqfin97",#N/A,FALSE,"Tran";"Riqfinpro",#N/A,FALSE,"Tran"}</definedName>
    <definedName name="eeee" localSheetId="21" hidden="1">{"Riqfin97",#N/A,FALSE,"Tran";"Riqfinpro",#N/A,FALSE,"Tran"}</definedName>
    <definedName name="eeee" localSheetId="42" hidden="1">{"Riqfin97",#N/A,FALSE,"Tran";"Riqfinpro",#N/A,FALSE,"Tran"}</definedName>
    <definedName name="eeee" localSheetId="43" hidden="1">{"Riqfin97",#N/A,FALSE,"Tran";"Riqfinpro",#N/A,FALSE,"Tran"}</definedName>
    <definedName name="eeee" localSheetId="44" hidden="1">{"Riqfin97",#N/A,FALSE,"Tran";"Riqfinpro",#N/A,FALSE,"Tran"}</definedName>
    <definedName name="eeee" localSheetId="45" hidden="1">{"Riqfin97",#N/A,FALSE,"Tran";"Riqfinpro",#N/A,FALSE,"Tran"}</definedName>
    <definedName name="eeee" localSheetId="48" hidden="1">{"Riqfin97",#N/A,FALSE,"Tran";"Riqfinpro",#N/A,FALSE,"Tran"}</definedName>
    <definedName name="eeee" localSheetId="49" hidden="1">{"Riqfin97",#N/A,FALSE,"Tran";"Riqfinpro",#N/A,FALSE,"Tran"}</definedName>
    <definedName name="eeee" localSheetId="50" hidden="1">{"Riqfin97",#N/A,FALSE,"Tran";"Riqfinpro",#N/A,FALSE,"Tran"}</definedName>
    <definedName name="eeee" localSheetId="51" hidden="1">{"Riqfin97",#N/A,FALSE,"Tran";"Riqfinpro",#N/A,FALSE,"Tran"}</definedName>
    <definedName name="eeee" localSheetId="52" hidden="1">{"Riqfin97",#N/A,FALSE,"Tran";"Riqfinpro",#N/A,FALSE,"Tran"}</definedName>
    <definedName name="eeee" localSheetId="41" hidden="1">{"Riqfin97",#N/A,FALSE,"Tran";"Riqfinpro",#N/A,FALSE,"Tran"}</definedName>
    <definedName name="eeee" hidden="1">{"Riqfin97",#N/A,FALSE,"Tran";"Riqfinpro",#N/A,FALSE,"Tran"}</definedName>
    <definedName name="eeeee" localSheetId="16" hidden="1">{"Riqfin97",#N/A,FALSE,"Tran";"Riqfinpro",#N/A,FALSE,"Tran"}</definedName>
    <definedName name="eeeee" localSheetId="17" hidden="1">{"Riqfin97",#N/A,FALSE,"Tran";"Riqfinpro",#N/A,FALSE,"Tran"}</definedName>
    <definedName name="eeeee" localSheetId="18" hidden="1">{"Riqfin97",#N/A,FALSE,"Tran";"Riqfinpro",#N/A,FALSE,"Tran"}</definedName>
    <definedName name="eeeee" localSheetId="19" hidden="1">{"Riqfin97",#N/A,FALSE,"Tran";"Riqfinpro",#N/A,FALSE,"Tran"}</definedName>
    <definedName name="eeeee" localSheetId="20" hidden="1">{"Riqfin97",#N/A,FALSE,"Tran";"Riqfinpro",#N/A,FALSE,"Tran"}</definedName>
    <definedName name="eeeee" localSheetId="21" hidden="1">{"Riqfin97",#N/A,FALSE,"Tran";"Riqfinpro",#N/A,FALSE,"Tran"}</definedName>
    <definedName name="eeeee" localSheetId="42" hidden="1">{"Riqfin97",#N/A,FALSE,"Tran";"Riqfinpro",#N/A,FALSE,"Tran"}</definedName>
    <definedName name="eeeee" localSheetId="43" hidden="1">{"Riqfin97",#N/A,FALSE,"Tran";"Riqfinpro",#N/A,FALSE,"Tran"}</definedName>
    <definedName name="eeeee" localSheetId="44" hidden="1">{"Riqfin97",#N/A,FALSE,"Tran";"Riqfinpro",#N/A,FALSE,"Tran"}</definedName>
    <definedName name="eeeee" localSheetId="45" hidden="1">{"Riqfin97",#N/A,FALSE,"Tran";"Riqfinpro",#N/A,FALSE,"Tran"}</definedName>
    <definedName name="eeeee" localSheetId="48" hidden="1">{"Riqfin97",#N/A,FALSE,"Tran";"Riqfinpro",#N/A,FALSE,"Tran"}</definedName>
    <definedName name="eeeee" localSheetId="49" hidden="1">{"Riqfin97",#N/A,FALSE,"Tran";"Riqfinpro",#N/A,FALSE,"Tran"}</definedName>
    <definedName name="eeeee" localSheetId="50" hidden="1">{"Riqfin97",#N/A,FALSE,"Tran";"Riqfinpro",#N/A,FALSE,"Tran"}</definedName>
    <definedName name="eeeee" localSheetId="51" hidden="1">{"Riqfin97",#N/A,FALSE,"Tran";"Riqfinpro",#N/A,FALSE,"Tran"}</definedName>
    <definedName name="eeeee" localSheetId="52" hidden="1">{"Riqfin97",#N/A,FALSE,"Tran";"Riqfinpro",#N/A,FALSE,"Tran"}</definedName>
    <definedName name="eeeee" localSheetId="41" hidden="1">{"Riqfin97",#N/A,FALSE,"Tran";"Riqfinpro",#N/A,FALSE,"Tran"}</definedName>
    <definedName name="eeeee" hidden="1">{"Riqfin97",#N/A,FALSE,"Tran";"Riqfinpro",#N/A,FALSE,"Tran"}</definedName>
    <definedName name="eeeeeee" localSheetId="16" hidden="1">{"Riqfin97",#N/A,FALSE,"Tran";"Riqfinpro",#N/A,FALSE,"Tran"}</definedName>
    <definedName name="eeeeeee" localSheetId="17" hidden="1">{"Riqfin97",#N/A,FALSE,"Tran";"Riqfinpro",#N/A,FALSE,"Tran"}</definedName>
    <definedName name="eeeeeee" localSheetId="18" hidden="1">{"Riqfin97",#N/A,FALSE,"Tran";"Riqfinpro",#N/A,FALSE,"Tran"}</definedName>
    <definedName name="eeeeeee" localSheetId="19" hidden="1">{"Riqfin97",#N/A,FALSE,"Tran";"Riqfinpro",#N/A,FALSE,"Tran"}</definedName>
    <definedName name="eeeeeee" localSheetId="20" hidden="1">{"Riqfin97",#N/A,FALSE,"Tran";"Riqfinpro",#N/A,FALSE,"Tran"}</definedName>
    <definedName name="eeeeeee" localSheetId="21" hidden="1">{"Riqfin97",#N/A,FALSE,"Tran";"Riqfinpro",#N/A,FALSE,"Tran"}</definedName>
    <definedName name="eeeeeee" localSheetId="42" hidden="1">{"Riqfin97",#N/A,FALSE,"Tran";"Riqfinpro",#N/A,FALSE,"Tran"}</definedName>
    <definedName name="eeeeeee" localSheetId="43" hidden="1">{"Riqfin97",#N/A,FALSE,"Tran";"Riqfinpro",#N/A,FALSE,"Tran"}</definedName>
    <definedName name="eeeeeee" localSheetId="44" hidden="1">{"Riqfin97",#N/A,FALSE,"Tran";"Riqfinpro",#N/A,FALSE,"Tran"}</definedName>
    <definedName name="eeeeeee" localSheetId="45" hidden="1">{"Riqfin97",#N/A,FALSE,"Tran";"Riqfinpro",#N/A,FALSE,"Tran"}</definedName>
    <definedName name="eeeeeee" localSheetId="48" hidden="1">{"Riqfin97",#N/A,FALSE,"Tran";"Riqfinpro",#N/A,FALSE,"Tran"}</definedName>
    <definedName name="eeeeeee" localSheetId="49" hidden="1">{"Riqfin97",#N/A,FALSE,"Tran";"Riqfinpro",#N/A,FALSE,"Tran"}</definedName>
    <definedName name="eeeeeee" localSheetId="50" hidden="1">{"Riqfin97",#N/A,FALSE,"Tran";"Riqfinpro",#N/A,FALSE,"Tran"}</definedName>
    <definedName name="eeeeeee" localSheetId="51" hidden="1">{"Riqfin97",#N/A,FALSE,"Tran";"Riqfinpro",#N/A,FALSE,"Tran"}</definedName>
    <definedName name="eeeeeee" localSheetId="52" hidden="1">{"Riqfin97",#N/A,FALSE,"Tran";"Riqfinpro",#N/A,FALSE,"Tran"}</definedName>
    <definedName name="eeeeeee" localSheetId="41" hidden="1">{"Riqfin97",#N/A,FALSE,"Tran";"Riqfinpro",#N/A,FALSE,"Tran"}</definedName>
    <definedName name="eeeeeee" hidden="1">{"Riqfin97",#N/A,FALSE,"Tran";"Riqfinpro",#N/A,FALSE,"Tran"}</definedName>
    <definedName name="eeeeeeeeee" localSheetId="18" hidden="1">#REF!</definedName>
    <definedName name="eeeeeeeeee" localSheetId="21" hidden="1">#REF!</definedName>
    <definedName name="eeeeeeeeee" localSheetId="42" hidden="1">#REF!</definedName>
    <definedName name="eeeeeeeeee" localSheetId="43" hidden="1">#REF!</definedName>
    <definedName name="eeeeeeeeee" localSheetId="44" hidden="1">#REF!</definedName>
    <definedName name="eeeeeeeeee" localSheetId="45" hidden="1">#REF!</definedName>
    <definedName name="eeeeeeeeee" localSheetId="48" hidden="1">#REF!</definedName>
    <definedName name="eeeeeeeeee" localSheetId="49" hidden="1">#REF!</definedName>
    <definedName name="eeeeeeeeee" localSheetId="50" hidden="1">#REF!</definedName>
    <definedName name="eeeeeeeeee" localSheetId="52" hidden="1">#REF!</definedName>
    <definedName name="eeeeeeeeee" localSheetId="41" hidden="1">#REF!</definedName>
    <definedName name="eeeeeeeeee" hidden="1">#REF!</definedName>
    <definedName name="efdgd" localSheetId="21" hidden="1">'[67]Fax a enviar'!#REF!</definedName>
    <definedName name="efdgd" localSheetId="42" hidden="1">'[67]Fax a enviar'!#REF!</definedName>
    <definedName name="efdgd" localSheetId="43" hidden="1">'[67]Fax a enviar'!#REF!</definedName>
    <definedName name="efdgd" localSheetId="44" hidden="1">'[68]Fax a enviar'!#REF!</definedName>
    <definedName name="efdgd" localSheetId="45" hidden="1">'[68]Fax a enviar'!#REF!</definedName>
    <definedName name="efdgd" localSheetId="48" hidden="1">'[68]Fax a enviar'!#REF!</definedName>
    <definedName name="efdgd" localSheetId="49" hidden="1">'[68]Fax a enviar'!#REF!</definedName>
    <definedName name="efdgd" localSheetId="50" hidden="1">'[68]Fax a enviar'!#REF!</definedName>
    <definedName name="efdgd" localSheetId="52" hidden="1">'[68]Fax a enviar'!#REF!</definedName>
    <definedName name="efdgd" localSheetId="41" hidden="1">'[67]Fax a enviar'!#REF!</definedName>
    <definedName name="efdgd" hidden="1">'[67]Fax a enviar'!#REF!</definedName>
    <definedName name="efefte" localSheetId="21" hidden="1">'[67]Fax a enviar'!#REF!</definedName>
    <definedName name="efefte" localSheetId="42" hidden="1">'[67]Fax a enviar'!#REF!</definedName>
    <definedName name="efefte" localSheetId="43" hidden="1">'[67]Fax a enviar'!#REF!</definedName>
    <definedName name="efefte" localSheetId="44" hidden="1">'[68]Fax a enviar'!#REF!</definedName>
    <definedName name="efefte" localSheetId="48" hidden="1">'[68]Fax a enviar'!#REF!</definedName>
    <definedName name="efefte" localSheetId="49" hidden="1">'[68]Fax a enviar'!#REF!</definedName>
    <definedName name="efefte" localSheetId="50" hidden="1">'[68]Fax a enviar'!#REF!</definedName>
    <definedName name="efefte" localSheetId="41" hidden="1">'[67]Fax a enviar'!#REF!</definedName>
    <definedName name="efefte" hidden="1">'[67]Fax a enviar'!#REF!</definedName>
    <definedName name="efsdfsd" localSheetId="18" hidden="1">#REF!</definedName>
    <definedName name="efsdfsd" localSheetId="19" hidden="1">#REF!</definedName>
    <definedName name="efsdfsd" localSheetId="20" hidden="1">#REF!</definedName>
    <definedName name="efsdfsd" localSheetId="21" hidden="1">#REF!</definedName>
    <definedName name="efsdfsd" localSheetId="42" hidden="1">#REF!</definedName>
    <definedName name="efsdfsd" localSheetId="43" hidden="1">#REF!</definedName>
    <definedName name="efsdfsd" localSheetId="44" hidden="1">#REF!</definedName>
    <definedName name="efsdfsd" localSheetId="45" hidden="1">#REF!</definedName>
    <definedName name="efsdfsd" localSheetId="48" hidden="1">#REF!</definedName>
    <definedName name="efsdfsd" localSheetId="49" hidden="1">#REF!</definedName>
    <definedName name="efsdfsd" localSheetId="50" hidden="1">#REF!</definedName>
    <definedName name="efsdfsd" localSheetId="41" hidden="1">#REF!</definedName>
    <definedName name="efsdfsd" hidden="1">#REF!</definedName>
    <definedName name="eka" localSheetId="18">#REF!</definedName>
    <definedName name="eka" localSheetId="19">#REF!</definedName>
    <definedName name="eka" localSheetId="20">#REF!</definedName>
    <definedName name="eka" localSheetId="42">#REF!</definedName>
    <definedName name="eka" localSheetId="43">#REF!</definedName>
    <definedName name="eka" localSheetId="44">#REF!</definedName>
    <definedName name="eka" localSheetId="48">#REF!</definedName>
    <definedName name="eka" localSheetId="49">#REF!</definedName>
    <definedName name="eka" localSheetId="50">#REF!</definedName>
    <definedName name="eka">#REF!</definedName>
    <definedName name="EMISION">[46]BCP!#REF!</definedName>
    <definedName name="empty">#REF!</definedName>
    <definedName name="ENDA">#N/A</definedName>
    <definedName name="enri" localSheetId="21">#REF!</definedName>
    <definedName name="enri" localSheetId="45">#REF!</definedName>
    <definedName name="enri" localSheetId="52">#REF!</definedName>
    <definedName name="enri">#REF!</definedName>
    <definedName name="erererer" localSheetId="19" hidden="1">'[60]Fax a enviar'!#REF!</definedName>
    <definedName name="erererer" localSheetId="20" hidden="1">'[60]Fax a enviar'!#REF!</definedName>
    <definedName name="erererer" localSheetId="43" hidden="1">'[60]Fax a enviar'!#REF!</definedName>
    <definedName name="erererer" localSheetId="44" hidden="1">'[69]Fax a enviar'!#REF!</definedName>
    <definedName name="erererer" localSheetId="48" hidden="1">'[60]Fax a enviar'!#REF!</definedName>
    <definedName name="erererer" localSheetId="49" hidden="1">'[60]Fax a enviar'!#REF!</definedName>
    <definedName name="erererer" localSheetId="50" hidden="1">'[60]Fax a enviar'!#REF!</definedName>
    <definedName name="erererer" hidden="1">'[60]Fax a enviar'!#REF!</definedName>
    <definedName name="ererwrw" localSheetId="19" hidden="1">'[65]Fax a enviar'!#REF!</definedName>
    <definedName name="ererwrw" localSheetId="20" hidden="1">'[65]Fax a enviar'!#REF!</definedName>
    <definedName name="ererwrw" localSheetId="43" hidden="1">'[65]Fax a enviar'!#REF!</definedName>
    <definedName name="ererwrw" localSheetId="44" hidden="1">'[70]Fax a enviar'!#REF!</definedName>
    <definedName name="ererwrw" localSheetId="48" hidden="1">'[70]Fax a enviar'!#REF!</definedName>
    <definedName name="ererwrw" localSheetId="49" hidden="1">'[70]Fax a enviar'!#REF!</definedName>
    <definedName name="ererwrw" localSheetId="50" hidden="1">'[70]Fax a enviar'!#REF!</definedName>
    <definedName name="ererwrw" hidden="1">'[65]Fax a enviar'!#REF!</definedName>
    <definedName name="ergferger" localSheetId="16" hidden="1">{"Main Economic Indicators",#N/A,FALSE,"C"}</definedName>
    <definedName name="ergferger" localSheetId="17" hidden="1">{"Main Economic Indicators",#N/A,FALSE,"C"}</definedName>
    <definedName name="ergferger" localSheetId="18" hidden="1">{"Main Economic Indicators",#N/A,FALSE,"C"}</definedName>
    <definedName name="ergferger" localSheetId="19" hidden="1">{"Main Economic Indicators",#N/A,FALSE,"C"}</definedName>
    <definedName name="ergferger" localSheetId="20" hidden="1">{"Main Economic Indicators",#N/A,FALSE,"C"}</definedName>
    <definedName name="ergferger" localSheetId="21" hidden="1">{"Main Economic Indicators",#N/A,FALSE,"C"}</definedName>
    <definedName name="ergferger" localSheetId="42" hidden="1">{"Main Economic Indicators",#N/A,FALSE,"C"}</definedName>
    <definedName name="ergferger" localSheetId="43" hidden="1">{"Main Economic Indicators",#N/A,FALSE,"C"}</definedName>
    <definedName name="ergferger" localSheetId="44" hidden="1">{"Main Economic Indicators",#N/A,FALSE,"C"}</definedName>
    <definedName name="ergferger" localSheetId="45" hidden="1">{"Main Economic Indicators",#N/A,FALSE,"C"}</definedName>
    <definedName name="ergferger" localSheetId="48" hidden="1">{"Main Economic Indicators",#N/A,FALSE,"C"}</definedName>
    <definedName name="ergferger" localSheetId="49" hidden="1">{"Main Economic Indicators",#N/A,FALSE,"C"}</definedName>
    <definedName name="ergferger" localSheetId="50" hidden="1">{"Main Economic Indicators",#N/A,FALSE,"C"}</definedName>
    <definedName name="ergferger" localSheetId="51" hidden="1">{"Main Economic Indicators",#N/A,FALSE,"C"}</definedName>
    <definedName name="ergferger" localSheetId="52" hidden="1">{"Main Economic Indicators",#N/A,FALSE,"C"}</definedName>
    <definedName name="ergferger" localSheetId="41" hidden="1">{"Main Economic Indicators",#N/A,FALSE,"C"}</definedName>
    <definedName name="ergferger" hidden="1">{"Main Economic Indicators",#N/A,FALSE,"C"}</definedName>
    <definedName name="ergferger1" localSheetId="16" hidden="1">{"Main Economic Indicators",#N/A,FALSE,"C"}</definedName>
    <definedName name="ergferger1" localSheetId="17" hidden="1">{"Main Economic Indicators",#N/A,FALSE,"C"}</definedName>
    <definedName name="ergferger1" localSheetId="18" hidden="1">{"Main Economic Indicators",#N/A,FALSE,"C"}</definedName>
    <definedName name="ergferger1" localSheetId="19" hidden="1">{"Main Economic Indicators",#N/A,FALSE,"C"}</definedName>
    <definedName name="ergferger1" localSheetId="20" hidden="1">{"Main Economic Indicators",#N/A,FALSE,"C"}</definedName>
    <definedName name="ergferger1" localSheetId="21" hidden="1">{"Main Economic Indicators",#N/A,FALSE,"C"}</definedName>
    <definedName name="ergferger1" localSheetId="42" hidden="1">{"Main Economic Indicators",#N/A,FALSE,"C"}</definedName>
    <definedName name="ergferger1" localSheetId="43" hidden="1">{"Main Economic Indicators",#N/A,FALSE,"C"}</definedName>
    <definedName name="ergferger1" localSheetId="44" hidden="1">{"Main Economic Indicators",#N/A,FALSE,"C"}</definedName>
    <definedName name="ergferger1" localSheetId="45" hidden="1">{"Main Economic Indicators",#N/A,FALSE,"C"}</definedName>
    <definedName name="ergferger1" localSheetId="48" hidden="1">{"Main Economic Indicators",#N/A,FALSE,"C"}</definedName>
    <definedName name="ergferger1" localSheetId="49" hidden="1">{"Main Economic Indicators",#N/A,FALSE,"C"}</definedName>
    <definedName name="ergferger1" localSheetId="50" hidden="1">{"Main Economic Indicators",#N/A,FALSE,"C"}</definedName>
    <definedName name="ergferger1" localSheetId="51" hidden="1">{"Main Economic Indicators",#N/A,FALSE,"C"}</definedName>
    <definedName name="ergferger1" localSheetId="52" hidden="1">{"Main Economic Indicators",#N/A,FALSE,"C"}</definedName>
    <definedName name="ergferger1" localSheetId="41" hidden="1">{"Main Economic Indicators",#N/A,FALSE,"C"}</definedName>
    <definedName name="ergferger1" hidden="1">{"Main Economic Indicators",#N/A,FALSE,"C"}</definedName>
    <definedName name="ert" localSheetId="16" hidden="1">{"Minpmon",#N/A,FALSE,"Monthinput"}</definedName>
    <definedName name="ert" localSheetId="17" hidden="1">{"Minpmon",#N/A,FALSE,"Monthinput"}</definedName>
    <definedName name="ert" localSheetId="18" hidden="1">{"Minpmon",#N/A,FALSE,"Monthinput"}</definedName>
    <definedName name="ert" localSheetId="19" hidden="1">{"Minpmon",#N/A,FALSE,"Monthinput"}</definedName>
    <definedName name="ert" localSheetId="20" hidden="1">{"Minpmon",#N/A,FALSE,"Monthinput"}</definedName>
    <definedName name="ert" localSheetId="21" hidden="1">{"Minpmon",#N/A,FALSE,"Monthinput"}</definedName>
    <definedName name="ert" localSheetId="42" hidden="1">{"Minpmon",#N/A,FALSE,"Monthinput"}</definedName>
    <definedName name="ert" localSheetId="43" hidden="1">{"Minpmon",#N/A,FALSE,"Monthinput"}</definedName>
    <definedName name="ert" localSheetId="44" hidden="1">{"Minpmon",#N/A,FALSE,"Monthinput"}</definedName>
    <definedName name="ert" localSheetId="45" hidden="1">{"Minpmon",#N/A,FALSE,"Monthinput"}</definedName>
    <definedName name="ert" localSheetId="48" hidden="1">{"Minpmon",#N/A,FALSE,"Monthinput"}</definedName>
    <definedName name="ert" localSheetId="49" hidden="1">{"Minpmon",#N/A,FALSE,"Monthinput"}</definedName>
    <definedName name="ert" localSheetId="50" hidden="1">{"Minpmon",#N/A,FALSE,"Monthinput"}</definedName>
    <definedName name="ert" localSheetId="51" hidden="1">{"Minpmon",#N/A,FALSE,"Monthinput"}</definedName>
    <definedName name="ert" localSheetId="52" hidden="1">{"Minpmon",#N/A,FALSE,"Monthinput"}</definedName>
    <definedName name="ert" localSheetId="41" hidden="1">{"Minpmon",#N/A,FALSE,"Monthinput"}</definedName>
    <definedName name="ert" hidden="1">{"Minpmon",#N/A,FALSE,"Monthinput"}</definedName>
    <definedName name="ESAF_QUAR_GDP">#REF!</definedName>
    <definedName name="esafr">#REF!</definedName>
    <definedName name="ESC" localSheetId="18">#REF!</definedName>
    <definedName name="ESC" localSheetId="19">#REF!</definedName>
    <definedName name="ESC" localSheetId="20">#REF!</definedName>
    <definedName name="ESC" localSheetId="21">#REF!</definedName>
    <definedName name="ESC" localSheetId="42">#REF!</definedName>
    <definedName name="ESC" localSheetId="43">#REF!</definedName>
    <definedName name="ESC" localSheetId="44">#REF!</definedName>
    <definedName name="ESC" localSheetId="45">#REF!</definedName>
    <definedName name="ESC" localSheetId="48">#REF!</definedName>
    <definedName name="ESC" localSheetId="49">#REF!</definedName>
    <definedName name="ESC" localSheetId="50">#REF!</definedName>
    <definedName name="ESC" localSheetId="52">#REF!</definedName>
    <definedName name="ESC" localSheetId="41">#REF!</definedName>
    <definedName name="ESC">#REF!</definedName>
    <definedName name="ESTRUCTURA" localSheetId="19" hidden="1">[5]C!#REF!</definedName>
    <definedName name="ESTRUCTURA" localSheetId="20" hidden="1">[5]C!#REF!</definedName>
    <definedName name="ESTRUCTURA" localSheetId="21" hidden="1">[5]C!#REF!</definedName>
    <definedName name="ESTRUCTURA" localSheetId="44" hidden="1">[5]C!#REF!</definedName>
    <definedName name="ESTRUCTURA" localSheetId="45" hidden="1">[5]C!#REF!</definedName>
    <definedName name="ESTRUCTURA" localSheetId="52" hidden="1">[5]C!#REF!</definedName>
    <definedName name="ESTRUCTURA" localSheetId="41" hidden="1">[5]C!#REF!</definedName>
    <definedName name="ESTRUCTURA" hidden="1">[5]C!#REF!</definedName>
    <definedName name="etewte" localSheetId="18" hidden="1">#REF!</definedName>
    <definedName name="etewte" localSheetId="19" hidden="1">#REF!</definedName>
    <definedName name="etewte" localSheetId="20" hidden="1">#REF!</definedName>
    <definedName name="etewte" localSheetId="21" hidden="1">#REF!</definedName>
    <definedName name="etewte" localSheetId="42" hidden="1">#REF!</definedName>
    <definedName name="etewte" localSheetId="43" hidden="1">#REF!</definedName>
    <definedName name="etewte" localSheetId="44" hidden="1">#REF!</definedName>
    <definedName name="etewte" localSheetId="45" hidden="1">#REF!</definedName>
    <definedName name="etewte" localSheetId="48" hidden="1">#REF!</definedName>
    <definedName name="etewte" localSheetId="49" hidden="1">#REF!</definedName>
    <definedName name="etewte" localSheetId="50" hidden="1">#REF!</definedName>
    <definedName name="etewte" localSheetId="41" hidden="1">#REF!</definedName>
    <definedName name="etewte" hidden="1">#REF!</definedName>
    <definedName name="etwt" localSheetId="18" hidden="1">#REF!</definedName>
    <definedName name="etwt" localSheetId="19" hidden="1">#REF!</definedName>
    <definedName name="etwt" localSheetId="20" hidden="1">#REF!</definedName>
    <definedName name="etwt" localSheetId="42" hidden="1">#REF!</definedName>
    <definedName name="etwt" localSheetId="43" hidden="1">#REF!</definedName>
    <definedName name="etwt" localSheetId="44" hidden="1">#REF!</definedName>
    <definedName name="etwt" localSheetId="48" hidden="1">#REF!</definedName>
    <definedName name="etwt" localSheetId="49" hidden="1">#REF!</definedName>
    <definedName name="etwt" localSheetId="50" hidden="1">#REF!</definedName>
    <definedName name="etwt" hidden="1">#REF!</definedName>
    <definedName name="EURCRUDE87" localSheetId="18">#REF!</definedName>
    <definedName name="EURCRUDE87" localSheetId="19">#REF!</definedName>
    <definedName name="EURCRUDE87" localSheetId="20">#REF!</definedName>
    <definedName name="EURCRUDE87" localSheetId="42">#REF!</definedName>
    <definedName name="EURCRUDE87" localSheetId="43">#REF!</definedName>
    <definedName name="EURCRUDE87" localSheetId="44">#REF!</definedName>
    <definedName name="EURCRUDE87" localSheetId="48">#REF!</definedName>
    <definedName name="EURCRUDE87" localSheetId="49">#REF!</definedName>
    <definedName name="EURCRUDE87" localSheetId="50">#REF!</definedName>
    <definedName name="EURCRUDE87">#REF!</definedName>
    <definedName name="EURCRUDE88" localSheetId="18">#REF!</definedName>
    <definedName name="EURCRUDE88" localSheetId="42">#REF!</definedName>
    <definedName name="EURCRUDE88" localSheetId="43">#REF!</definedName>
    <definedName name="EURCRUDE88" localSheetId="44">#REF!</definedName>
    <definedName name="EURCRUDE88" localSheetId="48">#REF!</definedName>
    <definedName name="EURCRUDE88" localSheetId="49">#REF!</definedName>
    <definedName name="EURCRUDE88" localSheetId="50">#REF!</definedName>
    <definedName name="EURCRUDE88">#REF!</definedName>
    <definedName name="EURO" localSheetId="18">#REF!</definedName>
    <definedName name="EURO" localSheetId="42">#REF!</definedName>
    <definedName name="EURO" localSheetId="43">#REF!</definedName>
    <definedName name="EURO" localSheetId="44">#REF!</definedName>
    <definedName name="EURO" localSheetId="48">#REF!</definedName>
    <definedName name="EURO" localSheetId="49">#REF!</definedName>
    <definedName name="EURO" localSheetId="50">#REF!</definedName>
    <definedName name="EURO">#REF!</definedName>
    <definedName name="EURO1" localSheetId="18">#REF!</definedName>
    <definedName name="EURO1" localSheetId="42">#REF!</definedName>
    <definedName name="EURO1" localSheetId="43">#REF!</definedName>
    <definedName name="EURO1" localSheetId="44">#REF!</definedName>
    <definedName name="EURO1" localSheetId="48">#REF!</definedName>
    <definedName name="EURO1" localSheetId="49">#REF!</definedName>
    <definedName name="EURO1" localSheetId="50">#REF!</definedName>
    <definedName name="EURO1">#REF!</definedName>
    <definedName name="EURPROD87" localSheetId="18">#REF!</definedName>
    <definedName name="EURPROD87" localSheetId="42">#REF!</definedName>
    <definedName name="EURPROD87" localSheetId="43">#REF!</definedName>
    <definedName name="EURPROD87" localSheetId="44">#REF!</definedName>
    <definedName name="EURPROD87" localSheetId="48">#REF!</definedName>
    <definedName name="EURPROD87" localSheetId="49">#REF!</definedName>
    <definedName name="EURPROD87" localSheetId="50">#REF!</definedName>
    <definedName name="EURPROD87">#REF!</definedName>
    <definedName name="EURPROD88" localSheetId="18">#REF!</definedName>
    <definedName name="EURPROD88" localSheetId="42">#REF!</definedName>
    <definedName name="EURPROD88" localSheetId="43">#REF!</definedName>
    <definedName name="EURPROD88" localSheetId="44">#REF!</definedName>
    <definedName name="EURPROD88" localSheetId="48">#REF!</definedName>
    <definedName name="EURPROD88" localSheetId="49">#REF!</definedName>
    <definedName name="EURPROD88" localSheetId="50">#REF!</definedName>
    <definedName name="EURPROD88">#REF!</definedName>
    <definedName name="EURTOT87" localSheetId="18">#REF!</definedName>
    <definedName name="EURTOT87" localSheetId="42">#REF!</definedName>
    <definedName name="EURTOT87" localSheetId="43">#REF!</definedName>
    <definedName name="EURTOT87" localSheetId="44">#REF!</definedName>
    <definedName name="EURTOT87" localSheetId="48">#REF!</definedName>
    <definedName name="EURTOT87" localSheetId="49">#REF!</definedName>
    <definedName name="EURTOT87" localSheetId="50">#REF!</definedName>
    <definedName name="EURTOT87">#REF!</definedName>
    <definedName name="EURTOT88" localSheetId="18">#REF!</definedName>
    <definedName name="EURTOT88" localSheetId="42">#REF!</definedName>
    <definedName name="EURTOT88" localSheetId="43">#REF!</definedName>
    <definedName name="EURTOT88" localSheetId="44">#REF!</definedName>
    <definedName name="EURTOT88" localSheetId="48">#REF!</definedName>
    <definedName name="EURTOT88" localSheetId="49">#REF!</definedName>
    <definedName name="EURTOT88" localSheetId="50">#REF!</definedName>
    <definedName name="EURTOT88">#REF!</definedName>
    <definedName name="eustocks">#N/A</definedName>
    <definedName name="ex">[71]Sheet1!$N$2:$Q$26</definedName>
    <definedName name="ExitWRS">[72]Main!$AB$25</definedName>
    <definedName name="FAL" localSheetId="18">#REF!</definedName>
    <definedName name="FAL" localSheetId="19">#REF!</definedName>
    <definedName name="FAL" localSheetId="20">#REF!</definedName>
    <definedName name="FAL" localSheetId="21">#REF!</definedName>
    <definedName name="FAL" localSheetId="42">#REF!</definedName>
    <definedName name="FAL" localSheetId="43">#REF!</definedName>
    <definedName name="FAL" localSheetId="44">#REF!</definedName>
    <definedName name="FAL" localSheetId="45">#REF!</definedName>
    <definedName name="FAL" localSheetId="48">#REF!</definedName>
    <definedName name="FAL" localSheetId="49">#REF!</definedName>
    <definedName name="FAL" localSheetId="50">#REF!</definedName>
    <definedName name="FAL" localSheetId="41">#REF!</definedName>
    <definedName name="FAL">#REF!</definedName>
    <definedName name="FB" localSheetId="18">#REF!</definedName>
    <definedName name="FB" localSheetId="19">#REF!</definedName>
    <definedName name="FB" localSheetId="20">#REF!</definedName>
    <definedName name="FB" localSheetId="42">#REF!</definedName>
    <definedName name="FB" localSheetId="43">#REF!</definedName>
    <definedName name="FB" localSheetId="44">#REF!</definedName>
    <definedName name="FB" localSheetId="48">#REF!</definedName>
    <definedName name="FB" localSheetId="49">#REF!</definedName>
    <definedName name="FB" localSheetId="50">#REF!</definedName>
    <definedName name="FB">#REF!</definedName>
    <definedName name="FB1A" localSheetId="18">#REF!</definedName>
    <definedName name="FB1A" localSheetId="19">#REF!</definedName>
    <definedName name="FB1A" localSheetId="20">#REF!</definedName>
    <definedName name="FB1A" localSheetId="42">#REF!</definedName>
    <definedName name="FB1A" localSheetId="43">#REF!</definedName>
    <definedName name="FB1A" localSheetId="44">#REF!</definedName>
    <definedName name="FB1A" localSheetId="48">#REF!</definedName>
    <definedName name="FB1A" localSheetId="49">#REF!</definedName>
    <definedName name="FB1A" localSheetId="50">#REF!</definedName>
    <definedName name="FB1A">#REF!</definedName>
    <definedName name="fdfd" localSheetId="19" hidden="1">'[37]Fax a enviar'!#REF!</definedName>
    <definedName name="fdfd" localSheetId="20" hidden="1">'[37]Fax a enviar'!#REF!</definedName>
    <definedName name="fdfd" localSheetId="43" hidden="1">'[37]Fax a enviar'!#REF!</definedName>
    <definedName name="fdfd" localSheetId="44" hidden="1">'[73]Fax a enviar'!#REF!</definedName>
    <definedName name="fdfd" localSheetId="48" hidden="1">'[73]Fax a enviar'!#REF!</definedName>
    <definedName name="fdfd" localSheetId="49" hidden="1">'[73]Fax a enviar'!#REF!</definedName>
    <definedName name="fdfd" localSheetId="50" hidden="1">'[73]Fax a enviar'!#REF!</definedName>
    <definedName name="fdfd" hidden="1">'[37]Fax a enviar'!#REF!</definedName>
    <definedName name="fdfdd" localSheetId="18" hidden="1">#REF!</definedName>
    <definedName name="fdfdd" localSheetId="19" hidden="1">#REF!</definedName>
    <definedName name="fdfdd" localSheetId="20" hidden="1">#REF!</definedName>
    <definedName name="fdfdd" localSheetId="21" hidden="1">#REF!</definedName>
    <definedName name="fdfdd" localSheetId="42" hidden="1">#REF!</definedName>
    <definedName name="fdfdd" localSheetId="43" hidden="1">#REF!</definedName>
    <definedName name="fdfdd" localSheetId="44" hidden="1">#REF!</definedName>
    <definedName name="fdfdd" localSheetId="45" hidden="1">#REF!</definedName>
    <definedName name="fdfdd" localSheetId="48" hidden="1">#REF!</definedName>
    <definedName name="fdfdd" localSheetId="49" hidden="1">#REF!</definedName>
    <definedName name="fdfdd" localSheetId="50" hidden="1">#REF!</definedName>
    <definedName name="fdfdd" localSheetId="52" hidden="1">#REF!</definedName>
    <definedName name="fdfdd" localSheetId="41" hidden="1">#REF!</definedName>
    <definedName name="fdfdd" hidden="1">#REF!</definedName>
    <definedName name="fdfddf" localSheetId="18" hidden="1">#REF!</definedName>
    <definedName name="fdfddf" localSheetId="19" hidden="1">#REF!</definedName>
    <definedName name="fdfddf" localSheetId="20" hidden="1">#REF!</definedName>
    <definedName name="fdfddf" localSheetId="42" hidden="1">#REF!</definedName>
    <definedName name="fdfddf" localSheetId="43" hidden="1">#REF!</definedName>
    <definedName name="fdfddf" localSheetId="44" hidden="1">#REF!</definedName>
    <definedName name="fdfddf" localSheetId="48" hidden="1">#REF!</definedName>
    <definedName name="fdfddf" localSheetId="49" hidden="1">#REF!</definedName>
    <definedName name="fdfddf" localSheetId="50" hidden="1">#REF!</definedName>
    <definedName name="fdfddf" hidden="1">#REF!</definedName>
    <definedName name="fdfdf" localSheetId="19" hidden="1">'[37]Fax a enviar'!#REF!</definedName>
    <definedName name="fdfdf" localSheetId="20" hidden="1">'[37]Fax a enviar'!#REF!</definedName>
    <definedName name="fdfdf" localSheetId="43" hidden="1">'[37]Fax a enviar'!#REF!</definedName>
    <definedName name="fdfdf" localSheetId="48" hidden="1">'[73]Fax a enviar'!#REF!</definedName>
    <definedName name="fdfdf" localSheetId="49" hidden="1">'[73]Fax a enviar'!#REF!</definedName>
    <definedName name="fdfdf" localSheetId="50" hidden="1">'[73]Fax a enviar'!#REF!</definedName>
    <definedName name="fdfdf" hidden="1">'[37]Fax a enviar'!#REF!</definedName>
    <definedName name="fdfds" localSheetId="18" hidden="1">#REF!</definedName>
    <definedName name="fdfds" localSheetId="19" hidden="1">#REF!</definedName>
    <definedName name="fdfds" localSheetId="20" hidden="1">#REF!</definedName>
    <definedName name="fdfds" localSheetId="21" hidden="1">#REF!</definedName>
    <definedName name="fdfds" localSheetId="42" hidden="1">#REF!</definedName>
    <definedName name="fdfds" localSheetId="43" hidden="1">#REF!</definedName>
    <definedName name="fdfds" localSheetId="44" hidden="1">#REF!</definedName>
    <definedName name="fdfds" localSheetId="45" hidden="1">#REF!</definedName>
    <definedName name="fdfds" localSheetId="48" hidden="1">#REF!</definedName>
    <definedName name="fdfds" localSheetId="49" hidden="1">#REF!</definedName>
    <definedName name="fdfds" localSheetId="50" hidden="1">#REF!</definedName>
    <definedName name="fdfds" localSheetId="52" hidden="1">#REF!</definedName>
    <definedName name="fdfds" localSheetId="41" hidden="1">#REF!</definedName>
    <definedName name="fdfds" hidden="1">#REF!</definedName>
    <definedName name="fdfdsafsdf" localSheetId="19" hidden="1">'[64]Fax a enviar'!#REF!</definedName>
    <definedName name="fdfdsafsdf" localSheetId="20" hidden="1">'[64]Fax a enviar'!#REF!</definedName>
    <definedName name="fdfdsafsdf" localSheetId="21" hidden="1">'[64]Fax a enviar'!#REF!</definedName>
    <definedName name="fdfdsafsdf" localSheetId="43" hidden="1">'[64]Fax a enviar'!#REF!</definedName>
    <definedName name="fdfdsafsdf" localSheetId="44" hidden="1">'[64]Fax a enviar'!#REF!</definedName>
    <definedName name="fdfdsafsdf" localSheetId="45" hidden="1">'[64]Fax a enviar'!#REF!</definedName>
    <definedName name="fdfdsafsdf" localSheetId="48" hidden="1">'[64]Fax a enviar'!#REF!</definedName>
    <definedName name="fdfdsafsdf" localSheetId="49" hidden="1">'[64]Fax a enviar'!#REF!</definedName>
    <definedName name="fdfdsafsdf" localSheetId="50" hidden="1">'[64]Fax a enviar'!#REF!</definedName>
    <definedName name="fdfdsafsdf" localSheetId="52" hidden="1">'[64]Fax a enviar'!#REF!</definedName>
    <definedName name="fdfdsafsdf" localSheetId="41" hidden="1">'[64]Fax a enviar'!#REF!</definedName>
    <definedName name="fdfdsafsdf" hidden="1">'[64]Fax a enviar'!#REF!</definedName>
    <definedName name="fdfdsf" localSheetId="18" hidden="1">#REF!</definedName>
    <definedName name="fdfdsf" localSheetId="19" hidden="1">#REF!</definedName>
    <definedName name="fdfdsf" localSheetId="20" hidden="1">#REF!</definedName>
    <definedName name="fdfdsf" localSheetId="21" hidden="1">#REF!</definedName>
    <definedName name="fdfdsf" localSheetId="42" hidden="1">#REF!</definedName>
    <definedName name="fdfdsf" localSheetId="43" hidden="1">#REF!</definedName>
    <definedName name="fdfdsf" localSheetId="44" hidden="1">#REF!</definedName>
    <definedName name="fdfdsf" localSheetId="45" hidden="1">#REF!</definedName>
    <definedName name="fdfdsf" localSheetId="48" hidden="1">#REF!</definedName>
    <definedName name="fdfdsf" localSheetId="49" hidden="1">#REF!</definedName>
    <definedName name="fdfdsf" localSheetId="50" hidden="1">#REF!</definedName>
    <definedName name="fdfdsf" localSheetId="41" hidden="1">#REF!</definedName>
    <definedName name="fdfdsf" hidden="1">#REF!</definedName>
    <definedName name="fdfsd" localSheetId="19" hidden="1">'[48]Fax a enviar'!#REF!</definedName>
    <definedName name="fdfsd" localSheetId="20" hidden="1">'[48]Fax a enviar'!#REF!</definedName>
    <definedName name="fdfsd" localSheetId="21" hidden="1">'[48]Fax a enviar'!#REF!</definedName>
    <definedName name="fdfsd" localSheetId="43" hidden="1">'[48]Fax a enviar'!#REF!</definedName>
    <definedName name="fdfsd" localSheetId="44" hidden="1">'[49]Fax a enviar'!#REF!</definedName>
    <definedName name="fdfsd" localSheetId="45" hidden="1">'[49]Fax a enviar'!#REF!</definedName>
    <definedName name="fdfsd" localSheetId="48" hidden="1">'[49]Fax a enviar'!#REF!</definedName>
    <definedName name="fdfsd" localSheetId="49" hidden="1">'[49]Fax a enviar'!#REF!</definedName>
    <definedName name="fdfsd" localSheetId="50" hidden="1">'[49]Fax a enviar'!#REF!</definedName>
    <definedName name="fdfsd" localSheetId="41" hidden="1">'[48]Fax a enviar'!#REF!</definedName>
    <definedName name="fdfsd" hidden="1">'[48]Fax a enviar'!#REF!</definedName>
    <definedName name="fed" localSheetId="16" hidden="1">{"Riqfin97",#N/A,FALSE,"Tran";"Riqfinpro",#N/A,FALSE,"Tran"}</definedName>
    <definedName name="fed" localSheetId="17" hidden="1">{"Riqfin97",#N/A,FALSE,"Tran";"Riqfinpro",#N/A,FALSE,"Tran"}</definedName>
    <definedName name="fed" localSheetId="18" hidden="1">{"Riqfin97",#N/A,FALSE,"Tran";"Riqfinpro",#N/A,FALSE,"Tran"}</definedName>
    <definedName name="fed" localSheetId="19" hidden="1">{"Riqfin97",#N/A,FALSE,"Tran";"Riqfinpro",#N/A,FALSE,"Tran"}</definedName>
    <definedName name="fed" localSheetId="20" hidden="1">{"Riqfin97",#N/A,FALSE,"Tran";"Riqfinpro",#N/A,FALSE,"Tran"}</definedName>
    <definedName name="fed" localSheetId="21" hidden="1">{"Riqfin97",#N/A,FALSE,"Tran";"Riqfinpro",#N/A,FALSE,"Tran"}</definedName>
    <definedName name="fed" localSheetId="42" hidden="1">{"Riqfin97",#N/A,FALSE,"Tran";"Riqfinpro",#N/A,FALSE,"Tran"}</definedName>
    <definedName name="fed" localSheetId="43" hidden="1">{"Riqfin97",#N/A,FALSE,"Tran";"Riqfinpro",#N/A,FALSE,"Tran"}</definedName>
    <definedName name="fed" localSheetId="44" hidden="1">{"Riqfin97",#N/A,FALSE,"Tran";"Riqfinpro",#N/A,FALSE,"Tran"}</definedName>
    <definedName name="fed" localSheetId="45" hidden="1">{"Riqfin97",#N/A,FALSE,"Tran";"Riqfinpro",#N/A,FALSE,"Tran"}</definedName>
    <definedName name="fed" localSheetId="48" hidden="1">{"Riqfin97",#N/A,FALSE,"Tran";"Riqfinpro",#N/A,FALSE,"Tran"}</definedName>
    <definedName name="fed" localSheetId="49" hidden="1">{"Riqfin97",#N/A,FALSE,"Tran";"Riqfinpro",#N/A,FALSE,"Tran"}</definedName>
    <definedName name="fed" localSheetId="50" hidden="1">{"Riqfin97",#N/A,FALSE,"Tran";"Riqfinpro",#N/A,FALSE,"Tran"}</definedName>
    <definedName name="fed" localSheetId="51" hidden="1">{"Riqfin97",#N/A,FALSE,"Tran";"Riqfinpro",#N/A,FALSE,"Tran"}</definedName>
    <definedName name="fed" localSheetId="52" hidden="1">{"Riqfin97",#N/A,FALSE,"Tran";"Riqfinpro",#N/A,FALSE,"Tran"}</definedName>
    <definedName name="fed" localSheetId="41" hidden="1">{"Riqfin97",#N/A,FALSE,"Tran";"Riqfinpro",#N/A,FALSE,"Tran"}</definedName>
    <definedName name="fed" hidden="1">{"Riqfin97",#N/A,FALSE,"Tran";"Riqfinpro",#N/A,FALSE,"Tran"}</definedName>
    <definedName name="feere" hidden="1">'[60]Fax a enviar'!#REF!</definedName>
    <definedName name="fef" hidden="1">'[60]Fax a enviar'!#REF!</definedName>
    <definedName name="fer" localSheetId="16" hidden="1">{"Riqfin97",#N/A,FALSE,"Tran";"Riqfinpro",#N/A,FALSE,"Tran"}</definedName>
    <definedName name="fer" localSheetId="17" hidden="1">{"Riqfin97",#N/A,FALSE,"Tran";"Riqfinpro",#N/A,FALSE,"Tran"}</definedName>
    <definedName name="fer" localSheetId="18" hidden="1">{"Riqfin97",#N/A,FALSE,"Tran";"Riqfinpro",#N/A,FALSE,"Tran"}</definedName>
    <definedName name="fer" localSheetId="19" hidden="1">{"Riqfin97",#N/A,FALSE,"Tran";"Riqfinpro",#N/A,FALSE,"Tran"}</definedName>
    <definedName name="fer" localSheetId="20" hidden="1">{"Riqfin97",#N/A,FALSE,"Tran";"Riqfinpro",#N/A,FALSE,"Tran"}</definedName>
    <definedName name="fer" localSheetId="21" hidden="1">{"Riqfin97",#N/A,FALSE,"Tran";"Riqfinpro",#N/A,FALSE,"Tran"}</definedName>
    <definedName name="fer" localSheetId="42" hidden="1">{"Riqfin97",#N/A,FALSE,"Tran";"Riqfinpro",#N/A,FALSE,"Tran"}</definedName>
    <definedName name="fer" localSheetId="43" hidden="1">{"Riqfin97",#N/A,FALSE,"Tran";"Riqfinpro",#N/A,FALSE,"Tran"}</definedName>
    <definedName name="fer" localSheetId="44" hidden="1">{"Riqfin97",#N/A,FALSE,"Tran";"Riqfinpro",#N/A,FALSE,"Tran"}</definedName>
    <definedName name="fer" localSheetId="45" hidden="1">{"Riqfin97",#N/A,FALSE,"Tran";"Riqfinpro",#N/A,FALSE,"Tran"}</definedName>
    <definedName name="fer" localSheetId="48" hidden="1">{"Riqfin97",#N/A,FALSE,"Tran";"Riqfinpro",#N/A,FALSE,"Tran"}</definedName>
    <definedName name="fer" localSheetId="49" hidden="1">{"Riqfin97",#N/A,FALSE,"Tran";"Riqfinpro",#N/A,FALSE,"Tran"}</definedName>
    <definedName name="fer" localSheetId="50" hidden="1">{"Riqfin97",#N/A,FALSE,"Tran";"Riqfinpro",#N/A,FALSE,"Tran"}</definedName>
    <definedName name="fer" localSheetId="51" hidden="1">{"Riqfin97",#N/A,FALSE,"Tran";"Riqfinpro",#N/A,FALSE,"Tran"}</definedName>
    <definedName name="fer" localSheetId="52" hidden="1">{"Riqfin97",#N/A,FALSE,"Tran";"Riqfinpro",#N/A,FALSE,"Tran"}</definedName>
    <definedName name="fer" localSheetId="41" hidden="1">{"Riqfin97",#N/A,FALSE,"Tran";"Riqfinpro",#N/A,FALSE,"Tran"}</definedName>
    <definedName name="fer" hidden="1">{"Riqfin97",#N/A,FALSE,"Tran";"Riqfinpro",#N/A,FALSE,"Tran"}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42">#REF!</definedName>
    <definedName name="FF" localSheetId="43">#REF!</definedName>
    <definedName name="FF" localSheetId="44">#REF!</definedName>
    <definedName name="FF" localSheetId="45">#REF!</definedName>
    <definedName name="FF" localSheetId="48">#REF!</definedName>
    <definedName name="FF" localSheetId="49">#REF!</definedName>
    <definedName name="FF" localSheetId="50">#REF!</definedName>
    <definedName name="FF" localSheetId="52">#REF!</definedName>
    <definedName name="FF" localSheetId="41">#REF!</definedName>
    <definedName name="FF">#REF!</definedName>
    <definedName name="FF1A" localSheetId="18">#REF!</definedName>
    <definedName name="FF1A" localSheetId="19">#REF!</definedName>
    <definedName name="FF1A" localSheetId="20">#REF!</definedName>
    <definedName name="FF1A" localSheetId="42">#REF!</definedName>
    <definedName name="FF1A" localSheetId="43">#REF!</definedName>
    <definedName name="FF1A" localSheetId="44">#REF!</definedName>
    <definedName name="FF1A" localSheetId="48">#REF!</definedName>
    <definedName name="FF1A" localSheetId="49">#REF!</definedName>
    <definedName name="FF1A" localSheetId="50">#REF!</definedName>
    <definedName name="FF1A">#REF!</definedName>
    <definedName name="fff" localSheetId="18" hidden="1">#REF!</definedName>
    <definedName name="fff" localSheetId="19" hidden="1">#REF!</definedName>
    <definedName name="fff" localSheetId="20" hidden="1">#REF!</definedName>
    <definedName name="fff" localSheetId="42" hidden="1">#REF!</definedName>
    <definedName name="fff" localSheetId="43" hidden="1">#REF!</definedName>
    <definedName name="fff" localSheetId="44" hidden="1">#REF!</definedName>
    <definedName name="fff" localSheetId="48" hidden="1">#REF!</definedName>
    <definedName name="fff" localSheetId="49" hidden="1">#REF!</definedName>
    <definedName name="fff" localSheetId="50" hidden="1">#REF!</definedName>
    <definedName name="fff" hidden="1">#REF!</definedName>
    <definedName name="ffff" localSheetId="16" hidden="1">{"Riqfin97",#N/A,FALSE,"Tran";"Riqfinpro",#N/A,FALSE,"Tran"}</definedName>
    <definedName name="ffff" localSheetId="17" hidden="1">{"Riqfin97",#N/A,FALSE,"Tran";"Riqfinpro",#N/A,FALSE,"Tran"}</definedName>
    <definedName name="ffff" localSheetId="18" hidden="1">{"Riqfin97",#N/A,FALSE,"Tran";"Riqfinpro",#N/A,FALSE,"Tran"}</definedName>
    <definedName name="ffff" localSheetId="19" hidden="1">{"Riqfin97",#N/A,FALSE,"Tran";"Riqfinpro",#N/A,FALSE,"Tran"}</definedName>
    <definedName name="ffff" localSheetId="20" hidden="1">{"Riqfin97",#N/A,FALSE,"Tran";"Riqfinpro",#N/A,FALSE,"Tran"}</definedName>
    <definedName name="ffff" localSheetId="21" hidden="1">{"Riqfin97",#N/A,FALSE,"Tran";"Riqfinpro",#N/A,FALSE,"Tran"}</definedName>
    <definedName name="ffff" localSheetId="42" hidden="1">{"Riqfin97",#N/A,FALSE,"Tran";"Riqfinpro",#N/A,FALSE,"Tran"}</definedName>
    <definedName name="ffff" localSheetId="43" hidden="1">{"Riqfin97",#N/A,FALSE,"Tran";"Riqfinpro",#N/A,FALSE,"Tran"}</definedName>
    <definedName name="ffff" localSheetId="44" hidden="1">{"Riqfin97",#N/A,FALSE,"Tran";"Riqfinpro",#N/A,FALSE,"Tran"}</definedName>
    <definedName name="ffff" localSheetId="45" hidden="1">{"Riqfin97",#N/A,FALSE,"Tran";"Riqfinpro",#N/A,FALSE,"Tran"}</definedName>
    <definedName name="ffff" localSheetId="48" hidden="1">{"Riqfin97",#N/A,FALSE,"Tran";"Riqfinpro",#N/A,FALSE,"Tran"}</definedName>
    <definedName name="ffff" localSheetId="49" hidden="1">{"Riqfin97",#N/A,FALSE,"Tran";"Riqfinpro",#N/A,FALSE,"Tran"}</definedName>
    <definedName name="ffff" localSheetId="50" hidden="1">{"Riqfin97",#N/A,FALSE,"Tran";"Riqfinpro",#N/A,FALSE,"Tran"}</definedName>
    <definedName name="ffff" localSheetId="51" hidden="1">{"Riqfin97",#N/A,FALSE,"Tran";"Riqfinpro",#N/A,FALSE,"Tran"}</definedName>
    <definedName name="ffff" localSheetId="52" hidden="1">{"Riqfin97",#N/A,FALSE,"Tran";"Riqfinpro",#N/A,FALSE,"Tran"}</definedName>
    <definedName name="ffff" localSheetId="41" hidden="1">{"Riqfin97",#N/A,FALSE,"Tran";"Riqfinpro",#N/A,FALSE,"Tran"}</definedName>
    <definedName name="ffff" hidden="1">{"Riqfin97",#N/A,FALSE,"Tran";"Riqfinpro",#N/A,FALSE,"Tran"}</definedName>
    <definedName name="fffff" localSheetId="18">#REF!</definedName>
    <definedName name="fffff" localSheetId="21">#REF!</definedName>
    <definedName name="fffff" localSheetId="42">#REF!</definedName>
    <definedName name="fffff" localSheetId="43">#REF!</definedName>
    <definedName name="fffff" localSheetId="44">#REF!</definedName>
    <definedName name="fffff" localSheetId="45">#REF!</definedName>
    <definedName name="fffff" localSheetId="48">#REF!</definedName>
    <definedName name="fffff" localSheetId="49">#REF!</definedName>
    <definedName name="fffff" localSheetId="50">#REF!</definedName>
    <definedName name="fffff" localSheetId="52">#REF!</definedName>
    <definedName name="fffff" localSheetId="41">#REF!</definedName>
    <definedName name="fffff">#REF!</definedName>
    <definedName name="ffffff" localSheetId="18" hidden="1">#REF!</definedName>
    <definedName name="ffffff" localSheetId="42" hidden="1">#REF!</definedName>
    <definedName name="ffffff" localSheetId="43" hidden="1">#REF!</definedName>
    <definedName name="ffffff" localSheetId="44" hidden="1">#REF!</definedName>
    <definedName name="ffffff" localSheetId="48" hidden="1">#REF!</definedName>
    <definedName name="ffffff" localSheetId="49" hidden="1">#REF!</definedName>
    <definedName name="ffffff" localSheetId="50" hidden="1">#REF!</definedName>
    <definedName name="ffffff" hidden="1">#REF!</definedName>
    <definedName name="fffffff" localSheetId="16" hidden="1">{"Minpmon",#N/A,FALSE,"Monthinput"}</definedName>
    <definedName name="fffffff" localSheetId="17" hidden="1">{"Minpmon",#N/A,FALSE,"Monthinput"}</definedName>
    <definedName name="fffffff" localSheetId="18" hidden="1">{"Minpmon",#N/A,FALSE,"Monthinput"}</definedName>
    <definedName name="fffffff" localSheetId="19" hidden="1">{"Minpmon",#N/A,FALSE,"Monthinput"}</definedName>
    <definedName name="fffffff" localSheetId="20" hidden="1">{"Minpmon",#N/A,FALSE,"Monthinput"}</definedName>
    <definedName name="fffffff" localSheetId="21" hidden="1">{"Minpmon",#N/A,FALSE,"Monthinput"}</definedName>
    <definedName name="fffffff" localSheetId="42" hidden="1">{"Minpmon",#N/A,FALSE,"Monthinput"}</definedName>
    <definedName name="fffffff" localSheetId="43" hidden="1">{"Minpmon",#N/A,FALSE,"Monthinput"}</definedName>
    <definedName name="fffffff" localSheetId="44" hidden="1">{"Minpmon",#N/A,FALSE,"Monthinput"}</definedName>
    <definedName name="fffffff" localSheetId="45" hidden="1">{"Minpmon",#N/A,FALSE,"Monthinput"}</definedName>
    <definedName name="fffffff" localSheetId="48" hidden="1">{"Minpmon",#N/A,FALSE,"Monthinput"}</definedName>
    <definedName name="fffffff" localSheetId="49" hidden="1">{"Minpmon",#N/A,FALSE,"Monthinput"}</definedName>
    <definedName name="fffffff" localSheetId="50" hidden="1">{"Minpmon",#N/A,FALSE,"Monthinput"}</definedName>
    <definedName name="fffffff" localSheetId="51" hidden="1">{"Minpmon",#N/A,FALSE,"Monthinput"}</definedName>
    <definedName name="fffffff" localSheetId="52" hidden="1">{"Minpmon",#N/A,FALSE,"Monthinput"}</definedName>
    <definedName name="fffffff" localSheetId="41" hidden="1">{"Minpmon",#N/A,FALSE,"Monthinput"}</definedName>
    <definedName name="fffffff" hidden="1">{"Minpmon",#N/A,FALSE,"Monthinput"}</definedName>
    <definedName name="fffffffff" hidden="1">'[60]Fax a enviar'!#REF!</definedName>
    <definedName name="ffffffffffffff" localSheetId="16" hidden="1">{"Riqfin97",#N/A,FALSE,"Tran";"Riqfinpro",#N/A,FALSE,"Tran"}</definedName>
    <definedName name="ffffffffffffff" localSheetId="17" hidden="1">{"Riqfin97",#N/A,FALSE,"Tran";"Riqfinpro",#N/A,FALSE,"Tran"}</definedName>
    <definedName name="ffffffffffffff" localSheetId="18" hidden="1">{"Riqfin97",#N/A,FALSE,"Tran";"Riqfinpro",#N/A,FALSE,"Tran"}</definedName>
    <definedName name="ffffffffffffff" localSheetId="19" hidden="1">{"Riqfin97",#N/A,FALSE,"Tran";"Riqfinpro",#N/A,FALSE,"Tran"}</definedName>
    <definedName name="ffffffffffffff" localSheetId="20" hidden="1">{"Riqfin97",#N/A,FALSE,"Tran";"Riqfinpro",#N/A,FALSE,"Tran"}</definedName>
    <definedName name="ffffffffffffff" localSheetId="21" hidden="1">{"Riqfin97",#N/A,FALSE,"Tran";"Riqfinpro",#N/A,FALSE,"Tran"}</definedName>
    <definedName name="ffffffffffffff" localSheetId="42" hidden="1">{"Riqfin97",#N/A,FALSE,"Tran";"Riqfinpro",#N/A,FALSE,"Tran"}</definedName>
    <definedName name="ffffffffffffff" localSheetId="43" hidden="1">{"Riqfin97",#N/A,FALSE,"Tran";"Riqfinpro",#N/A,FALSE,"Tran"}</definedName>
    <definedName name="ffffffffffffff" localSheetId="44" hidden="1">{"Riqfin97",#N/A,FALSE,"Tran";"Riqfinpro",#N/A,FALSE,"Tran"}</definedName>
    <definedName name="ffffffffffffff" localSheetId="45" hidden="1">{"Riqfin97",#N/A,FALSE,"Tran";"Riqfinpro",#N/A,FALSE,"Tran"}</definedName>
    <definedName name="ffffffffffffff" localSheetId="48" hidden="1">{"Riqfin97",#N/A,FALSE,"Tran";"Riqfinpro",#N/A,FALSE,"Tran"}</definedName>
    <definedName name="ffffffffffffff" localSheetId="49" hidden="1">{"Riqfin97",#N/A,FALSE,"Tran";"Riqfinpro",#N/A,FALSE,"Tran"}</definedName>
    <definedName name="ffffffffffffff" localSheetId="50" hidden="1">{"Riqfin97",#N/A,FALSE,"Tran";"Riqfinpro",#N/A,FALSE,"Tran"}</definedName>
    <definedName name="ffffffffffffff" localSheetId="51" hidden="1">{"Riqfin97",#N/A,FALSE,"Tran";"Riqfinpro",#N/A,FALSE,"Tran"}</definedName>
    <definedName name="ffffffffffffff" localSheetId="52" hidden="1">{"Riqfin97",#N/A,FALSE,"Tran";"Riqfinpro",#N/A,FALSE,"Tran"}</definedName>
    <definedName name="ffffffffffffff" localSheetId="41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16" hidden="1">{"Riqfin97",#N/A,FALSE,"Tran";"Riqfinpro",#N/A,FALSE,"Tran"}</definedName>
    <definedName name="fgf" localSheetId="17" hidden="1">{"Riqfin97",#N/A,FALSE,"Tran";"Riqfinpro",#N/A,FALSE,"Tran"}</definedName>
    <definedName name="fgf" localSheetId="18" hidden="1">{"Riqfin97",#N/A,FALSE,"Tran";"Riqfinpro",#N/A,FALSE,"Tran"}</definedName>
    <definedName name="fgf" localSheetId="19" hidden="1">{"Riqfin97",#N/A,FALSE,"Tran";"Riqfinpro",#N/A,FALSE,"Tran"}</definedName>
    <definedName name="fgf" localSheetId="20" hidden="1">{"Riqfin97",#N/A,FALSE,"Tran";"Riqfinpro",#N/A,FALSE,"Tran"}</definedName>
    <definedName name="fgf" localSheetId="21" hidden="1">{"Riqfin97",#N/A,FALSE,"Tran";"Riqfinpro",#N/A,FALSE,"Tran"}</definedName>
    <definedName name="fgf" localSheetId="42" hidden="1">{"Riqfin97",#N/A,FALSE,"Tran";"Riqfinpro",#N/A,FALSE,"Tran"}</definedName>
    <definedName name="fgf" localSheetId="43" hidden="1">{"Riqfin97",#N/A,FALSE,"Tran";"Riqfinpro",#N/A,FALSE,"Tran"}</definedName>
    <definedName name="fgf" localSheetId="44" hidden="1">{"Riqfin97",#N/A,FALSE,"Tran";"Riqfinpro",#N/A,FALSE,"Tran"}</definedName>
    <definedName name="fgf" localSheetId="45" hidden="1">{"Riqfin97",#N/A,FALSE,"Tran";"Riqfinpro",#N/A,FALSE,"Tran"}</definedName>
    <definedName name="fgf" localSheetId="48" hidden="1">{"Riqfin97",#N/A,FALSE,"Tran";"Riqfinpro",#N/A,FALSE,"Tran"}</definedName>
    <definedName name="fgf" localSheetId="49" hidden="1">{"Riqfin97",#N/A,FALSE,"Tran";"Riqfinpro",#N/A,FALSE,"Tran"}</definedName>
    <definedName name="fgf" localSheetId="50" hidden="1">{"Riqfin97",#N/A,FALSE,"Tran";"Riqfinpro",#N/A,FALSE,"Tran"}</definedName>
    <definedName name="fgf" localSheetId="51" hidden="1">{"Riqfin97",#N/A,FALSE,"Tran";"Riqfinpro",#N/A,FALSE,"Tran"}</definedName>
    <definedName name="fgf" localSheetId="52" hidden="1">{"Riqfin97",#N/A,FALSE,"Tran";"Riqfinpro",#N/A,FALSE,"Tran"}</definedName>
    <definedName name="fgf" localSheetId="41" hidden="1">{"Riqfin97",#N/A,FALSE,"Tran";"Riqfinpro",#N/A,FALSE,"Tran"}</definedName>
    <definedName name="fgf" hidden="1">{"Riqfin97",#N/A,FALSE,"Tran";"Riqfinpro",#N/A,FALSE,"Tran"}</definedName>
    <definedName name="fgfg" hidden="1">'[65]Fax a enviar'!#REF!</definedName>
    <definedName name="fghfghf" hidden="1">'[74]Fax a enviar'!#REF!</definedName>
    <definedName name="fhnfdj" hidden="1">'[60]Fax a enviar'!#REF!</definedName>
    <definedName name="Fig.1" localSheetId="18">#REF!</definedName>
    <definedName name="Fig.1" localSheetId="19">#REF!</definedName>
    <definedName name="Fig.1" localSheetId="20">#REF!</definedName>
    <definedName name="Fig.1" localSheetId="21">#REF!</definedName>
    <definedName name="Fig.1" localSheetId="42">#REF!</definedName>
    <definedName name="Fig.1" localSheetId="43">#REF!</definedName>
    <definedName name="Fig.1" localSheetId="44">#REF!</definedName>
    <definedName name="Fig.1" localSheetId="45">#REF!</definedName>
    <definedName name="Fig.1" localSheetId="48">#REF!</definedName>
    <definedName name="Fig.1" localSheetId="49">#REF!</definedName>
    <definedName name="Fig.1" localSheetId="50">#REF!</definedName>
    <definedName name="Fig.1" localSheetId="41">#REF!</definedName>
    <definedName name="Fig.1">#REF!</definedName>
    <definedName name="FigTitle" localSheetId="18">#REF!</definedName>
    <definedName name="FigTitle" localSheetId="19">#REF!</definedName>
    <definedName name="FigTitle" localSheetId="20">#REF!</definedName>
    <definedName name="FigTitle" localSheetId="42">#REF!</definedName>
    <definedName name="FigTitle" localSheetId="43">#REF!</definedName>
    <definedName name="FigTitle" localSheetId="44">#REF!</definedName>
    <definedName name="FigTitle" localSheetId="48">#REF!</definedName>
    <definedName name="FigTitle" localSheetId="49">#REF!</definedName>
    <definedName name="FigTitle" localSheetId="50">#REF!</definedName>
    <definedName name="FigTitle">#REF!</definedName>
    <definedName name="Figure.3" localSheetId="18">#REF!</definedName>
    <definedName name="Figure.3" localSheetId="19">#REF!</definedName>
    <definedName name="Figure.3" localSheetId="20">#REF!</definedName>
    <definedName name="Figure.3" localSheetId="42">#REF!</definedName>
    <definedName name="Figure.3" localSheetId="43">#REF!</definedName>
    <definedName name="Figure.3" localSheetId="44">#REF!</definedName>
    <definedName name="Figure.3" localSheetId="48">#REF!</definedName>
    <definedName name="Figure.3" localSheetId="49">#REF!</definedName>
    <definedName name="Figure.3" localSheetId="50">#REF!</definedName>
    <definedName name="Figure.3">#REF!</definedName>
    <definedName name="Financing" localSheetId="16" hidden="1">{"Tab1",#N/A,FALSE,"P";"Tab2",#N/A,FALSE,"P"}</definedName>
    <definedName name="Financing" localSheetId="17" hidden="1">{"Tab1",#N/A,FALSE,"P";"Tab2",#N/A,FALSE,"P"}</definedName>
    <definedName name="Financing" localSheetId="18" hidden="1">{"Tab1",#N/A,FALSE,"P";"Tab2",#N/A,FALSE,"P"}</definedName>
    <definedName name="Financing" localSheetId="19" hidden="1">{"Tab1",#N/A,FALSE,"P";"Tab2",#N/A,FALSE,"P"}</definedName>
    <definedName name="Financing" localSheetId="20" hidden="1">{"Tab1",#N/A,FALSE,"P";"Tab2",#N/A,FALSE,"P"}</definedName>
    <definedName name="Financing" localSheetId="21" hidden="1">{"Tab1",#N/A,FALSE,"P";"Tab2",#N/A,FALSE,"P"}</definedName>
    <definedName name="Financing" localSheetId="42" hidden="1">{"Tab1",#N/A,FALSE,"P";"Tab2",#N/A,FALSE,"P"}</definedName>
    <definedName name="Financing" localSheetId="43" hidden="1">{"Tab1",#N/A,FALSE,"P";"Tab2",#N/A,FALSE,"P"}</definedName>
    <definedName name="Financing" localSheetId="44" hidden="1">{"Tab1",#N/A,FALSE,"P";"Tab2",#N/A,FALSE,"P"}</definedName>
    <definedName name="Financing" localSheetId="45" hidden="1">{"Tab1",#N/A,FALSE,"P";"Tab2",#N/A,FALSE,"P"}</definedName>
    <definedName name="Financing" localSheetId="48" hidden="1">{"Tab1",#N/A,FALSE,"P";"Tab2",#N/A,FALSE,"P"}</definedName>
    <definedName name="Financing" localSheetId="49" hidden="1">{"Tab1",#N/A,FALSE,"P";"Tab2",#N/A,FALSE,"P"}</definedName>
    <definedName name="Financing" localSheetId="50" hidden="1">{"Tab1",#N/A,FALSE,"P";"Tab2",#N/A,FALSE,"P"}</definedName>
    <definedName name="Financing" localSheetId="51" hidden="1">{"Tab1",#N/A,FALSE,"P";"Tab2",#N/A,FALSE,"P"}</definedName>
    <definedName name="Financing" localSheetId="52" hidden="1">{"Tab1",#N/A,FALSE,"P";"Tab2",#N/A,FALSE,"P"}</definedName>
    <definedName name="Financing" localSheetId="41" hidden="1">{"Tab1",#N/A,FALSE,"P";"Tab2",#N/A,FALSE,"P"}</definedName>
    <definedName name="Financing" hidden="1">{"Tab1",#N/A,FALSE,"P";"Tab2",#N/A,FALSE,"P"}</definedName>
    <definedName name="Fisc">#REF!</definedName>
    <definedName name="Fisca" localSheetId="18">#REF!</definedName>
    <definedName name="Fisca" localSheetId="21">#REF!</definedName>
    <definedName name="Fisca" localSheetId="42">#REF!</definedName>
    <definedName name="Fisca" localSheetId="43">#REF!</definedName>
    <definedName name="Fisca" localSheetId="44">#REF!</definedName>
    <definedName name="Fisca" localSheetId="45">#REF!</definedName>
    <definedName name="Fisca" localSheetId="48">#REF!</definedName>
    <definedName name="Fisca" localSheetId="49">#REF!</definedName>
    <definedName name="Fisca" localSheetId="50">#REF!</definedName>
    <definedName name="Fisca" localSheetId="52">#REF!</definedName>
    <definedName name="Fisca" localSheetId="41">#REF!</definedName>
    <definedName name="Fisca">#REF!</definedName>
    <definedName name="FMI">[46]BCP!#REF!</definedName>
    <definedName name="FMK" localSheetId="18">#REF!</definedName>
    <definedName name="FMK" localSheetId="19">#REF!</definedName>
    <definedName name="FMK" localSheetId="20">#REF!</definedName>
    <definedName name="FMK" localSheetId="42">#REF!</definedName>
    <definedName name="FMK" localSheetId="43">#REF!</definedName>
    <definedName name="FMK" localSheetId="44">#REF!</definedName>
    <definedName name="FMK" localSheetId="48">#REF!</definedName>
    <definedName name="FMK" localSheetId="49">#REF!</definedName>
    <definedName name="FMK" localSheetId="50">#REF!</definedName>
    <definedName name="FMK">#REF!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" localSheetId="16" hidden="1">{"Tab1",#N/A,FALSE,"P";"Tab2",#N/A,FALSE,"P"}</definedName>
    <definedName name="fre" localSheetId="17" hidden="1">{"Tab1",#N/A,FALSE,"P";"Tab2",#N/A,FALSE,"P"}</definedName>
    <definedName name="fre" localSheetId="18" hidden="1">{"Tab1",#N/A,FALSE,"P";"Tab2",#N/A,FALSE,"P"}</definedName>
    <definedName name="fre" localSheetId="19" hidden="1">{"Tab1",#N/A,FALSE,"P";"Tab2",#N/A,FALSE,"P"}</definedName>
    <definedName name="fre" localSheetId="20" hidden="1">{"Tab1",#N/A,FALSE,"P";"Tab2",#N/A,FALSE,"P"}</definedName>
    <definedName name="fre" localSheetId="21" hidden="1">{"Tab1",#N/A,FALSE,"P";"Tab2",#N/A,FALSE,"P"}</definedName>
    <definedName name="fre" localSheetId="42" hidden="1">{"Tab1",#N/A,FALSE,"P";"Tab2",#N/A,FALSE,"P"}</definedName>
    <definedName name="fre" localSheetId="43" hidden="1">{"Tab1",#N/A,FALSE,"P";"Tab2",#N/A,FALSE,"P"}</definedName>
    <definedName name="fre" localSheetId="44" hidden="1">{"Tab1",#N/A,FALSE,"P";"Tab2",#N/A,FALSE,"P"}</definedName>
    <definedName name="fre" localSheetId="45" hidden="1">{"Tab1",#N/A,FALSE,"P";"Tab2",#N/A,FALSE,"P"}</definedName>
    <definedName name="fre" localSheetId="48" hidden="1">{"Tab1",#N/A,FALSE,"P";"Tab2",#N/A,FALSE,"P"}</definedName>
    <definedName name="fre" localSheetId="49" hidden="1">{"Tab1",#N/A,FALSE,"P";"Tab2",#N/A,FALSE,"P"}</definedName>
    <definedName name="fre" localSheetId="50" hidden="1">{"Tab1",#N/A,FALSE,"P";"Tab2",#N/A,FALSE,"P"}</definedName>
    <definedName name="fre" localSheetId="51" hidden="1">{"Tab1",#N/A,FALSE,"P";"Tab2",#N/A,FALSE,"P"}</definedName>
    <definedName name="fre" localSheetId="52" hidden="1">{"Tab1",#N/A,FALSE,"P";"Tab2",#N/A,FALSE,"P"}</definedName>
    <definedName name="fre" localSheetId="41" hidden="1">{"Tab1",#N/A,FALSE,"P";"Tab2",#N/A,FALSE,"P"}</definedName>
    <definedName name="fre" hidden="1">{"Tab1",#N/A,FALSE,"P";"Tab2",#N/A,FALSE,"P"}</definedName>
    <definedName name="FRFEURO" localSheetId="18">#REF!</definedName>
    <definedName name="FRFEURO" localSheetId="19">#REF!</definedName>
    <definedName name="FRFEURO" localSheetId="20">#REF!</definedName>
    <definedName name="FRFEURO" localSheetId="21">#REF!</definedName>
    <definedName name="FRFEURO" localSheetId="42">#REF!</definedName>
    <definedName name="FRFEURO" localSheetId="43">#REF!</definedName>
    <definedName name="FRFEURO" localSheetId="44">#REF!</definedName>
    <definedName name="FRFEURO" localSheetId="45">#REF!</definedName>
    <definedName name="FRFEURO" localSheetId="48">#REF!</definedName>
    <definedName name="FRFEURO" localSheetId="49">#REF!</definedName>
    <definedName name="FRFEURO" localSheetId="50">#REF!</definedName>
    <definedName name="FRFEURO" localSheetId="52">#REF!</definedName>
    <definedName name="FRFEURO" localSheetId="41">#REF!</definedName>
    <definedName name="FRFEURO">#REF!</definedName>
    <definedName name="FS" localSheetId="18">#REF!</definedName>
    <definedName name="FS" localSheetId="19">#REF!</definedName>
    <definedName name="FS" localSheetId="20">#REF!</definedName>
    <definedName name="FS" localSheetId="42">#REF!</definedName>
    <definedName name="FS" localSheetId="43">#REF!</definedName>
    <definedName name="FS" localSheetId="44">#REF!</definedName>
    <definedName name="FS" localSheetId="48">#REF!</definedName>
    <definedName name="FS" localSheetId="49">#REF!</definedName>
    <definedName name="FS" localSheetId="50">#REF!</definedName>
    <definedName name="FS">#REF!</definedName>
    <definedName name="FS1A" localSheetId="18">#REF!</definedName>
    <definedName name="FS1A" localSheetId="19">#REF!</definedName>
    <definedName name="FS1A" localSheetId="20">#REF!</definedName>
    <definedName name="FS1A" localSheetId="42">#REF!</definedName>
    <definedName name="FS1A" localSheetId="43">#REF!</definedName>
    <definedName name="FS1A" localSheetId="44">#REF!</definedName>
    <definedName name="FS1A" localSheetId="48">#REF!</definedName>
    <definedName name="FS1A" localSheetId="49">#REF!</definedName>
    <definedName name="FS1A" localSheetId="50">#REF!</definedName>
    <definedName name="FS1A">#REF!</definedName>
    <definedName name="fsdfsd" localSheetId="19" hidden="1">[75]C!#REF!</definedName>
    <definedName name="fsdfsd" localSheetId="20" hidden="1">[75]C!#REF!</definedName>
    <definedName name="fsdfsd" localSheetId="42" hidden="1">[75]C!#REF!</definedName>
    <definedName name="fsdfsd" localSheetId="43" hidden="1">[75]C!#REF!</definedName>
    <definedName name="fsdfsd" localSheetId="44" hidden="1">[76]C!#REF!</definedName>
    <definedName name="fsdfsd" localSheetId="48" hidden="1">[75]C!#REF!</definedName>
    <definedName name="fsdfsd" localSheetId="49" hidden="1">[75]C!#REF!</definedName>
    <definedName name="fsdfsd" localSheetId="50" hidden="1">[75]C!#REF!</definedName>
    <definedName name="fsdfsd" hidden="1">[75]C!#REF!</definedName>
    <definedName name="fsdsdfa" localSheetId="19" hidden="1">'[64]Fax a enviar'!#REF!</definedName>
    <definedName name="fsdsdfa" localSheetId="20" hidden="1">'[64]Fax a enviar'!#REF!</definedName>
    <definedName name="fsdsdfa" localSheetId="42" hidden="1">'[64]Fax a enviar'!#REF!</definedName>
    <definedName name="fsdsdfa" localSheetId="43" hidden="1">'[64]Fax a enviar'!#REF!</definedName>
    <definedName name="fsdsdfa" localSheetId="44" hidden="1">'[77]Fax a enviar'!#REF!</definedName>
    <definedName name="fsdsdfa" localSheetId="48" hidden="1">'[64]Fax a enviar'!#REF!</definedName>
    <definedName name="fsdsdfa" localSheetId="49" hidden="1">'[64]Fax a enviar'!#REF!</definedName>
    <definedName name="fsdsdfa" localSheetId="50" hidden="1">'[64]Fax a enviar'!#REF!</definedName>
    <definedName name="fsdsdfa" hidden="1">'[64]Fax a enviar'!#REF!</definedName>
    <definedName name="FT" localSheetId="18">#REF!</definedName>
    <definedName name="FT" localSheetId="19">#REF!</definedName>
    <definedName name="FT" localSheetId="20">#REF!</definedName>
    <definedName name="FT" localSheetId="21">#REF!</definedName>
    <definedName name="FT" localSheetId="42">#REF!</definedName>
    <definedName name="FT" localSheetId="43">#REF!</definedName>
    <definedName name="FT" localSheetId="44">#REF!</definedName>
    <definedName name="FT" localSheetId="45">#REF!</definedName>
    <definedName name="FT" localSheetId="48">#REF!</definedName>
    <definedName name="FT" localSheetId="49">#REF!</definedName>
    <definedName name="FT" localSheetId="50">#REF!</definedName>
    <definedName name="FT" localSheetId="41">#REF!</definedName>
    <definedName name="FT">#REF!</definedName>
    <definedName name="FT1A" localSheetId="18">#REF!</definedName>
    <definedName name="FT1A" localSheetId="19">#REF!</definedName>
    <definedName name="FT1A" localSheetId="20">#REF!</definedName>
    <definedName name="FT1A" localSheetId="42">#REF!</definedName>
    <definedName name="FT1A" localSheetId="43">#REF!</definedName>
    <definedName name="FT1A" localSheetId="44">#REF!</definedName>
    <definedName name="FT1A" localSheetId="48">#REF!</definedName>
    <definedName name="FT1A" localSheetId="49">#REF!</definedName>
    <definedName name="FT1A" localSheetId="50">#REF!</definedName>
    <definedName name="FT1A">#REF!</definedName>
    <definedName name="ftr" localSheetId="16" hidden="1">{"Riqfin97",#N/A,FALSE,"Tran";"Riqfinpro",#N/A,FALSE,"Tran"}</definedName>
    <definedName name="ftr" localSheetId="17" hidden="1">{"Riqfin97",#N/A,FALSE,"Tran";"Riqfinpro",#N/A,FALSE,"Tran"}</definedName>
    <definedName name="ftr" localSheetId="18" hidden="1">{"Riqfin97",#N/A,FALSE,"Tran";"Riqfinpro",#N/A,FALSE,"Tran"}</definedName>
    <definedName name="ftr" localSheetId="19" hidden="1">{"Riqfin97",#N/A,FALSE,"Tran";"Riqfinpro",#N/A,FALSE,"Tran"}</definedName>
    <definedName name="ftr" localSheetId="20" hidden="1">{"Riqfin97",#N/A,FALSE,"Tran";"Riqfinpro",#N/A,FALSE,"Tran"}</definedName>
    <definedName name="ftr" localSheetId="21" hidden="1">{"Riqfin97",#N/A,FALSE,"Tran";"Riqfinpro",#N/A,FALSE,"Tran"}</definedName>
    <definedName name="ftr" localSheetId="42" hidden="1">{"Riqfin97",#N/A,FALSE,"Tran";"Riqfinpro",#N/A,FALSE,"Tran"}</definedName>
    <definedName name="ftr" localSheetId="43" hidden="1">{"Riqfin97",#N/A,FALSE,"Tran";"Riqfinpro",#N/A,FALSE,"Tran"}</definedName>
    <definedName name="ftr" localSheetId="44" hidden="1">{"Riqfin97",#N/A,FALSE,"Tran";"Riqfinpro",#N/A,FALSE,"Tran"}</definedName>
    <definedName name="ftr" localSheetId="45" hidden="1">{"Riqfin97",#N/A,FALSE,"Tran";"Riqfinpro",#N/A,FALSE,"Tran"}</definedName>
    <definedName name="ftr" localSheetId="48" hidden="1">{"Riqfin97",#N/A,FALSE,"Tran";"Riqfinpro",#N/A,FALSE,"Tran"}</definedName>
    <definedName name="ftr" localSheetId="49" hidden="1">{"Riqfin97",#N/A,FALSE,"Tran";"Riqfinpro",#N/A,FALSE,"Tran"}</definedName>
    <definedName name="ftr" localSheetId="50" hidden="1">{"Riqfin97",#N/A,FALSE,"Tran";"Riqfinpro",#N/A,FALSE,"Tran"}</definedName>
    <definedName name="ftr" localSheetId="51" hidden="1">{"Riqfin97",#N/A,FALSE,"Tran";"Riqfinpro",#N/A,FALSE,"Tran"}</definedName>
    <definedName name="ftr" localSheetId="52" hidden="1">{"Riqfin97",#N/A,FALSE,"Tran";"Riqfinpro",#N/A,FALSE,"Tran"}</definedName>
    <definedName name="ftr" localSheetId="41" hidden="1">{"Riqfin97",#N/A,FALSE,"Tran";"Riqfinpro",#N/A,FALSE,"Tran"}</definedName>
    <definedName name="ftr" hidden="1">{"Riqfin97",#N/A,FALSE,"Tran";"Riqfinpro",#N/A,FALSE,"Tran"}</definedName>
    <definedName name="fty" localSheetId="16" hidden="1">{"Riqfin97",#N/A,FALSE,"Tran";"Riqfinpro",#N/A,FALSE,"Tran"}</definedName>
    <definedName name="fty" localSheetId="17" hidden="1">{"Riqfin97",#N/A,FALSE,"Tran";"Riqfinpro",#N/A,FALSE,"Tran"}</definedName>
    <definedName name="fty" localSheetId="18" hidden="1">{"Riqfin97",#N/A,FALSE,"Tran";"Riqfinpro",#N/A,FALSE,"Tran"}</definedName>
    <definedName name="fty" localSheetId="19" hidden="1">{"Riqfin97",#N/A,FALSE,"Tran";"Riqfinpro",#N/A,FALSE,"Tran"}</definedName>
    <definedName name="fty" localSheetId="20" hidden="1">{"Riqfin97",#N/A,FALSE,"Tran";"Riqfinpro",#N/A,FALSE,"Tran"}</definedName>
    <definedName name="fty" localSheetId="21" hidden="1">{"Riqfin97",#N/A,FALSE,"Tran";"Riqfinpro",#N/A,FALSE,"Tran"}</definedName>
    <definedName name="fty" localSheetId="42" hidden="1">{"Riqfin97",#N/A,FALSE,"Tran";"Riqfinpro",#N/A,FALSE,"Tran"}</definedName>
    <definedName name="fty" localSheetId="43" hidden="1">{"Riqfin97",#N/A,FALSE,"Tran";"Riqfinpro",#N/A,FALSE,"Tran"}</definedName>
    <definedName name="fty" localSheetId="44" hidden="1">{"Riqfin97",#N/A,FALSE,"Tran";"Riqfinpro",#N/A,FALSE,"Tran"}</definedName>
    <definedName name="fty" localSheetId="45" hidden="1">{"Riqfin97",#N/A,FALSE,"Tran";"Riqfinpro",#N/A,FALSE,"Tran"}</definedName>
    <definedName name="fty" localSheetId="48" hidden="1">{"Riqfin97",#N/A,FALSE,"Tran";"Riqfinpro",#N/A,FALSE,"Tran"}</definedName>
    <definedName name="fty" localSheetId="49" hidden="1">{"Riqfin97",#N/A,FALSE,"Tran";"Riqfinpro",#N/A,FALSE,"Tran"}</definedName>
    <definedName name="fty" localSheetId="50" hidden="1">{"Riqfin97",#N/A,FALSE,"Tran";"Riqfinpro",#N/A,FALSE,"Tran"}</definedName>
    <definedName name="fty" localSheetId="51" hidden="1">{"Riqfin97",#N/A,FALSE,"Tran";"Riqfinpro",#N/A,FALSE,"Tran"}</definedName>
    <definedName name="fty" localSheetId="52" hidden="1">{"Riqfin97",#N/A,FALSE,"Tran";"Riqfinpro",#N/A,FALSE,"Tran"}</definedName>
    <definedName name="fty" localSheetId="41" hidden="1">{"Riqfin97",#N/A,FALSE,"Tran";"Riqfinpro",#N/A,FALSE,"Tran"}</definedName>
    <definedName name="fty" hidden="1">{"Riqfin97",#N/A,FALSE,"Tran";"Riqfinpro",#N/A,FALSE,"Tran"}</definedName>
    <definedName name="FUENTE" localSheetId="18">#REF!</definedName>
    <definedName name="FUENTE" localSheetId="21">#REF!</definedName>
    <definedName name="FUENTE" localSheetId="42">#REF!</definedName>
    <definedName name="FUENTE" localSheetId="43">#REF!</definedName>
    <definedName name="FUENTE" localSheetId="44">#REF!</definedName>
    <definedName name="FUENTE" localSheetId="45">#REF!</definedName>
    <definedName name="FUENTE" localSheetId="48">#REF!</definedName>
    <definedName name="FUENTE" localSheetId="49">#REF!</definedName>
    <definedName name="FUENTE" localSheetId="50">#REF!</definedName>
    <definedName name="FUENTE" localSheetId="52">#REF!</definedName>
    <definedName name="FUENTE" localSheetId="41">#REF!</definedName>
    <definedName name="FUENTE">#REF!</definedName>
    <definedName name="fuente1" localSheetId="18">#REF!</definedName>
    <definedName name="fuente1" localSheetId="42">#REF!</definedName>
    <definedName name="fuente1" localSheetId="43">#REF!</definedName>
    <definedName name="fuente1" localSheetId="44">#REF!</definedName>
    <definedName name="fuente1" localSheetId="48">#REF!</definedName>
    <definedName name="fuente1" localSheetId="49">#REF!</definedName>
    <definedName name="fuente1" localSheetId="50">#REF!</definedName>
    <definedName name="fuente1">#REF!</definedName>
    <definedName name="FUENTE2">#REF!</definedName>
    <definedName name="Fuentes">#REF!</definedName>
    <definedName name="fx" localSheetId="18">#REF!</definedName>
    <definedName name="fx" localSheetId="42">#REF!</definedName>
    <definedName name="fx" localSheetId="43">#REF!</definedName>
    <definedName name="fx" localSheetId="44">#REF!</definedName>
    <definedName name="fx" localSheetId="48">#REF!</definedName>
    <definedName name="fx" localSheetId="49">#REF!</definedName>
    <definedName name="fx" localSheetId="50">#REF!</definedName>
    <definedName name="fx">#REF!</definedName>
    <definedName name="G" localSheetId="16" hidden="1">{"Main Economic Indicators",#N/A,FALSE,"C"}</definedName>
    <definedName name="G" localSheetId="17" hidden="1">{"Main Economic Indicators",#N/A,FALSE,"C"}</definedName>
    <definedName name="G" localSheetId="18" hidden="1">{"Main Economic Indicators",#N/A,FALSE,"C"}</definedName>
    <definedName name="G" localSheetId="19" hidden="1">{"Main Economic Indicators",#N/A,FALSE,"C"}</definedName>
    <definedName name="G" localSheetId="20" hidden="1">{"Main Economic Indicators",#N/A,FALSE,"C"}</definedName>
    <definedName name="G" localSheetId="21" hidden="1">{"Main Economic Indicators",#N/A,FALSE,"C"}</definedName>
    <definedName name="G" localSheetId="42" hidden="1">{"Main Economic Indicators",#N/A,FALSE,"C"}</definedName>
    <definedName name="G" localSheetId="43" hidden="1">{"Main Economic Indicators",#N/A,FALSE,"C"}</definedName>
    <definedName name="G" localSheetId="44" hidden="1">{"Main Economic Indicators",#N/A,FALSE,"C"}</definedName>
    <definedName name="G" localSheetId="45" hidden="1">{"Main Economic Indicators",#N/A,FALSE,"C"}</definedName>
    <definedName name="G" localSheetId="48" hidden="1">{"Main Economic Indicators",#N/A,FALSE,"C"}</definedName>
    <definedName name="G" localSheetId="49" hidden="1">{"Main Economic Indicators",#N/A,FALSE,"C"}</definedName>
    <definedName name="G" localSheetId="50" hidden="1">{"Main Economic Indicators",#N/A,FALSE,"C"}</definedName>
    <definedName name="G" localSheetId="51" hidden="1">{"Main Economic Indicators",#N/A,FALSE,"C"}</definedName>
    <definedName name="G" localSheetId="52" hidden="1">{"Main Economic Indicators",#N/A,FALSE,"C"}</definedName>
    <definedName name="G" localSheetId="41" hidden="1">{"Main Economic Indicators",#N/A,FALSE,"C"}</definedName>
    <definedName name="G" hidden="1">{"Main Economic Indicators",#N/A,FALSE,"C"}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 localSheetId="18">#REF!</definedName>
    <definedName name="GBP" localSheetId="19">#REF!</definedName>
    <definedName name="GBP" localSheetId="20">#REF!</definedName>
    <definedName name="GBP" localSheetId="21">#REF!</definedName>
    <definedName name="GBP" localSheetId="42">#REF!</definedName>
    <definedName name="GBP" localSheetId="43">#REF!</definedName>
    <definedName name="GBP" localSheetId="44">#REF!</definedName>
    <definedName name="GBP" localSheetId="45">#REF!</definedName>
    <definedName name="GBP" localSheetId="48">#REF!</definedName>
    <definedName name="GBP" localSheetId="49">#REF!</definedName>
    <definedName name="GBP" localSheetId="50">#REF!</definedName>
    <definedName name="GBP" localSheetId="52">#REF!</definedName>
    <definedName name="GBP" localSheetId="41">#REF!</definedName>
    <definedName name="GBP">#REF!</definedName>
    <definedName name="GCB_NGDP">#N/A</definedName>
    <definedName name="gdg" localSheetId="19" hidden="1">'[60]Fax a enviar'!#REF!</definedName>
    <definedName name="gdg" localSheetId="20" hidden="1">'[60]Fax a enviar'!#REF!</definedName>
    <definedName name="gdg" localSheetId="21" hidden="1">'[60]Fax a enviar'!#REF!</definedName>
    <definedName name="gdg" localSheetId="44" hidden="1">'[60]Fax a enviar'!#REF!</definedName>
    <definedName name="gdg" localSheetId="45" hidden="1">'[60]Fax a enviar'!#REF!</definedName>
    <definedName name="gdg" localSheetId="52" hidden="1">'[60]Fax a enviar'!#REF!</definedName>
    <definedName name="gdg" localSheetId="41" hidden="1">'[60]Fax a enviar'!#REF!</definedName>
    <definedName name="gdg" hidden="1">'[60]Fax a enviar'!#REF!</definedName>
    <definedName name="gdgd" localSheetId="44" hidden="1">'[68]Fax a enviar'!#REF!</definedName>
    <definedName name="gdgd" localSheetId="45" hidden="1">'[68]Fax a enviar'!#REF!</definedName>
    <definedName name="gdgd" localSheetId="52" hidden="1">'[68]Fax a enviar'!#REF!</definedName>
    <definedName name="gdgd" localSheetId="41" hidden="1">'[67]Fax a enviar'!#REF!</definedName>
    <definedName name="gdgd" hidden="1">'[67]Fax a enviar'!#REF!</definedName>
    <definedName name="gdp">[78]GDP_WEO!$A$3:$AB$188</definedName>
    <definedName name="gdpall">[78]GDP!$B$2:$AD$134</definedName>
    <definedName name="gdppc">[78]GDPpc_WEO!$A$3:$AC$188</definedName>
    <definedName name="GGB_NGDP">#N/A</definedName>
    <definedName name="ggfrfff" localSheetId="18" hidden="1">#REF!</definedName>
    <definedName name="ggfrfff" localSheetId="19" hidden="1">#REF!</definedName>
    <definedName name="ggfrfff" localSheetId="20" hidden="1">#REF!</definedName>
    <definedName name="ggfrfff" localSheetId="21" hidden="1">#REF!</definedName>
    <definedName name="ggfrfff" localSheetId="42" hidden="1">#REF!</definedName>
    <definedName name="ggfrfff" localSheetId="43" hidden="1">#REF!</definedName>
    <definedName name="ggfrfff" localSheetId="44" hidden="1">#REF!</definedName>
    <definedName name="ggfrfff" localSheetId="45" hidden="1">#REF!</definedName>
    <definedName name="ggfrfff" localSheetId="48" hidden="1">#REF!</definedName>
    <definedName name="ggfrfff" localSheetId="49" hidden="1">#REF!</definedName>
    <definedName name="ggfrfff" localSheetId="50" hidden="1">#REF!</definedName>
    <definedName name="ggfrfff" localSheetId="41" hidden="1">#REF!</definedName>
    <definedName name="ggfrfff" hidden="1">#REF!</definedName>
    <definedName name="ggg" localSheetId="16" hidden="1">{"Riqfin97",#N/A,FALSE,"Tran";"Riqfinpro",#N/A,FALSE,"Tran"}</definedName>
    <definedName name="ggg" localSheetId="17" hidden="1">{"Riqfin97",#N/A,FALSE,"Tran";"Riqfinpro",#N/A,FALSE,"Tran"}</definedName>
    <definedName name="ggg" localSheetId="18" hidden="1">{"Riqfin97",#N/A,FALSE,"Tran";"Riqfinpro",#N/A,FALSE,"Tran"}</definedName>
    <definedName name="ggg" localSheetId="19" hidden="1">{"Riqfin97",#N/A,FALSE,"Tran";"Riqfinpro",#N/A,FALSE,"Tran"}</definedName>
    <definedName name="ggg" localSheetId="20" hidden="1">{"Riqfin97",#N/A,FALSE,"Tran";"Riqfinpro",#N/A,FALSE,"Tran"}</definedName>
    <definedName name="ggg" localSheetId="21" hidden="1">{"Riqfin97",#N/A,FALSE,"Tran";"Riqfinpro",#N/A,FALSE,"Tran"}</definedName>
    <definedName name="ggg" localSheetId="42" hidden="1">{"Riqfin97",#N/A,FALSE,"Tran";"Riqfinpro",#N/A,FALSE,"Tran"}</definedName>
    <definedName name="ggg" localSheetId="43" hidden="1">{"Riqfin97",#N/A,FALSE,"Tran";"Riqfinpro",#N/A,FALSE,"Tran"}</definedName>
    <definedName name="ggg" localSheetId="44" hidden="1">{"Riqfin97",#N/A,FALSE,"Tran";"Riqfinpro",#N/A,FALSE,"Tran"}</definedName>
    <definedName name="ggg" localSheetId="45" hidden="1">{"Riqfin97",#N/A,FALSE,"Tran";"Riqfinpro",#N/A,FALSE,"Tran"}</definedName>
    <definedName name="ggg" localSheetId="48" hidden="1">{"Riqfin97",#N/A,FALSE,"Tran";"Riqfinpro",#N/A,FALSE,"Tran"}</definedName>
    <definedName name="ggg" localSheetId="49" hidden="1">{"Riqfin97",#N/A,FALSE,"Tran";"Riqfinpro",#N/A,FALSE,"Tran"}</definedName>
    <definedName name="ggg" localSheetId="50" hidden="1">{"Riqfin97",#N/A,FALSE,"Tran";"Riqfinpro",#N/A,FALSE,"Tran"}</definedName>
    <definedName name="ggg" localSheetId="51" hidden="1">{"Riqfin97",#N/A,FALSE,"Tran";"Riqfinpro",#N/A,FALSE,"Tran"}</definedName>
    <definedName name="ggg" localSheetId="52" hidden="1">{"Riqfin97",#N/A,FALSE,"Tran";"Riqfinpro",#N/A,FALSE,"Tran"}</definedName>
    <definedName name="ggg" localSheetId="41" hidden="1">{"Riqfin97",#N/A,FALSE,"Tran";"Riqfinpro",#N/A,FALSE,"Tran"}</definedName>
    <definedName name="ggg" hidden="1">{"Riqfin97",#N/A,FALSE,"Tran";"Riqfinpro",#N/A,FALSE,"Tran"}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'[79]J(Priv.Cap)'!#REF!</definedName>
    <definedName name="ggggggggggggggg" localSheetId="18" hidden="1">#REF!</definedName>
    <definedName name="ggggggggggggggg" localSheetId="19" hidden="1">#REF!</definedName>
    <definedName name="ggggggggggggggg" localSheetId="20" hidden="1">#REF!</definedName>
    <definedName name="ggggggggggggggg" localSheetId="21" hidden="1">#REF!</definedName>
    <definedName name="ggggggggggggggg" localSheetId="42" hidden="1">#REF!</definedName>
    <definedName name="ggggggggggggggg" localSheetId="43" hidden="1">#REF!</definedName>
    <definedName name="ggggggggggggggg" localSheetId="44" hidden="1">#REF!</definedName>
    <definedName name="ggggggggggggggg" localSheetId="45" hidden="1">#REF!</definedName>
    <definedName name="ggggggggggggggg" localSheetId="48" hidden="1">#REF!</definedName>
    <definedName name="ggggggggggggggg" localSheetId="49" hidden="1">#REF!</definedName>
    <definedName name="ggggggggggggggg" localSheetId="50" hidden="1">#REF!</definedName>
    <definedName name="ggggggggggggggg" localSheetId="41" hidden="1">#REF!</definedName>
    <definedName name="ggggggggggggggg" hidden="1">#REF!</definedName>
    <definedName name="ght" localSheetId="16" hidden="1">{"Tab1",#N/A,FALSE,"P";"Tab2",#N/A,FALSE,"P"}</definedName>
    <definedName name="ght" localSheetId="17" hidden="1">{"Tab1",#N/A,FALSE,"P";"Tab2",#N/A,FALSE,"P"}</definedName>
    <definedName name="ght" localSheetId="18" hidden="1">{"Tab1",#N/A,FALSE,"P";"Tab2",#N/A,FALSE,"P"}</definedName>
    <definedName name="ght" localSheetId="19" hidden="1">{"Tab1",#N/A,FALSE,"P";"Tab2",#N/A,FALSE,"P"}</definedName>
    <definedName name="ght" localSheetId="20" hidden="1">{"Tab1",#N/A,FALSE,"P";"Tab2",#N/A,FALSE,"P"}</definedName>
    <definedName name="ght" localSheetId="21" hidden="1">{"Tab1",#N/A,FALSE,"P";"Tab2",#N/A,FALSE,"P"}</definedName>
    <definedName name="ght" localSheetId="42" hidden="1">{"Tab1",#N/A,FALSE,"P";"Tab2",#N/A,FALSE,"P"}</definedName>
    <definedName name="ght" localSheetId="43" hidden="1">{"Tab1",#N/A,FALSE,"P";"Tab2",#N/A,FALSE,"P"}</definedName>
    <definedName name="ght" localSheetId="44" hidden="1">{"Tab1",#N/A,FALSE,"P";"Tab2",#N/A,FALSE,"P"}</definedName>
    <definedName name="ght" localSheetId="45" hidden="1">{"Tab1",#N/A,FALSE,"P";"Tab2",#N/A,FALSE,"P"}</definedName>
    <definedName name="ght" localSheetId="48" hidden="1">{"Tab1",#N/A,FALSE,"P";"Tab2",#N/A,FALSE,"P"}</definedName>
    <definedName name="ght" localSheetId="49" hidden="1">{"Tab1",#N/A,FALSE,"P";"Tab2",#N/A,FALSE,"P"}</definedName>
    <definedName name="ght" localSheetId="50" hidden="1">{"Tab1",#N/A,FALSE,"P";"Tab2",#N/A,FALSE,"P"}</definedName>
    <definedName name="ght" localSheetId="51" hidden="1">{"Tab1",#N/A,FALSE,"P";"Tab2",#N/A,FALSE,"P"}</definedName>
    <definedName name="ght" localSheetId="52" hidden="1">{"Tab1",#N/A,FALSE,"P";"Tab2",#N/A,FALSE,"P"}</definedName>
    <definedName name="ght" localSheetId="41" hidden="1">{"Tab1",#N/A,FALSE,"P";"Tab2",#N/A,FALSE,"P"}</definedName>
    <definedName name="ght" hidden="1">{"Tab1",#N/A,FALSE,"P";"Tab2",#N/A,FALSE,"P"}</definedName>
    <definedName name="GL_Z">#REF!</definedName>
    <definedName name="gni">[59]GNIpc!$A$1:$R$235</definedName>
    <definedName name="goafrica" localSheetId="44">[80]!goafrica</definedName>
    <definedName name="goafrica" localSheetId="48">[80]!goafrica</definedName>
    <definedName name="goafrica" localSheetId="52">[80]!goafrica</definedName>
    <definedName name="goafrica" localSheetId="6">[80]!goafrica</definedName>
    <definedName name="goafrica">[81]!goafrica</definedName>
    <definedName name="goasia" localSheetId="44">[80]!goasia</definedName>
    <definedName name="goasia" localSheetId="48">[80]!goasia</definedName>
    <definedName name="goasia" localSheetId="52">[80]!goasia</definedName>
    <definedName name="goasia" localSheetId="6">[80]!goasia</definedName>
    <definedName name="goasia">[81]!goasia</definedName>
    <definedName name="GOB" localSheetId="18">#REF!</definedName>
    <definedName name="GOB" localSheetId="19">#REF!</definedName>
    <definedName name="GOB" localSheetId="20">#REF!</definedName>
    <definedName name="GOB" localSheetId="21">#REF!</definedName>
    <definedName name="GOB" localSheetId="42">#REF!</definedName>
    <definedName name="GOB" localSheetId="43">#REF!</definedName>
    <definedName name="GOB" localSheetId="44">#REF!</definedName>
    <definedName name="GOB" localSheetId="45">#REF!</definedName>
    <definedName name="GOB" localSheetId="48">#REF!</definedName>
    <definedName name="GOB" localSheetId="49">#REF!</definedName>
    <definedName name="GOB" localSheetId="50">#REF!</definedName>
    <definedName name="GOB" localSheetId="41">#REF!</definedName>
    <definedName name="GOB">#REF!</definedName>
    <definedName name="goeeup" localSheetId="44">[80]!goeeup</definedName>
    <definedName name="goeeup" localSheetId="48">[80]!goeeup</definedName>
    <definedName name="goeeup" localSheetId="52">[80]!goeeup</definedName>
    <definedName name="goeeup" localSheetId="6">[80]!goeeup</definedName>
    <definedName name="goeeup">[81]!goeeup</definedName>
    <definedName name="goeurope" localSheetId="44">[80]!goeurope</definedName>
    <definedName name="goeurope" localSheetId="48">[80]!goeurope</definedName>
    <definedName name="goeurope" localSheetId="52">[80]!goeurope</definedName>
    <definedName name="goeurope" localSheetId="6">[80]!goeurope</definedName>
    <definedName name="goeurope">[81]!goeurope</definedName>
    <definedName name="golamerica" localSheetId="44">[80]!golamerica</definedName>
    <definedName name="golamerica" localSheetId="48">[80]!golamerica</definedName>
    <definedName name="golamerica" localSheetId="52">[80]!golamerica</definedName>
    <definedName name="golamerica" localSheetId="6">[80]!golamerica</definedName>
    <definedName name="golamerica">[81]!golamerica</definedName>
    <definedName name="gomeast" localSheetId="44">[80]!gomeast</definedName>
    <definedName name="gomeast" localSheetId="48">[80]!gomeast</definedName>
    <definedName name="gomeast" localSheetId="52">[80]!gomeast</definedName>
    <definedName name="gomeast" localSheetId="6">[80]!gomeast</definedName>
    <definedName name="gomeast">[81]!gomeast</definedName>
    <definedName name="gooecd" localSheetId="44">[80]!gooecd</definedName>
    <definedName name="gooecd" localSheetId="48">[80]!gooecd</definedName>
    <definedName name="gooecd" localSheetId="52">[80]!gooecd</definedName>
    <definedName name="gooecd" localSheetId="6">[80]!gooecd</definedName>
    <definedName name="gooecd">[81]!gooecd</definedName>
    <definedName name="goopec" localSheetId="44">[80]!goopec</definedName>
    <definedName name="goopec" localSheetId="48">[80]!goopec</definedName>
    <definedName name="goopec" localSheetId="52">[80]!goopec</definedName>
    <definedName name="goopec" localSheetId="6">[80]!goopec</definedName>
    <definedName name="goopec">[81]!goopec</definedName>
    <definedName name="gosummary" localSheetId="44">[80]!gosummary</definedName>
    <definedName name="gosummary" localSheetId="48">[80]!gosummary</definedName>
    <definedName name="gosummary" localSheetId="52">[80]!gosummary</definedName>
    <definedName name="gosummary" localSheetId="6">[80]!gosummary</definedName>
    <definedName name="gosummary">[81]!gosummary</definedName>
    <definedName name="Grace_IDA">[66]NPV!$B$25</definedName>
    <definedName name="Grace_NC">[66]NPV!#REF!</definedName>
    <definedName name="gre" localSheetId="16" hidden="1">{"Riqfin97",#N/A,FALSE,"Tran";"Riqfinpro",#N/A,FALSE,"Tran"}</definedName>
    <definedName name="gre" localSheetId="17" hidden="1">{"Riqfin97",#N/A,FALSE,"Tran";"Riqfinpro",#N/A,FALSE,"Tran"}</definedName>
    <definedName name="gre" localSheetId="18" hidden="1">{"Riqfin97",#N/A,FALSE,"Tran";"Riqfinpro",#N/A,FALSE,"Tran"}</definedName>
    <definedName name="gre" localSheetId="19" hidden="1">{"Riqfin97",#N/A,FALSE,"Tran";"Riqfinpro",#N/A,FALSE,"Tran"}</definedName>
    <definedName name="gre" localSheetId="20" hidden="1">{"Riqfin97",#N/A,FALSE,"Tran";"Riqfinpro",#N/A,FALSE,"Tran"}</definedName>
    <definedName name="gre" localSheetId="21" hidden="1">{"Riqfin97",#N/A,FALSE,"Tran";"Riqfinpro",#N/A,FALSE,"Tran"}</definedName>
    <definedName name="gre" localSheetId="42" hidden="1">{"Riqfin97",#N/A,FALSE,"Tran";"Riqfinpro",#N/A,FALSE,"Tran"}</definedName>
    <definedName name="gre" localSheetId="43" hidden="1">{"Riqfin97",#N/A,FALSE,"Tran";"Riqfinpro",#N/A,FALSE,"Tran"}</definedName>
    <definedName name="gre" localSheetId="44" hidden="1">{"Riqfin97",#N/A,FALSE,"Tran";"Riqfinpro",#N/A,FALSE,"Tran"}</definedName>
    <definedName name="gre" localSheetId="45" hidden="1">{"Riqfin97",#N/A,FALSE,"Tran";"Riqfinpro",#N/A,FALSE,"Tran"}</definedName>
    <definedName name="gre" localSheetId="48" hidden="1">{"Riqfin97",#N/A,FALSE,"Tran";"Riqfinpro",#N/A,FALSE,"Tran"}</definedName>
    <definedName name="gre" localSheetId="49" hidden="1">{"Riqfin97",#N/A,FALSE,"Tran";"Riqfinpro",#N/A,FALSE,"Tran"}</definedName>
    <definedName name="gre" localSheetId="50" hidden="1">{"Riqfin97",#N/A,FALSE,"Tran";"Riqfinpro",#N/A,FALSE,"Tran"}</definedName>
    <definedName name="gre" localSheetId="51" hidden="1">{"Riqfin97",#N/A,FALSE,"Tran";"Riqfinpro",#N/A,FALSE,"Tran"}</definedName>
    <definedName name="gre" localSheetId="52" hidden="1">{"Riqfin97",#N/A,FALSE,"Tran";"Riqfinpro",#N/A,FALSE,"Tran"}</definedName>
    <definedName name="gre" localSheetId="41" hidden="1">{"Riqfin97",#N/A,FALSE,"Tran";"Riqfinpro",#N/A,FALSE,"Tran"}</definedName>
    <definedName name="gre" hidden="1">{"Riqfin97",#N/A,FALSE,"Tran";"Riqfinpro",#N/A,FALSE,"Tran"}</definedName>
    <definedName name="grtrt" hidden="1">'[65]Fax a enviar'!#REF!</definedName>
    <definedName name="gtryrtyr" localSheetId="18" hidden="1">#REF!</definedName>
    <definedName name="gtryrtyr" localSheetId="19" hidden="1">#REF!</definedName>
    <definedName name="gtryrtyr" localSheetId="20" hidden="1">#REF!</definedName>
    <definedName name="gtryrtyr" localSheetId="21" hidden="1">#REF!</definedName>
    <definedName name="gtryrtyr" localSheetId="42" hidden="1">#REF!</definedName>
    <definedName name="gtryrtyr" localSheetId="43" hidden="1">#REF!</definedName>
    <definedName name="gtryrtyr" localSheetId="44" hidden="1">#REF!</definedName>
    <definedName name="gtryrtyr" localSheetId="45" hidden="1">#REF!</definedName>
    <definedName name="gtryrtyr" localSheetId="48" hidden="1">#REF!</definedName>
    <definedName name="gtryrtyr" localSheetId="49" hidden="1">#REF!</definedName>
    <definedName name="gtryrtyr" localSheetId="50" hidden="1">#REF!</definedName>
    <definedName name="gtryrtyr" localSheetId="41" hidden="1">#REF!</definedName>
    <definedName name="gtryrtyr" hidden="1">#REF!</definedName>
    <definedName name="GUIL" localSheetId="18">#REF!</definedName>
    <definedName name="GUIL" localSheetId="19">#REF!</definedName>
    <definedName name="GUIL" localSheetId="20">#REF!</definedName>
    <definedName name="GUIL" localSheetId="42">#REF!</definedName>
    <definedName name="GUIL" localSheetId="43">#REF!</definedName>
    <definedName name="GUIL" localSheetId="44">#REF!</definedName>
    <definedName name="GUIL" localSheetId="48">#REF!</definedName>
    <definedName name="GUIL" localSheetId="49">#REF!</definedName>
    <definedName name="GUIL" localSheetId="50">#REF!</definedName>
    <definedName name="GUIL">#REF!</definedName>
    <definedName name="GUIL1" localSheetId="18">#REF!</definedName>
    <definedName name="GUIL1" localSheetId="19">#REF!</definedName>
    <definedName name="GUIL1" localSheetId="20">#REF!</definedName>
    <definedName name="GUIL1" localSheetId="42">#REF!</definedName>
    <definedName name="GUIL1" localSheetId="43">#REF!</definedName>
    <definedName name="GUIL1" localSheetId="44">#REF!</definedName>
    <definedName name="GUIL1" localSheetId="48">#REF!</definedName>
    <definedName name="GUIL1" localSheetId="49">#REF!</definedName>
    <definedName name="GUIL1" localSheetId="50">#REF!</definedName>
    <definedName name="GUIL1">#REF!</definedName>
    <definedName name="gyu" localSheetId="16" hidden="1">{"Tab1",#N/A,FALSE,"P";"Tab2",#N/A,FALSE,"P"}</definedName>
    <definedName name="gyu" localSheetId="17" hidden="1">{"Tab1",#N/A,FALSE,"P";"Tab2",#N/A,FALSE,"P"}</definedName>
    <definedName name="gyu" localSheetId="18" hidden="1">{"Tab1",#N/A,FALSE,"P";"Tab2",#N/A,FALSE,"P"}</definedName>
    <definedName name="gyu" localSheetId="19" hidden="1">{"Tab1",#N/A,FALSE,"P";"Tab2",#N/A,FALSE,"P"}</definedName>
    <definedName name="gyu" localSheetId="20" hidden="1">{"Tab1",#N/A,FALSE,"P";"Tab2",#N/A,FALSE,"P"}</definedName>
    <definedName name="gyu" localSheetId="21" hidden="1">{"Tab1",#N/A,FALSE,"P";"Tab2",#N/A,FALSE,"P"}</definedName>
    <definedName name="gyu" localSheetId="42" hidden="1">{"Tab1",#N/A,FALSE,"P";"Tab2",#N/A,FALSE,"P"}</definedName>
    <definedName name="gyu" localSheetId="43" hidden="1">{"Tab1",#N/A,FALSE,"P";"Tab2",#N/A,FALSE,"P"}</definedName>
    <definedName name="gyu" localSheetId="44" hidden="1">{"Tab1",#N/A,FALSE,"P";"Tab2",#N/A,FALSE,"P"}</definedName>
    <definedName name="gyu" localSheetId="45" hidden="1">{"Tab1",#N/A,FALSE,"P";"Tab2",#N/A,FALSE,"P"}</definedName>
    <definedName name="gyu" localSheetId="48" hidden="1">{"Tab1",#N/A,FALSE,"P";"Tab2",#N/A,FALSE,"P"}</definedName>
    <definedName name="gyu" localSheetId="49" hidden="1">{"Tab1",#N/A,FALSE,"P";"Tab2",#N/A,FALSE,"P"}</definedName>
    <definedName name="gyu" localSheetId="50" hidden="1">{"Tab1",#N/A,FALSE,"P";"Tab2",#N/A,FALSE,"P"}</definedName>
    <definedName name="gyu" localSheetId="51" hidden="1">{"Tab1",#N/A,FALSE,"P";"Tab2",#N/A,FALSE,"P"}</definedName>
    <definedName name="gyu" localSheetId="52" hidden="1">{"Tab1",#N/A,FALSE,"P";"Tab2",#N/A,FALSE,"P"}</definedName>
    <definedName name="gyu" localSheetId="41" hidden="1">{"Tab1",#N/A,FALSE,"P";"Tab2",#N/A,FALSE,"P"}</definedName>
    <definedName name="gyu" hidden="1">{"Tab1",#N/A,FALSE,"P";"Tab2",#N/A,FALSE,"P"}</definedName>
    <definedName name="h" localSheetId="18" hidden="1">#REF!</definedName>
    <definedName name="h" localSheetId="21" hidden="1">#REF!</definedName>
    <definedName name="h" localSheetId="42" hidden="1">#REF!</definedName>
    <definedName name="h" localSheetId="43" hidden="1">#REF!</definedName>
    <definedName name="h" localSheetId="44" hidden="1">#REF!</definedName>
    <definedName name="h" localSheetId="45" hidden="1">#REF!</definedName>
    <definedName name="h" localSheetId="48" hidden="1">#REF!</definedName>
    <definedName name="h" localSheetId="49" hidden="1">#REF!</definedName>
    <definedName name="h" localSheetId="50" hidden="1">#REF!</definedName>
    <definedName name="h" localSheetId="52" hidden="1">#REF!</definedName>
    <definedName name="h" localSheetId="41" hidden="1">#REF!</definedName>
    <definedName name="h" hidden="1">#REF!</definedName>
    <definedName name="HEADING">#REF!</definedName>
    <definedName name="Heading39">'[40]shared data'!$A$1:$G$5</definedName>
    <definedName name="hfhf" localSheetId="21">#REF!</definedName>
    <definedName name="hfhf" localSheetId="45">#REF!</definedName>
    <definedName name="hfhf" localSheetId="52">#REF!</definedName>
    <definedName name="hfhf" localSheetId="41">#REF!</definedName>
    <definedName name="hfhf">#REF!</definedName>
    <definedName name="hfhfhf" localSheetId="21" hidden="1">'[60]Fax a enviar'!#REF!</definedName>
    <definedName name="hfhfhf" localSheetId="42" hidden="1">'[60]Fax a enviar'!#REF!</definedName>
    <definedName name="hfhfhf" localSheetId="43" hidden="1">'[60]Fax a enviar'!#REF!</definedName>
    <definedName name="hfhfhf" localSheetId="44" hidden="1">'[69]Fax a enviar'!#REF!</definedName>
    <definedName name="hfhfhf" localSheetId="48" hidden="1">'[60]Fax a enviar'!#REF!</definedName>
    <definedName name="hfhfhf" localSheetId="49" hidden="1">'[60]Fax a enviar'!#REF!</definedName>
    <definedName name="hfhfhf" localSheetId="50" hidden="1">'[60]Fax a enviar'!#REF!</definedName>
    <definedName name="hfhfhf" localSheetId="41" hidden="1">'[60]Fax a enviar'!#REF!</definedName>
    <definedName name="hfhfhf" hidden="1">'[60]Fax a enviar'!#REF!</definedName>
    <definedName name="hhh" localSheetId="21" hidden="1">'[82]J(Priv.Cap)'!#REF!</definedName>
    <definedName name="hhh" localSheetId="42" hidden="1">'[82]J(Priv.Cap)'!#REF!</definedName>
    <definedName name="hhh" localSheetId="43" hidden="1">'[82]J(Priv.Cap)'!#REF!</definedName>
    <definedName name="hhh" localSheetId="44" hidden="1">'[83]J(Priv.Cap)'!#REF!</definedName>
    <definedName name="hhh" localSheetId="48" hidden="1">'[83]J(Priv.Cap)'!#REF!</definedName>
    <definedName name="hhh" localSheetId="49" hidden="1">'[83]J(Priv.Cap)'!#REF!</definedName>
    <definedName name="hhh" localSheetId="50" hidden="1">'[83]J(Priv.Cap)'!#REF!</definedName>
    <definedName name="hhh" localSheetId="41" hidden="1">'[82]J(Priv.Cap)'!#REF!</definedName>
    <definedName name="hhh" hidden="1">'[82]J(Priv.Cap)'!#REF!</definedName>
    <definedName name="HHHH" localSheetId="18" hidden="1">#REF!</definedName>
    <definedName name="HHHH" localSheetId="19" hidden="1">#REF!</definedName>
    <definedName name="HHHH" localSheetId="20" hidden="1">#REF!</definedName>
    <definedName name="HHHH" localSheetId="21" hidden="1">#REF!</definedName>
    <definedName name="HHHH" localSheetId="42" hidden="1">#REF!</definedName>
    <definedName name="HHHH" localSheetId="43" hidden="1">#REF!</definedName>
    <definedName name="HHHH" localSheetId="44" hidden="1">#REF!</definedName>
    <definedName name="HHHH" localSheetId="45" hidden="1">#REF!</definedName>
    <definedName name="HHHH" localSheetId="48" hidden="1">#REF!</definedName>
    <definedName name="HHHH" localSheetId="49" hidden="1">#REF!</definedName>
    <definedName name="HHHH" localSheetId="50" hidden="1">#REF!</definedName>
    <definedName name="HHHH" localSheetId="41" hidden="1">#REF!</definedName>
    <definedName name="HHHH" hidden="1">#REF!</definedName>
    <definedName name="hhhhh" localSheetId="16" hidden="1">{"Tab1",#N/A,FALSE,"P";"Tab2",#N/A,FALSE,"P"}</definedName>
    <definedName name="hhhhh" localSheetId="17" hidden="1">{"Tab1",#N/A,FALSE,"P";"Tab2",#N/A,FALSE,"P"}</definedName>
    <definedName name="hhhhh" localSheetId="18" hidden="1">{"Tab1",#N/A,FALSE,"P";"Tab2",#N/A,FALSE,"P"}</definedName>
    <definedName name="hhhhh" localSheetId="19" hidden="1">{"Tab1",#N/A,FALSE,"P";"Tab2",#N/A,FALSE,"P"}</definedName>
    <definedName name="hhhhh" localSheetId="20" hidden="1">{"Tab1",#N/A,FALSE,"P";"Tab2",#N/A,FALSE,"P"}</definedName>
    <definedName name="hhhhh" localSheetId="21" hidden="1">{"Tab1",#N/A,FALSE,"P";"Tab2",#N/A,FALSE,"P"}</definedName>
    <definedName name="hhhhh" localSheetId="42" hidden="1">{"Tab1",#N/A,FALSE,"P";"Tab2",#N/A,FALSE,"P"}</definedName>
    <definedName name="hhhhh" localSheetId="43" hidden="1">{"Tab1",#N/A,FALSE,"P";"Tab2",#N/A,FALSE,"P"}</definedName>
    <definedName name="hhhhh" localSheetId="44" hidden="1">{"Tab1",#N/A,FALSE,"P";"Tab2",#N/A,FALSE,"P"}</definedName>
    <definedName name="hhhhh" localSheetId="45" hidden="1">{"Tab1",#N/A,FALSE,"P";"Tab2",#N/A,FALSE,"P"}</definedName>
    <definedName name="hhhhh" localSheetId="48" hidden="1">{"Tab1",#N/A,FALSE,"P";"Tab2",#N/A,FALSE,"P"}</definedName>
    <definedName name="hhhhh" localSheetId="49" hidden="1">{"Tab1",#N/A,FALSE,"P";"Tab2",#N/A,FALSE,"P"}</definedName>
    <definedName name="hhhhh" localSheetId="50" hidden="1">{"Tab1",#N/A,FALSE,"P";"Tab2",#N/A,FALSE,"P"}</definedName>
    <definedName name="hhhhh" localSheetId="51" hidden="1">{"Tab1",#N/A,FALSE,"P";"Tab2",#N/A,FALSE,"P"}</definedName>
    <definedName name="hhhhh" localSheetId="52" hidden="1">{"Tab1",#N/A,FALSE,"P";"Tab2",#N/A,FALSE,"P"}</definedName>
    <definedName name="hhhhh" localSheetId="41" hidden="1">{"Tab1",#N/A,FALSE,"P";"Tab2",#N/A,FALSE,"P"}</definedName>
    <definedName name="hhhhh" hidden="1">{"Tab1",#N/A,FALSE,"P";"Tab2",#N/A,FALSE,"P"}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'[51]Inter-Bank'!$L$5</definedName>
    <definedName name="hio" localSheetId="16" hidden="1">{"Tab1",#N/A,FALSE,"P";"Tab2",#N/A,FALSE,"P"}</definedName>
    <definedName name="hio" localSheetId="17" hidden="1">{"Tab1",#N/A,FALSE,"P";"Tab2",#N/A,FALSE,"P"}</definedName>
    <definedName name="hio" localSheetId="18" hidden="1">{"Tab1",#N/A,FALSE,"P";"Tab2",#N/A,FALSE,"P"}</definedName>
    <definedName name="hio" localSheetId="19" hidden="1">{"Tab1",#N/A,FALSE,"P";"Tab2",#N/A,FALSE,"P"}</definedName>
    <definedName name="hio" localSheetId="20" hidden="1">{"Tab1",#N/A,FALSE,"P";"Tab2",#N/A,FALSE,"P"}</definedName>
    <definedName name="hio" localSheetId="21" hidden="1">{"Tab1",#N/A,FALSE,"P";"Tab2",#N/A,FALSE,"P"}</definedName>
    <definedName name="hio" localSheetId="42" hidden="1">{"Tab1",#N/A,FALSE,"P";"Tab2",#N/A,FALSE,"P"}</definedName>
    <definedName name="hio" localSheetId="43" hidden="1">{"Tab1",#N/A,FALSE,"P";"Tab2",#N/A,FALSE,"P"}</definedName>
    <definedName name="hio" localSheetId="44" hidden="1">{"Tab1",#N/A,FALSE,"P";"Tab2",#N/A,FALSE,"P"}</definedName>
    <definedName name="hio" localSheetId="45" hidden="1">{"Tab1",#N/A,FALSE,"P";"Tab2",#N/A,FALSE,"P"}</definedName>
    <definedName name="hio" localSheetId="48" hidden="1">{"Tab1",#N/A,FALSE,"P";"Tab2",#N/A,FALSE,"P"}</definedName>
    <definedName name="hio" localSheetId="49" hidden="1">{"Tab1",#N/A,FALSE,"P";"Tab2",#N/A,FALSE,"P"}</definedName>
    <definedName name="hio" localSheetId="50" hidden="1">{"Tab1",#N/A,FALSE,"P";"Tab2",#N/A,FALSE,"P"}</definedName>
    <definedName name="hio" localSheetId="51" hidden="1">{"Tab1",#N/A,FALSE,"P";"Tab2",#N/A,FALSE,"P"}</definedName>
    <definedName name="hio" localSheetId="52" hidden="1">{"Tab1",#N/A,FALSE,"P";"Tab2",#N/A,FALSE,"P"}</definedName>
    <definedName name="hio" localSheetId="41" hidden="1">{"Tab1",#N/A,FALSE,"P";"Tab2",#N/A,FALSE,"P"}</definedName>
    <definedName name="hio" hidden="1">{"Tab1",#N/A,FALSE,"P";"Tab2",#N/A,FALSE,"P"}</definedName>
    <definedName name="hjkhgkky" hidden="1">'[65]Fax a enviar'!#REF!</definedName>
    <definedName name="hkh" localSheetId="18" hidden="1">#REF!</definedName>
    <definedName name="hkh" localSheetId="19" hidden="1">#REF!</definedName>
    <definedName name="hkh" localSheetId="20" hidden="1">#REF!</definedName>
    <definedName name="hkh" localSheetId="21" hidden="1">#REF!</definedName>
    <definedName name="hkh" localSheetId="42" hidden="1">#REF!</definedName>
    <definedName name="hkh" localSheetId="43" hidden="1">#REF!</definedName>
    <definedName name="hkh" localSheetId="44" hidden="1">#REF!</definedName>
    <definedName name="hkh" localSheetId="45" hidden="1">#REF!</definedName>
    <definedName name="hkh" localSheetId="48" hidden="1">#REF!</definedName>
    <definedName name="hkh" localSheetId="49" hidden="1">#REF!</definedName>
    <definedName name="hkh" localSheetId="50" hidden="1">#REF!</definedName>
    <definedName name="hkh" localSheetId="41" hidden="1">#REF!</definedName>
    <definedName name="hkh" hidden="1">#REF!</definedName>
    <definedName name="hkhkh" localSheetId="18" hidden="1">#REF!</definedName>
    <definedName name="hkhkh" localSheetId="19" hidden="1">#REF!</definedName>
    <definedName name="hkhkh" localSheetId="20" hidden="1">#REF!</definedName>
    <definedName name="hkhkh" localSheetId="42" hidden="1">#REF!</definedName>
    <definedName name="hkhkh" localSheetId="43" hidden="1">#REF!</definedName>
    <definedName name="hkhkh" localSheetId="44" hidden="1">#REF!</definedName>
    <definedName name="hkhkh" localSheetId="48" hidden="1">#REF!</definedName>
    <definedName name="hkhkh" localSheetId="49" hidden="1">#REF!</definedName>
    <definedName name="hkhkh" localSheetId="50" hidden="1">#REF!</definedName>
    <definedName name="hkhkh" hidden="1">#REF!</definedName>
    <definedName name="hola" localSheetId="18">#REF!</definedName>
    <definedName name="hola" localSheetId="19">#REF!</definedName>
    <definedName name="hola" localSheetId="20">#REF!</definedName>
    <definedName name="hola" localSheetId="42">#REF!</definedName>
    <definedName name="hola" localSheetId="43">#REF!</definedName>
    <definedName name="hola" localSheetId="44">#REF!</definedName>
    <definedName name="hola" localSheetId="48">#REF!</definedName>
    <definedName name="hola" localSheetId="49">#REF!</definedName>
    <definedName name="hola" localSheetId="50">#REF!</definedName>
    <definedName name="hola">#REF!</definedName>
    <definedName name="holalalala" localSheetId="19" hidden="1">'[37]Fax a enviar'!#REF!</definedName>
    <definedName name="holalalala" localSheetId="20" hidden="1">'[37]Fax a enviar'!#REF!</definedName>
    <definedName name="holalalala" localSheetId="43" hidden="1">'[37]Fax a enviar'!#REF!</definedName>
    <definedName name="holalalala" localSheetId="44" hidden="1">'[73]Fax a enviar'!#REF!</definedName>
    <definedName name="holalalala" localSheetId="48" hidden="1">'[73]Fax a enviar'!#REF!</definedName>
    <definedName name="holalalala" localSheetId="49" hidden="1">'[73]Fax a enviar'!#REF!</definedName>
    <definedName name="holalalala" localSheetId="50" hidden="1">'[73]Fax a enviar'!#REF!</definedName>
    <definedName name="holalalala" hidden="1">'[37]Fax a enviar'!#REF!</definedName>
    <definedName name="holallll" localSheetId="18">#REF!</definedName>
    <definedName name="holallll" localSheetId="19">#REF!</definedName>
    <definedName name="holallll" localSheetId="20">#REF!</definedName>
    <definedName name="holallll" localSheetId="21">#REF!</definedName>
    <definedName name="holallll" localSheetId="42">#REF!</definedName>
    <definedName name="holallll" localSheetId="43">#REF!</definedName>
    <definedName name="holallll" localSheetId="44">#REF!</definedName>
    <definedName name="holallll" localSheetId="45">#REF!</definedName>
    <definedName name="holallll" localSheetId="48">#REF!</definedName>
    <definedName name="holallll" localSheetId="49">#REF!</definedName>
    <definedName name="holallll" localSheetId="50">#REF!</definedName>
    <definedName name="holallll" localSheetId="52">#REF!</definedName>
    <definedName name="holallll" localSheetId="41">#REF!</definedName>
    <definedName name="holallll">#REF!</definedName>
    <definedName name="hpu" localSheetId="16" hidden="1">{"Tab1",#N/A,FALSE,"P";"Tab2",#N/A,FALSE,"P"}</definedName>
    <definedName name="hpu" localSheetId="17" hidden="1">{"Tab1",#N/A,FALSE,"P";"Tab2",#N/A,FALSE,"P"}</definedName>
    <definedName name="hpu" localSheetId="18" hidden="1">{"Tab1",#N/A,FALSE,"P";"Tab2",#N/A,FALSE,"P"}</definedName>
    <definedName name="hpu" localSheetId="19" hidden="1">{"Tab1",#N/A,FALSE,"P";"Tab2",#N/A,FALSE,"P"}</definedName>
    <definedName name="hpu" localSheetId="20" hidden="1">{"Tab1",#N/A,FALSE,"P";"Tab2",#N/A,FALSE,"P"}</definedName>
    <definedName name="hpu" localSheetId="21" hidden="1">{"Tab1",#N/A,FALSE,"P";"Tab2",#N/A,FALSE,"P"}</definedName>
    <definedName name="hpu" localSheetId="42" hidden="1">{"Tab1",#N/A,FALSE,"P";"Tab2",#N/A,FALSE,"P"}</definedName>
    <definedName name="hpu" localSheetId="43" hidden="1">{"Tab1",#N/A,FALSE,"P";"Tab2",#N/A,FALSE,"P"}</definedName>
    <definedName name="hpu" localSheetId="44" hidden="1">{"Tab1",#N/A,FALSE,"P";"Tab2",#N/A,FALSE,"P"}</definedName>
    <definedName name="hpu" localSheetId="45" hidden="1">{"Tab1",#N/A,FALSE,"P";"Tab2",#N/A,FALSE,"P"}</definedName>
    <definedName name="hpu" localSheetId="48" hidden="1">{"Tab1",#N/A,FALSE,"P";"Tab2",#N/A,FALSE,"P"}</definedName>
    <definedName name="hpu" localSheetId="49" hidden="1">{"Tab1",#N/A,FALSE,"P";"Tab2",#N/A,FALSE,"P"}</definedName>
    <definedName name="hpu" localSheetId="50" hidden="1">{"Tab1",#N/A,FALSE,"P";"Tab2",#N/A,FALSE,"P"}</definedName>
    <definedName name="hpu" localSheetId="51" hidden="1">{"Tab1",#N/A,FALSE,"P";"Tab2",#N/A,FALSE,"P"}</definedName>
    <definedName name="hpu" localSheetId="52" hidden="1">{"Tab1",#N/A,FALSE,"P";"Tab2",#N/A,FALSE,"P"}</definedName>
    <definedName name="hpu" localSheetId="41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6" hidden="1">{"Tab1",#N/A,FALSE,"P";"Tab2",#N/A,FALSE,"P"}</definedName>
    <definedName name="hui" localSheetId="17" hidden="1">{"Tab1",#N/A,FALSE,"P";"Tab2",#N/A,FALSE,"P"}</definedName>
    <definedName name="hui" localSheetId="18" hidden="1">{"Tab1",#N/A,FALSE,"P";"Tab2",#N/A,FALSE,"P"}</definedName>
    <definedName name="hui" localSheetId="19" hidden="1">{"Tab1",#N/A,FALSE,"P";"Tab2",#N/A,FALSE,"P"}</definedName>
    <definedName name="hui" localSheetId="20" hidden="1">{"Tab1",#N/A,FALSE,"P";"Tab2",#N/A,FALSE,"P"}</definedName>
    <definedName name="hui" localSheetId="21" hidden="1">{"Tab1",#N/A,FALSE,"P";"Tab2",#N/A,FALSE,"P"}</definedName>
    <definedName name="hui" localSheetId="42" hidden="1">{"Tab1",#N/A,FALSE,"P";"Tab2",#N/A,FALSE,"P"}</definedName>
    <definedName name="hui" localSheetId="43" hidden="1">{"Tab1",#N/A,FALSE,"P";"Tab2",#N/A,FALSE,"P"}</definedName>
    <definedName name="hui" localSheetId="44" hidden="1">{"Tab1",#N/A,FALSE,"P";"Tab2",#N/A,FALSE,"P"}</definedName>
    <definedName name="hui" localSheetId="45" hidden="1">{"Tab1",#N/A,FALSE,"P";"Tab2",#N/A,FALSE,"P"}</definedName>
    <definedName name="hui" localSheetId="48" hidden="1">{"Tab1",#N/A,FALSE,"P";"Tab2",#N/A,FALSE,"P"}</definedName>
    <definedName name="hui" localSheetId="49" hidden="1">{"Tab1",#N/A,FALSE,"P";"Tab2",#N/A,FALSE,"P"}</definedName>
    <definedName name="hui" localSheetId="50" hidden="1">{"Tab1",#N/A,FALSE,"P";"Tab2",#N/A,FALSE,"P"}</definedName>
    <definedName name="hui" localSheetId="51" hidden="1">{"Tab1",#N/A,FALSE,"P";"Tab2",#N/A,FALSE,"P"}</definedName>
    <definedName name="hui" localSheetId="52" hidden="1">{"Tab1",#N/A,FALSE,"P";"Tab2",#N/A,FALSE,"P"}</definedName>
    <definedName name="hui" localSheetId="41" hidden="1">{"Tab1",#N/A,FALSE,"P";"Tab2",#N/A,FALSE,"P"}</definedName>
    <definedName name="hui" hidden="1">{"Tab1",#N/A,FALSE,"P";"Tab2",#N/A,FALSE,"P"}</definedName>
    <definedName name="huo" localSheetId="16" hidden="1">{"Tab1",#N/A,FALSE,"P";"Tab2",#N/A,FALSE,"P"}</definedName>
    <definedName name="huo" localSheetId="17" hidden="1">{"Tab1",#N/A,FALSE,"P";"Tab2",#N/A,FALSE,"P"}</definedName>
    <definedName name="huo" localSheetId="18" hidden="1">{"Tab1",#N/A,FALSE,"P";"Tab2",#N/A,FALSE,"P"}</definedName>
    <definedName name="huo" localSheetId="19" hidden="1">{"Tab1",#N/A,FALSE,"P";"Tab2",#N/A,FALSE,"P"}</definedName>
    <definedName name="huo" localSheetId="20" hidden="1">{"Tab1",#N/A,FALSE,"P";"Tab2",#N/A,FALSE,"P"}</definedName>
    <definedName name="huo" localSheetId="21" hidden="1">{"Tab1",#N/A,FALSE,"P";"Tab2",#N/A,FALSE,"P"}</definedName>
    <definedName name="huo" localSheetId="42" hidden="1">{"Tab1",#N/A,FALSE,"P";"Tab2",#N/A,FALSE,"P"}</definedName>
    <definedName name="huo" localSheetId="43" hidden="1">{"Tab1",#N/A,FALSE,"P";"Tab2",#N/A,FALSE,"P"}</definedName>
    <definedName name="huo" localSheetId="44" hidden="1">{"Tab1",#N/A,FALSE,"P";"Tab2",#N/A,FALSE,"P"}</definedName>
    <definedName name="huo" localSheetId="45" hidden="1">{"Tab1",#N/A,FALSE,"P";"Tab2",#N/A,FALSE,"P"}</definedName>
    <definedName name="huo" localSheetId="48" hidden="1">{"Tab1",#N/A,FALSE,"P";"Tab2",#N/A,FALSE,"P"}</definedName>
    <definedName name="huo" localSheetId="49" hidden="1">{"Tab1",#N/A,FALSE,"P";"Tab2",#N/A,FALSE,"P"}</definedName>
    <definedName name="huo" localSheetId="50" hidden="1">{"Tab1",#N/A,FALSE,"P";"Tab2",#N/A,FALSE,"P"}</definedName>
    <definedName name="huo" localSheetId="51" hidden="1">{"Tab1",#N/A,FALSE,"P";"Tab2",#N/A,FALSE,"P"}</definedName>
    <definedName name="huo" localSheetId="52" hidden="1">{"Tab1",#N/A,FALSE,"P";"Tab2",#N/A,FALSE,"P"}</definedName>
    <definedName name="huo" localSheetId="41" hidden="1">{"Tab1",#N/A,FALSE,"P";"Tab2",#N/A,FALSE,"P"}</definedName>
    <definedName name="huo" hidden="1">{"Tab1",#N/A,FALSE,"P";"Tab2",#N/A,FALSE,"P"}</definedName>
    <definedName name="hutyu7" localSheetId="18" hidden="1">#REF!</definedName>
    <definedName name="hutyu7" localSheetId="21" hidden="1">#REF!</definedName>
    <definedName name="hutyu7" localSheetId="42" hidden="1">#REF!</definedName>
    <definedName name="hutyu7" localSheetId="43" hidden="1">#REF!</definedName>
    <definedName name="hutyu7" localSheetId="44" hidden="1">#REF!</definedName>
    <definedName name="hutyu7" localSheetId="45" hidden="1">#REF!</definedName>
    <definedName name="hutyu7" localSheetId="48" hidden="1">#REF!</definedName>
    <definedName name="hutyu7" localSheetId="49" hidden="1">#REF!</definedName>
    <definedName name="hutyu7" localSheetId="50" hidden="1">#REF!</definedName>
    <definedName name="hutyu7" localSheetId="52" hidden="1">#REF!</definedName>
    <definedName name="hutyu7" localSheetId="41" hidden="1">#REF!</definedName>
    <definedName name="hutyu7" hidden="1">#REF!</definedName>
    <definedName name="HVYNONO1" localSheetId="21">[50]nonopec!#REF!</definedName>
    <definedName name="HVYNONO1" localSheetId="42">[50]nonopec!#REF!</definedName>
    <definedName name="HVYNONO1" localSheetId="43">[50]nonopec!#REF!</definedName>
    <definedName name="HVYNONO1" localSheetId="44">[84]nonopec!#REF!</definedName>
    <definedName name="HVYNONO1" localSheetId="45">[84]nonopec!#REF!</definedName>
    <definedName name="HVYNONO1" localSheetId="48">[84]nonopec!#REF!</definedName>
    <definedName name="HVYNONO1" localSheetId="49">[84]nonopec!#REF!</definedName>
    <definedName name="HVYNONO1" localSheetId="50">[84]nonopec!#REF!</definedName>
    <definedName name="HVYNONO1" localSheetId="52">[84]nonopec!#REF!</definedName>
    <definedName name="HVYNONO1" localSheetId="41">[50]nonopec!#REF!</definedName>
    <definedName name="HVYNONO1">[50]nonopec!#REF!</definedName>
    <definedName name="HVYNONO2" localSheetId="21">[50]nonopec!#REF!</definedName>
    <definedName name="HVYNONO2" localSheetId="42">[50]nonopec!#REF!</definedName>
    <definedName name="HVYNONO2" localSheetId="43">[50]nonopec!#REF!</definedName>
    <definedName name="HVYNONO2" localSheetId="44">[84]nonopec!#REF!</definedName>
    <definedName name="HVYNONO2" localSheetId="48">[84]nonopec!#REF!</definedName>
    <definedName name="HVYNONO2" localSheetId="49">[84]nonopec!#REF!</definedName>
    <definedName name="HVYNONO2" localSheetId="50">[84]nonopec!#REF!</definedName>
    <definedName name="HVYNONO2" localSheetId="41">[50]nonopec!#REF!</definedName>
    <definedName name="HVYNONO2">[50]nonopec!#REF!</definedName>
    <definedName name="HVYNONOPEC" localSheetId="21">[50]nonopec!#REF!</definedName>
    <definedName name="HVYNONOPEC" localSheetId="41">[50]nonopec!#REF!</definedName>
    <definedName name="HVYNONOPEC">[50]nonopec!#REF!</definedName>
    <definedName name="HVYOECD">[50]nonopec!#REF!</definedName>
    <definedName name="HVYOPEC">[50]nonopec!#REF!</definedName>
    <definedName name="HVYSUMM">[50]nonopec!#REF!</definedName>
    <definedName name="IDAr">#REF!</definedName>
    <definedName name="IDB" localSheetId="18">#REF!</definedName>
    <definedName name="IDB" localSheetId="19">#REF!</definedName>
    <definedName name="IDB" localSheetId="20">#REF!</definedName>
    <definedName name="IDB" localSheetId="21">#REF!</definedName>
    <definedName name="IDB" localSheetId="42">#REF!</definedName>
    <definedName name="IDB" localSheetId="43">#REF!</definedName>
    <definedName name="IDB" localSheetId="44">#REF!</definedName>
    <definedName name="IDB" localSheetId="45">#REF!</definedName>
    <definedName name="IDB" localSheetId="48">#REF!</definedName>
    <definedName name="IDB" localSheetId="49">#REF!</definedName>
    <definedName name="IDB" localSheetId="50">#REF!</definedName>
    <definedName name="IDB" localSheetId="41">#REF!</definedName>
    <definedName name="IDB">#REF!</definedName>
    <definedName name="IFSASSETS">#REF!</definedName>
    <definedName name="IFSLIABS">#REF!</definedName>
    <definedName name="ii" localSheetId="16" hidden="1">{"Tab1",#N/A,FALSE,"P";"Tab2",#N/A,FALSE,"P"}</definedName>
    <definedName name="ii" localSheetId="17" hidden="1">{"Tab1",#N/A,FALSE,"P";"Tab2",#N/A,FALSE,"P"}</definedName>
    <definedName name="ii" localSheetId="18" hidden="1">{"Tab1",#N/A,FALSE,"P";"Tab2",#N/A,FALSE,"P"}</definedName>
    <definedName name="ii" localSheetId="19" hidden="1">{"Tab1",#N/A,FALSE,"P";"Tab2",#N/A,FALSE,"P"}</definedName>
    <definedName name="ii" localSheetId="20" hidden="1">{"Tab1",#N/A,FALSE,"P";"Tab2",#N/A,FALSE,"P"}</definedName>
    <definedName name="ii" localSheetId="21" hidden="1">{"Tab1",#N/A,FALSE,"P";"Tab2",#N/A,FALSE,"P"}</definedName>
    <definedName name="ii" localSheetId="42" hidden="1">{"Tab1",#N/A,FALSE,"P";"Tab2",#N/A,FALSE,"P"}</definedName>
    <definedName name="ii" localSheetId="43" hidden="1">{"Tab1",#N/A,FALSE,"P";"Tab2",#N/A,FALSE,"P"}</definedName>
    <definedName name="ii" localSheetId="44" hidden="1">{"Tab1",#N/A,FALSE,"P";"Tab2",#N/A,FALSE,"P"}</definedName>
    <definedName name="ii" localSheetId="45" hidden="1">{"Tab1",#N/A,FALSE,"P";"Tab2",#N/A,FALSE,"P"}</definedName>
    <definedName name="ii" localSheetId="48" hidden="1">{"Tab1",#N/A,FALSE,"P";"Tab2",#N/A,FALSE,"P"}</definedName>
    <definedName name="ii" localSheetId="49" hidden="1">{"Tab1",#N/A,FALSE,"P";"Tab2",#N/A,FALSE,"P"}</definedName>
    <definedName name="ii" localSheetId="50" hidden="1">{"Tab1",#N/A,FALSE,"P";"Tab2",#N/A,FALSE,"P"}</definedName>
    <definedName name="ii" localSheetId="51" hidden="1">{"Tab1",#N/A,FALSE,"P";"Tab2",#N/A,FALSE,"P"}</definedName>
    <definedName name="ii" localSheetId="52" hidden="1">{"Tab1",#N/A,FALSE,"P";"Tab2",#N/A,FALSE,"P"}</definedName>
    <definedName name="ii" localSheetId="41" hidden="1">{"Tab1",#N/A,FALSE,"P";"Tab2",#N/A,FALSE,"P"}</definedName>
    <definedName name="ii" hidden="1">{"Tab1",#N/A,FALSE,"P";"Tab2",#N/A,FALSE,"P"}</definedName>
    <definedName name="iii" localSheetId="16" hidden="1">{"Riqfin97",#N/A,FALSE,"Tran";"Riqfinpro",#N/A,FALSE,"Tran"}</definedName>
    <definedName name="iii" localSheetId="17" hidden="1">{"Riqfin97",#N/A,FALSE,"Tran";"Riqfinpro",#N/A,FALSE,"Tran"}</definedName>
    <definedName name="iii" localSheetId="18" hidden="1">{"Riqfin97",#N/A,FALSE,"Tran";"Riqfinpro",#N/A,FALSE,"Tran"}</definedName>
    <definedName name="iii" localSheetId="19" hidden="1">{"Riqfin97",#N/A,FALSE,"Tran";"Riqfinpro",#N/A,FALSE,"Tran"}</definedName>
    <definedName name="iii" localSheetId="20" hidden="1">{"Riqfin97",#N/A,FALSE,"Tran";"Riqfinpro",#N/A,FALSE,"Tran"}</definedName>
    <definedName name="iii" localSheetId="21" hidden="1">{"Riqfin97",#N/A,FALSE,"Tran";"Riqfinpro",#N/A,FALSE,"Tran"}</definedName>
    <definedName name="iii" localSheetId="42" hidden="1">{"Riqfin97",#N/A,FALSE,"Tran";"Riqfinpro",#N/A,FALSE,"Tran"}</definedName>
    <definedName name="iii" localSheetId="43" hidden="1">{"Riqfin97",#N/A,FALSE,"Tran";"Riqfinpro",#N/A,FALSE,"Tran"}</definedName>
    <definedName name="iii" localSheetId="44" hidden="1">{"Riqfin97",#N/A,FALSE,"Tran";"Riqfinpro",#N/A,FALSE,"Tran"}</definedName>
    <definedName name="iii" localSheetId="45" hidden="1">{"Riqfin97",#N/A,FALSE,"Tran";"Riqfinpro",#N/A,FALSE,"Tran"}</definedName>
    <definedName name="iii" localSheetId="48" hidden="1">{"Riqfin97",#N/A,FALSE,"Tran";"Riqfinpro",#N/A,FALSE,"Tran"}</definedName>
    <definedName name="iii" localSheetId="49" hidden="1">{"Riqfin97",#N/A,FALSE,"Tran";"Riqfinpro",#N/A,FALSE,"Tran"}</definedName>
    <definedName name="iii" localSheetId="50" hidden="1">{"Riqfin97",#N/A,FALSE,"Tran";"Riqfinpro",#N/A,FALSE,"Tran"}</definedName>
    <definedName name="iii" localSheetId="51" hidden="1">{"Riqfin97",#N/A,FALSE,"Tran";"Riqfinpro",#N/A,FALSE,"Tran"}</definedName>
    <definedName name="iii" localSheetId="52" hidden="1">{"Riqfin97",#N/A,FALSE,"Tran";"Riqfinpro",#N/A,FALSE,"Tran"}</definedName>
    <definedName name="iii" localSheetId="41" hidden="1">{"Riqfin97",#N/A,FALSE,"Tran";"Riqfinpro",#N/A,FALSE,"Tran"}</definedName>
    <definedName name="iii" hidden="1">{"Riqfin97",#N/A,FALSE,"Tran";"Riqfinpro",#N/A,FALSE,"Tran"}</definedName>
    <definedName name="iiiiiiiiiii" localSheetId="18" hidden="1">#REF!</definedName>
    <definedName name="iiiiiiiiiii" localSheetId="21" hidden="1">#REF!</definedName>
    <definedName name="iiiiiiiiiii" localSheetId="42" hidden="1">#REF!</definedName>
    <definedName name="iiiiiiiiiii" localSheetId="43" hidden="1">#REF!</definedName>
    <definedName name="iiiiiiiiiii" localSheetId="44" hidden="1">#REF!</definedName>
    <definedName name="iiiiiiiiiii" localSheetId="45" hidden="1">#REF!</definedName>
    <definedName name="iiiiiiiiiii" localSheetId="48" hidden="1">#REF!</definedName>
    <definedName name="iiiiiiiiiii" localSheetId="49" hidden="1">#REF!</definedName>
    <definedName name="iiiiiiiiiii" localSheetId="50" hidden="1">#REF!</definedName>
    <definedName name="iiiiiiiiiii" localSheetId="52" hidden="1">#REF!</definedName>
    <definedName name="iiiiiiiiiii" localSheetId="41" hidden="1">#REF!</definedName>
    <definedName name="iiiiiiiiiii" hidden="1">#REF!</definedName>
    <definedName name="iiiiiiiiiiii" localSheetId="21" hidden="1">'[60]Fax a enviar'!#REF!</definedName>
    <definedName name="iiiiiiiiiiii" localSheetId="42" hidden="1">'[60]Fax a enviar'!#REF!</definedName>
    <definedName name="iiiiiiiiiiii" localSheetId="43" hidden="1">'[60]Fax a enviar'!#REF!</definedName>
    <definedName name="iiiiiiiiiiii" localSheetId="44" hidden="1">'[69]Fax a enviar'!#REF!</definedName>
    <definedName name="iiiiiiiiiiii" localSheetId="45" hidden="1">'[60]Fax a enviar'!#REF!</definedName>
    <definedName name="iiiiiiiiiiii" localSheetId="48" hidden="1">'[60]Fax a enviar'!#REF!</definedName>
    <definedName name="iiiiiiiiiiii" localSheetId="49" hidden="1">'[60]Fax a enviar'!#REF!</definedName>
    <definedName name="iiiiiiiiiiii" localSheetId="50" hidden="1">'[60]Fax a enviar'!#REF!</definedName>
    <definedName name="iiiiiiiiiiii" localSheetId="52" hidden="1">'[60]Fax a enviar'!#REF!</definedName>
    <definedName name="iiiiiiiiiiii" localSheetId="41" hidden="1">'[60]Fax a enviar'!#REF!</definedName>
    <definedName name="iiiiiiiiiiii" hidden="1">'[60]Fax a enviar'!#REF!</definedName>
    <definedName name="iiiiiiiiiiiiiiiii" localSheetId="21" hidden="1">'[60]Fax a enviar'!#REF!</definedName>
    <definedName name="iiiiiiiiiiiiiiiii" localSheetId="42" hidden="1">'[60]Fax a enviar'!#REF!</definedName>
    <definedName name="iiiiiiiiiiiiiiiii" localSheetId="43" hidden="1">'[60]Fax a enviar'!#REF!</definedName>
    <definedName name="iiiiiiiiiiiiiiiii" localSheetId="44" hidden="1">'[69]Fax a enviar'!#REF!</definedName>
    <definedName name="iiiiiiiiiiiiiiiii" localSheetId="48" hidden="1">'[60]Fax a enviar'!#REF!</definedName>
    <definedName name="iiiiiiiiiiiiiiiii" localSheetId="49" hidden="1">'[60]Fax a enviar'!#REF!</definedName>
    <definedName name="iiiiiiiiiiiiiiiii" localSheetId="50" hidden="1">'[60]Fax a enviar'!#REF!</definedName>
    <definedName name="iiiiiiiiiiiiiiiii" localSheetId="41" hidden="1">'[60]Fax a enviar'!#REF!</definedName>
    <definedName name="iiiiiiiiiiiiiiiii" hidden="1">'[60]Fax a enviar'!#REF!</definedName>
    <definedName name="iiiiiiiiiiiiiiiiiiiiiiiiii" localSheetId="18" hidden="1">#REF!</definedName>
    <definedName name="iiiiiiiiiiiiiiiiiiiiiiiiii" localSheetId="19" hidden="1">#REF!</definedName>
    <definedName name="iiiiiiiiiiiiiiiiiiiiiiiiii" localSheetId="20" hidden="1">#REF!</definedName>
    <definedName name="iiiiiiiiiiiiiiiiiiiiiiiiii" localSheetId="21" hidden="1">#REF!</definedName>
    <definedName name="iiiiiiiiiiiiiiiiiiiiiiiiii" localSheetId="42" hidden="1">#REF!</definedName>
    <definedName name="iiiiiiiiiiiiiiiiiiiiiiiiii" localSheetId="43" hidden="1">#REF!</definedName>
    <definedName name="iiiiiiiiiiiiiiiiiiiiiiiiii" localSheetId="44" hidden="1">#REF!</definedName>
    <definedName name="iiiiiiiiiiiiiiiiiiiiiiiiii" localSheetId="45" hidden="1">#REF!</definedName>
    <definedName name="iiiiiiiiiiiiiiiiiiiiiiiiii" localSheetId="48" hidden="1">#REF!</definedName>
    <definedName name="iiiiiiiiiiiiiiiiiiiiiiiiii" localSheetId="49" hidden="1">#REF!</definedName>
    <definedName name="iiiiiiiiiiiiiiiiiiiiiiiiii" localSheetId="50" hidden="1">#REF!</definedName>
    <definedName name="iiiiiiiiiiiiiiiiiiiiiiiiii" localSheetId="41" hidden="1">#REF!</definedName>
    <definedName name="iiiiiiiiiiiiiiiiiiiiiiiiii" hidden="1">#REF!</definedName>
    <definedName name="iiiooo" localSheetId="18">#REF!</definedName>
    <definedName name="iiiooo" localSheetId="19">#REF!</definedName>
    <definedName name="iiiooo" localSheetId="20">#REF!</definedName>
    <definedName name="iiiooo" localSheetId="42">#REF!</definedName>
    <definedName name="iiiooo" localSheetId="43">#REF!</definedName>
    <definedName name="iiiooo" localSheetId="44">#REF!</definedName>
    <definedName name="iiiooo" localSheetId="48">#REF!</definedName>
    <definedName name="iiiooo" localSheetId="49">#REF!</definedName>
    <definedName name="iiiooo" localSheetId="50">#REF!</definedName>
    <definedName name="iiiooo">#REF!</definedName>
    <definedName name="IKR" localSheetId="18">#REF!</definedName>
    <definedName name="IKR" localSheetId="19">#REF!</definedName>
    <definedName name="IKR" localSheetId="20">#REF!</definedName>
    <definedName name="IKR" localSheetId="42">#REF!</definedName>
    <definedName name="IKR" localSheetId="43">#REF!</definedName>
    <definedName name="IKR" localSheetId="44">#REF!</definedName>
    <definedName name="IKR" localSheetId="48">#REF!</definedName>
    <definedName name="IKR" localSheetId="49">#REF!</definedName>
    <definedName name="IKR" localSheetId="50">#REF!</definedName>
    <definedName name="IKR">#REF!</definedName>
    <definedName name="ilo" localSheetId="16" hidden="1">{"Riqfin97",#N/A,FALSE,"Tran";"Riqfinpro",#N/A,FALSE,"Tran"}</definedName>
    <definedName name="ilo" localSheetId="17" hidden="1">{"Riqfin97",#N/A,FALSE,"Tran";"Riqfinpro",#N/A,FALSE,"Tran"}</definedName>
    <definedName name="ilo" localSheetId="18" hidden="1">{"Riqfin97",#N/A,FALSE,"Tran";"Riqfinpro",#N/A,FALSE,"Tran"}</definedName>
    <definedName name="ilo" localSheetId="19" hidden="1">{"Riqfin97",#N/A,FALSE,"Tran";"Riqfinpro",#N/A,FALSE,"Tran"}</definedName>
    <definedName name="ilo" localSheetId="20" hidden="1">{"Riqfin97",#N/A,FALSE,"Tran";"Riqfinpro",#N/A,FALSE,"Tran"}</definedName>
    <definedName name="ilo" localSheetId="21" hidden="1">{"Riqfin97",#N/A,FALSE,"Tran";"Riqfinpro",#N/A,FALSE,"Tran"}</definedName>
    <definedName name="ilo" localSheetId="42" hidden="1">{"Riqfin97",#N/A,FALSE,"Tran";"Riqfinpro",#N/A,FALSE,"Tran"}</definedName>
    <definedName name="ilo" localSheetId="43" hidden="1">{"Riqfin97",#N/A,FALSE,"Tran";"Riqfinpro",#N/A,FALSE,"Tran"}</definedName>
    <definedName name="ilo" localSheetId="44" hidden="1">{"Riqfin97",#N/A,FALSE,"Tran";"Riqfinpro",#N/A,FALSE,"Tran"}</definedName>
    <definedName name="ilo" localSheetId="45" hidden="1">{"Riqfin97",#N/A,FALSE,"Tran";"Riqfinpro",#N/A,FALSE,"Tran"}</definedName>
    <definedName name="ilo" localSheetId="48" hidden="1">{"Riqfin97",#N/A,FALSE,"Tran";"Riqfinpro",#N/A,FALSE,"Tran"}</definedName>
    <definedName name="ilo" localSheetId="49" hidden="1">{"Riqfin97",#N/A,FALSE,"Tran";"Riqfinpro",#N/A,FALSE,"Tran"}</definedName>
    <definedName name="ilo" localSheetId="50" hidden="1">{"Riqfin97",#N/A,FALSE,"Tran";"Riqfinpro",#N/A,FALSE,"Tran"}</definedName>
    <definedName name="ilo" localSheetId="51" hidden="1">{"Riqfin97",#N/A,FALSE,"Tran";"Riqfinpro",#N/A,FALSE,"Tran"}</definedName>
    <definedName name="ilo" localSheetId="52" hidden="1">{"Riqfin97",#N/A,FALSE,"Tran";"Riqfinpro",#N/A,FALSE,"Tran"}</definedName>
    <definedName name="ilo" localSheetId="41" hidden="1">{"Riqfin97",#N/A,FALSE,"Tran";"Riqfinpro",#N/A,FALSE,"Tran"}</definedName>
    <definedName name="ilo" hidden="1">{"Riqfin97",#N/A,FALSE,"Tran";"Riqfinpro",#N/A,FALSE,"Tran"}</definedName>
    <definedName name="ilu" localSheetId="16" hidden="1">{"Riqfin97",#N/A,FALSE,"Tran";"Riqfinpro",#N/A,FALSE,"Tran"}</definedName>
    <definedName name="ilu" localSheetId="17" hidden="1">{"Riqfin97",#N/A,FALSE,"Tran";"Riqfinpro",#N/A,FALSE,"Tran"}</definedName>
    <definedName name="ilu" localSheetId="18" hidden="1">{"Riqfin97",#N/A,FALSE,"Tran";"Riqfinpro",#N/A,FALSE,"Tran"}</definedName>
    <definedName name="ilu" localSheetId="19" hidden="1">{"Riqfin97",#N/A,FALSE,"Tran";"Riqfinpro",#N/A,FALSE,"Tran"}</definedName>
    <definedName name="ilu" localSheetId="20" hidden="1">{"Riqfin97",#N/A,FALSE,"Tran";"Riqfinpro",#N/A,FALSE,"Tran"}</definedName>
    <definedName name="ilu" localSheetId="21" hidden="1">{"Riqfin97",#N/A,FALSE,"Tran";"Riqfinpro",#N/A,FALSE,"Tran"}</definedName>
    <definedName name="ilu" localSheetId="42" hidden="1">{"Riqfin97",#N/A,FALSE,"Tran";"Riqfinpro",#N/A,FALSE,"Tran"}</definedName>
    <definedName name="ilu" localSheetId="43" hidden="1">{"Riqfin97",#N/A,FALSE,"Tran";"Riqfinpro",#N/A,FALSE,"Tran"}</definedName>
    <definedName name="ilu" localSheetId="44" hidden="1">{"Riqfin97",#N/A,FALSE,"Tran";"Riqfinpro",#N/A,FALSE,"Tran"}</definedName>
    <definedName name="ilu" localSheetId="45" hidden="1">{"Riqfin97",#N/A,FALSE,"Tran";"Riqfinpro",#N/A,FALSE,"Tran"}</definedName>
    <definedName name="ilu" localSheetId="48" hidden="1">{"Riqfin97",#N/A,FALSE,"Tran";"Riqfinpro",#N/A,FALSE,"Tran"}</definedName>
    <definedName name="ilu" localSheetId="49" hidden="1">{"Riqfin97",#N/A,FALSE,"Tran";"Riqfinpro",#N/A,FALSE,"Tran"}</definedName>
    <definedName name="ilu" localSheetId="50" hidden="1">{"Riqfin97",#N/A,FALSE,"Tran";"Riqfinpro",#N/A,FALSE,"Tran"}</definedName>
    <definedName name="ilu" localSheetId="51" hidden="1">{"Riqfin97",#N/A,FALSE,"Tran";"Riqfinpro",#N/A,FALSE,"Tran"}</definedName>
    <definedName name="ilu" localSheetId="52" hidden="1">{"Riqfin97",#N/A,FALSE,"Tran";"Riqfinpro",#N/A,FALSE,"Tran"}</definedName>
    <definedName name="ilu" localSheetId="41" hidden="1">{"Riqfin97",#N/A,FALSE,"Tran";"Riqfinpro",#N/A,FALSE,"Tran"}</definedName>
    <definedName name="ilu" hidden="1">{"Riqfin97",#N/A,FALSE,"Tran";"Riqfinpro",#N/A,FALSE,"Tran"}</definedName>
    <definedName name="IM">#REF!</definedName>
    <definedName name="IMF">#REF!</definedName>
    <definedName name="Importaciones" localSheetId="21" hidden="1">'[16]Base Original'!#REF!</definedName>
    <definedName name="Importaciones" localSheetId="44" hidden="1">'[17]Base Original'!#REF!</definedName>
    <definedName name="Importaciones" localSheetId="45" hidden="1">'[17]Base Original'!#REF!</definedName>
    <definedName name="Importaciones" localSheetId="52" hidden="1">'[17]Base Original'!#REF!</definedName>
    <definedName name="Importaciones" hidden="1">'[16]Base Original'!#REF!</definedName>
    <definedName name="INDICEPRODUCCIO">#REF!</definedName>
    <definedName name="INFOGER">[46]BCP!#REF!</definedName>
    <definedName name="INGRESOS">#REF!</definedName>
    <definedName name="INIT" localSheetId="18">#REF!</definedName>
    <definedName name="INIT" localSheetId="19">#REF!</definedName>
    <definedName name="INIT" localSheetId="20">#REF!</definedName>
    <definedName name="INIT" localSheetId="21">#REF!</definedName>
    <definedName name="INIT" localSheetId="42">#REF!</definedName>
    <definedName name="INIT" localSheetId="43">#REF!</definedName>
    <definedName name="INIT" localSheetId="44">#REF!</definedName>
    <definedName name="INIT" localSheetId="45">#REF!</definedName>
    <definedName name="INIT" localSheetId="48">#REF!</definedName>
    <definedName name="INIT" localSheetId="49">#REF!</definedName>
    <definedName name="INIT" localSheetId="50">#REF!</definedName>
    <definedName name="INIT" localSheetId="52">#REF!</definedName>
    <definedName name="INIT" localSheetId="41">#REF!</definedName>
    <definedName name="INIT">#REF!</definedName>
    <definedName name="INPUT_2">[23]Input!#REF!</definedName>
    <definedName name="INPUT_4">[23]Input!#REF!</definedName>
    <definedName name="INTERES" localSheetId="18">#REF!</definedName>
    <definedName name="INTERES" localSheetId="19">#REF!</definedName>
    <definedName name="INTERES" localSheetId="20">#REF!</definedName>
    <definedName name="INTERES" localSheetId="42">#REF!</definedName>
    <definedName name="INTERES" localSheetId="43">#REF!</definedName>
    <definedName name="INTERES" localSheetId="44">#REF!</definedName>
    <definedName name="INTERES" localSheetId="48">#REF!</definedName>
    <definedName name="INTERES" localSheetId="49">#REF!</definedName>
    <definedName name="INTERES" localSheetId="50">#REF!</definedName>
    <definedName name="INTERES">#REF!</definedName>
    <definedName name="INTEREST" localSheetId="18">#REF!</definedName>
    <definedName name="INTEREST" localSheetId="19">#REF!</definedName>
    <definedName name="INTEREST" localSheetId="20">#REF!</definedName>
    <definedName name="INTEREST" localSheetId="42">#REF!</definedName>
    <definedName name="INTEREST" localSheetId="43">#REF!</definedName>
    <definedName name="INTEREST" localSheetId="44">#REF!</definedName>
    <definedName name="INTEREST" localSheetId="48">#REF!</definedName>
    <definedName name="INTEREST" localSheetId="49">#REF!</definedName>
    <definedName name="INTEREST" localSheetId="50">#REF!</definedName>
    <definedName name="INTEREST">#REF!</definedName>
    <definedName name="Interest_IDA">[66]NPV!$B$27</definedName>
    <definedName name="Interest_NC">[66]NPV!#REF!</definedName>
    <definedName name="InterestRate">#REF!</definedName>
    <definedName name="IPC">[85]ipc!#REF!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18">#REF!</definedName>
    <definedName name="IRLS" localSheetId="19">#REF!</definedName>
    <definedName name="IRLS" localSheetId="20">#REF!</definedName>
    <definedName name="IRLS" localSheetId="21">#REF!</definedName>
    <definedName name="IRLS" localSheetId="42">#REF!</definedName>
    <definedName name="IRLS" localSheetId="43">#REF!</definedName>
    <definedName name="IRLS" localSheetId="44">#REF!</definedName>
    <definedName name="IRLS" localSheetId="45">#REF!</definedName>
    <definedName name="IRLS" localSheetId="48">#REF!</definedName>
    <definedName name="IRLS" localSheetId="49">#REF!</definedName>
    <definedName name="IRLS" localSheetId="50">#REF!</definedName>
    <definedName name="IRLS" localSheetId="52">#REF!</definedName>
    <definedName name="IRLS" localSheetId="41">#REF!</definedName>
    <definedName name="IRLS">#REF!</definedName>
    <definedName name="IRLS1" localSheetId="18">#REF!</definedName>
    <definedName name="IRLS1" localSheetId="19">#REF!</definedName>
    <definedName name="IRLS1" localSheetId="20">#REF!</definedName>
    <definedName name="IRLS1" localSheetId="42">#REF!</definedName>
    <definedName name="IRLS1" localSheetId="43">#REF!</definedName>
    <definedName name="IRLS1" localSheetId="44">#REF!</definedName>
    <definedName name="IRLS1" localSheetId="48">#REF!</definedName>
    <definedName name="IRLS1" localSheetId="49">#REF!</definedName>
    <definedName name="IRLS1" localSheetId="50">#REF!</definedName>
    <definedName name="IRLS1">#REF!</definedName>
    <definedName name="IRP" localSheetId="18">#REF!</definedName>
    <definedName name="IRP" localSheetId="19">#REF!</definedName>
    <definedName name="IRP" localSheetId="20">#REF!</definedName>
    <definedName name="IRP" localSheetId="42">#REF!</definedName>
    <definedName name="IRP" localSheetId="43">#REF!</definedName>
    <definedName name="IRP" localSheetId="44">#REF!</definedName>
    <definedName name="IRP" localSheetId="48">#REF!</definedName>
    <definedName name="IRP" localSheetId="49">#REF!</definedName>
    <definedName name="IRP" localSheetId="50">#REF!</definedName>
    <definedName name="IRP">#REF!</definedName>
    <definedName name="iuf.kugj">#N/A</definedName>
    <definedName name="iyiyiy" localSheetId="18" hidden="1">#REF!</definedName>
    <definedName name="iyiyiy" localSheetId="21" hidden="1">#REF!</definedName>
    <definedName name="iyiyiy" localSheetId="42" hidden="1">#REF!</definedName>
    <definedName name="iyiyiy" localSheetId="43" hidden="1">#REF!</definedName>
    <definedName name="iyiyiy" localSheetId="44" hidden="1">#REF!</definedName>
    <definedName name="iyiyiy" localSheetId="45" hidden="1">#REF!</definedName>
    <definedName name="iyiyiy" localSheetId="48" hidden="1">#REF!</definedName>
    <definedName name="iyiyiy" localSheetId="49" hidden="1">#REF!</definedName>
    <definedName name="iyiyiy" localSheetId="50" hidden="1">#REF!</definedName>
    <definedName name="iyiyiy" localSheetId="52" hidden="1">#REF!</definedName>
    <definedName name="iyiyiy" localSheetId="41" hidden="1">#REF!</definedName>
    <definedName name="iyiyiy" hidden="1">#REF!</definedName>
    <definedName name="JA" localSheetId="18">#REF!</definedName>
    <definedName name="JA" localSheetId="19">#REF!</definedName>
    <definedName name="JA" localSheetId="20">#REF!</definedName>
    <definedName name="JA" localSheetId="42">#REF!</definedName>
    <definedName name="JA" localSheetId="43">#REF!</definedName>
    <definedName name="JA" localSheetId="44">#REF!</definedName>
    <definedName name="JA" localSheetId="48">#REF!</definedName>
    <definedName name="JA" localSheetId="49">#REF!</definedName>
    <definedName name="JA" localSheetId="50">#REF!</definedName>
    <definedName name="JA">#REF!</definedName>
    <definedName name="jagu4" localSheetId="18">#REF!</definedName>
    <definedName name="jagu4" localSheetId="19">#REF!</definedName>
    <definedName name="jagu4" localSheetId="20">#REF!</definedName>
    <definedName name="jagu4" localSheetId="42">#REF!</definedName>
    <definedName name="jagu4" localSheetId="43">#REF!</definedName>
    <definedName name="jagu4" localSheetId="44">#REF!</definedName>
    <definedName name="jagu4" localSheetId="48">#REF!</definedName>
    <definedName name="jagu4" localSheetId="49">#REF!</definedName>
    <definedName name="jagu4" localSheetId="50">#REF!</definedName>
    <definedName name="jagu4">#REF!</definedName>
    <definedName name="JAPCRUDE87" localSheetId="18">#REF!</definedName>
    <definedName name="JAPCRUDE87" localSheetId="42">#REF!</definedName>
    <definedName name="JAPCRUDE87" localSheetId="43">#REF!</definedName>
    <definedName name="JAPCRUDE87" localSheetId="44">#REF!</definedName>
    <definedName name="JAPCRUDE87" localSheetId="48">#REF!</definedName>
    <definedName name="JAPCRUDE87" localSheetId="49">#REF!</definedName>
    <definedName name="JAPCRUDE87" localSheetId="50">#REF!</definedName>
    <definedName name="JAPCRUDE87">#REF!</definedName>
    <definedName name="JAPCRUDE88" localSheetId="18">#REF!</definedName>
    <definedName name="JAPCRUDE88" localSheetId="42">#REF!</definedName>
    <definedName name="JAPCRUDE88" localSheetId="43">#REF!</definedName>
    <definedName name="JAPCRUDE88" localSheetId="44">#REF!</definedName>
    <definedName name="JAPCRUDE88" localSheetId="48">#REF!</definedName>
    <definedName name="JAPCRUDE88" localSheetId="49">#REF!</definedName>
    <definedName name="JAPCRUDE88" localSheetId="50">#REF!</definedName>
    <definedName name="JAPCRUDE88">#REF!</definedName>
    <definedName name="JAPPROD87" localSheetId="18">#REF!</definedName>
    <definedName name="JAPPROD87" localSheetId="42">#REF!</definedName>
    <definedName name="JAPPROD87" localSheetId="43">#REF!</definedName>
    <definedName name="JAPPROD87" localSheetId="44">#REF!</definedName>
    <definedName name="JAPPROD87" localSheetId="48">#REF!</definedName>
    <definedName name="JAPPROD87" localSheetId="49">#REF!</definedName>
    <definedName name="JAPPROD87" localSheetId="50">#REF!</definedName>
    <definedName name="JAPPROD87">#REF!</definedName>
    <definedName name="JAPPROD88" localSheetId="18">#REF!</definedName>
    <definedName name="JAPPROD88" localSheetId="42">#REF!</definedName>
    <definedName name="JAPPROD88" localSheetId="43">#REF!</definedName>
    <definedName name="JAPPROD88" localSheetId="44">#REF!</definedName>
    <definedName name="JAPPROD88" localSheetId="48">#REF!</definedName>
    <definedName name="JAPPROD88" localSheetId="49">#REF!</definedName>
    <definedName name="JAPPROD88" localSheetId="50">#REF!</definedName>
    <definedName name="JAPPROD88">#REF!</definedName>
    <definedName name="JAPTOT87" localSheetId="18">#REF!</definedName>
    <definedName name="JAPTOT87" localSheetId="42">#REF!</definedName>
    <definedName name="JAPTOT87" localSheetId="43">#REF!</definedName>
    <definedName name="JAPTOT87" localSheetId="44">#REF!</definedName>
    <definedName name="JAPTOT87" localSheetId="48">#REF!</definedName>
    <definedName name="JAPTOT87" localSheetId="49">#REF!</definedName>
    <definedName name="JAPTOT87" localSheetId="50">#REF!</definedName>
    <definedName name="JAPTOT87">#REF!</definedName>
    <definedName name="JAPTOT88" localSheetId="18">#REF!</definedName>
    <definedName name="JAPTOT88" localSheetId="42">#REF!</definedName>
    <definedName name="JAPTOT88" localSheetId="43">#REF!</definedName>
    <definedName name="JAPTOT88" localSheetId="44">#REF!</definedName>
    <definedName name="JAPTOT88" localSheetId="48">#REF!</definedName>
    <definedName name="JAPTOT88" localSheetId="49">#REF!</definedName>
    <definedName name="JAPTOT88" localSheetId="50">#REF!</definedName>
    <definedName name="JAPTOT88">#REF!</definedName>
    <definedName name="JJ" localSheetId="18">#REF!</definedName>
    <definedName name="JJ" localSheetId="42">#REF!</definedName>
    <definedName name="JJ" localSheetId="43">#REF!</definedName>
    <definedName name="JJ" localSheetId="44">#REF!</definedName>
    <definedName name="JJ" localSheetId="48">#REF!</definedName>
    <definedName name="JJ" localSheetId="49">#REF!</definedName>
    <definedName name="JJ" localSheetId="50">#REF!</definedName>
    <definedName name="JJ">#REF!</definedName>
    <definedName name="jjj" localSheetId="21" hidden="1">'[48]Fax a enviar'!#REF!</definedName>
    <definedName name="jjj" localSheetId="42" hidden="1">'[48]Fax a enviar'!#REF!</definedName>
    <definedName name="jjj" localSheetId="43" hidden="1">'[48]Fax a enviar'!#REF!</definedName>
    <definedName name="jjj" localSheetId="44" hidden="1">'[49]Fax a enviar'!#REF!</definedName>
    <definedName name="jjj" localSheetId="45" hidden="1">'[49]Fax a enviar'!#REF!</definedName>
    <definedName name="jjj" localSheetId="48" hidden="1">'[49]Fax a enviar'!#REF!</definedName>
    <definedName name="jjj" localSheetId="49" hidden="1">'[49]Fax a enviar'!#REF!</definedName>
    <definedName name="jjj" localSheetId="50" hidden="1">'[49]Fax a enviar'!#REF!</definedName>
    <definedName name="jjj" localSheetId="52" hidden="1">'[49]Fax a enviar'!#REF!</definedName>
    <definedName name="jjj" localSheetId="41" hidden="1">'[48]Fax a enviar'!#REF!</definedName>
    <definedName name="jjj" hidden="1">'[48]Fax a enviar'!#REF!</definedName>
    <definedName name="jjjj" localSheetId="16" hidden="1">{"Tab1",#N/A,FALSE,"P";"Tab2",#N/A,FALSE,"P"}</definedName>
    <definedName name="jjjj" localSheetId="17" hidden="1">{"Tab1",#N/A,FALSE,"P";"Tab2",#N/A,FALSE,"P"}</definedName>
    <definedName name="jjjj" localSheetId="18" hidden="1">{"Tab1",#N/A,FALSE,"P";"Tab2",#N/A,FALSE,"P"}</definedName>
    <definedName name="jjjj" localSheetId="19" hidden="1">{"Tab1",#N/A,FALSE,"P";"Tab2",#N/A,FALSE,"P"}</definedName>
    <definedName name="jjjj" localSheetId="20" hidden="1">{"Tab1",#N/A,FALSE,"P";"Tab2",#N/A,FALSE,"P"}</definedName>
    <definedName name="jjjj" localSheetId="21" hidden="1">{"Tab1",#N/A,FALSE,"P";"Tab2",#N/A,FALSE,"P"}</definedName>
    <definedName name="jjjj" localSheetId="42" hidden="1">{"Tab1",#N/A,FALSE,"P";"Tab2",#N/A,FALSE,"P"}</definedName>
    <definedName name="jjjj" localSheetId="43" hidden="1">{"Tab1",#N/A,FALSE,"P";"Tab2",#N/A,FALSE,"P"}</definedName>
    <definedName name="jjjj" localSheetId="44" hidden="1">{"Tab1",#N/A,FALSE,"P";"Tab2",#N/A,FALSE,"P"}</definedName>
    <definedName name="jjjj" localSheetId="45" hidden="1">{"Tab1",#N/A,FALSE,"P";"Tab2",#N/A,FALSE,"P"}</definedName>
    <definedName name="jjjj" localSheetId="48" hidden="1">{"Tab1",#N/A,FALSE,"P";"Tab2",#N/A,FALSE,"P"}</definedName>
    <definedName name="jjjj" localSheetId="49" hidden="1">{"Tab1",#N/A,FALSE,"P";"Tab2",#N/A,FALSE,"P"}</definedName>
    <definedName name="jjjj" localSheetId="50" hidden="1">{"Tab1",#N/A,FALSE,"P";"Tab2",#N/A,FALSE,"P"}</definedName>
    <definedName name="jjjj" localSheetId="51" hidden="1">{"Tab1",#N/A,FALSE,"P";"Tab2",#N/A,FALSE,"P"}</definedName>
    <definedName name="jjjj" localSheetId="52" hidden="1">{"Tab1",#N/A,FALSE,"P";"Tab2",#N/A,FALSE,"P"}</definedName>
    <definedName name="jjjj" localSheetId="41" hidden="1">{"Tab1",#N/A,FALSE,"P";"Tab2",#N/A,FALSE,"P"}</definedName>
    <definedName name="jjjj" hidden="1">{"Tab1",#N/A,FALSE,"P";"Tab2",#N/A,FALSE,"P"}</definedName>
    <definedName name="jjjjjj" hidden="1">'[79]J(Priv.Cap)'!#REF!</definedName>
    <definedName name="JJJJJJJJJJ" localSheetId="18" hidden="1">#REF!</definedName>
    <definedName name="JJJJJJJJJJ" localSheetId="19" hidden="1">#REF!</definedName>
    <definedName name="JJJJJJJJJJ" localSheetId="20" hidden="1">#REF!</definedName>
    <definedName name="JJJJJJJJJJ" localSheetId="21" hidden="1">#REF!</definedName>
    <definedName name="JJJJJJJJJJ" localSheetId="42" hidden="1">#REF!</definedName>
    <definedName name="JJJJJJJJJJ" localSheetId="43" hidden="1">#REF!</definedName>
    <definedName name="JJJJJJJJJJ" localSheetId="44" hidden="1">#REF!</definedName>
    <definedName name="JJJJJJJJJJ" localSheetId="45" hidden="1">#REF!</definedName>
    <definedName name="JJJJJJJJJJ" localSheetId="48" hidden="1">#REF!</definedName>
    <definedName name="JJJJJJJJJJ" localSheetId="49" hidden="1">#REF!</definedName>
    <definedName name="JJJJJJJJJJ" localSheetId="50" hidden="1">#REF!</definedName>
    <definedName name="JJJJJJJJJJ" localSheetId="41" hidden="1">#REF!</definedName>
    <definedName name="JJJJJJJJJJ" hidden="1">#REF!</definedName>
    <definedName name="jjjjjjjjjjjjjjjjjj" localSheetId="16" hidden="1">{"Tab1",#N/A,FALSE,"P";"Tab2",#N/A,FALSE,"P"}</definedName>
    <definedName name="jjjjjjjjjjjjjjjjjj" localSheetId="17" hidden="1">{"Tab1",#N/A,FALSE,"P";"Tab2",#N/A,FALSE,"P"}</definedName>
    <definedName name="jjjjjjjjjjjjjjjjjj" localSheetId="18" hidden="1">{"Tab1",#N/A,FALSE,"P";"Tab2",#N/A,FALSE,"P"}</definedName>
    <definedName name="jjjjjjjjjjjjjjjjjj" localSheetId="19" hidden="1">{"Tab1",#N/A,FALSE,"P";"Tab2",#N/A,FALSE,"P"}</definedName>
    <definedName name="jjjjjjjjjjjjjjjjjj" localSheetId="20" hidden="1">{"Tab1",#N/A,FALSE,"P";"Tab2",#N/A,FALSE,"P"}</definedName>
    <definedName name="jjjjjjjjjjjjjjjjjj" localSheetId="21" hidden="1">{"Tab1",#N/A,FALSE,"P";"Tab2",#N/A,FALSE,"P"}</definedName>
    <definedName name="jjjjjjjjjjjjjjjjjj" localSheetId="42" hidden="1">{"Tab1",#N/A,FALSE,"P";"Tab2",#N/A,FALSE,"P"}</definedName>
    <definedName name="jjjjjjjjjjjjjjjjjj" localSheetId="43" hidden="1">{"Tab1",#N/A,FALSE,"P";"Tab2",#N/A,FALSE,"P"}</definedName>
    <definedName name="jjjjjjjjjjjjjjjjjj" localSheetId="44" hidden="1">{"Tab1",#N/A,FALSE,"P";"Tab2",#N/A,FALSE,"P"}</definedName>
    <definedName name="jjjjjjjjjjjjjjjjjj" localSheetId="45" hidden="1">{"Tab1",#N/A,FALSE,"P";"Tab2",#N/A,FALSE,"P"}</definedName>
    <definedName name="jjjjjjjjjjjjjjjjjj" localSheetId="48" hidden="1">{"Tab1",#N/A,FALSE,"P";"Tab2",#N/A,FALSE,"P"}</definedName>
    <definedName name="jjjjjjjjjjjjjjjjjj" localSheetId="49" hidden="1">{"Tab1",#N/A,FALSE,"P";"Tab2",#N/A,FALSE,"P"}</definedName>
    <definedName name="jjjjjjjjjjjjjjjjjj" localSheetId="50" hidden="1">{"Tab1",#N/A,FALSE,"P";"Tab2",#N/A,FALSE,"P"}</definedName>
    <definedName name="jjjjjjjjjjjjjjjjjj" localSheetId="51" hidden="1">{"Tab1",#N/A,FALSE,"P";"Tab2",#N/A,FALSE,"P"}</definedName>
    <definedName name="jjjjjjjjjjjjjjjjjj" localSheetId="52" hidden="1">{"Tab1",#N/A,FALSE,"P";"Tab2",#N/A,FALSE,"P"}</definedName>
    <definedName name="jjjjjjjjjjjjjjjjjj" localSheetId="41" hidden="1">{"Tab1",#N/A,FALSE,"P";"Tab2",#N/A,FALSE,"P"}</definedName>
    <definedName name="jjjjjjjjjjjjjjjjjj" hidden="1">{"Tab1",#N/A,FALSE,"P";"Tab2",#N/A,FALSE,"P"}</definedName>
    <definedName name="jkk" localSheetId="16" hidden="1">{#N/A,#N/A,FALSE,"NFPS GDP"}</definedName>
    <definedName name="jkk" localSheetId="17" hidden="1">{#N/A,#N/A,FALSE,"NFPS GDP"}</definedName>
    <definedName name="jkk" localSheetId="18" hidden="1">{#N/A,#N/A,FALSE,"NFPS GDP"}</definedName>
    <definedName name="jkk" localSheetId="19" hidden="1">{#N/A,#N/A,FALSE,"NFPS GDP"}</definedName>
    <definedName name="jkk" localSheetId="20" hidden="1">{#N/A,#N/A,FALSE,"NFPS GDP"}</definedName>
    <definedName name="jkk" localSheetId="21" hidden="1">{#N/A,#N/A,FALSE,"NFPS GDP"}</definedName>
    <definedName name="jkk" localSheetId="42" hidden="1">{#N/A,#N/A,FALSE,"NFPS GDP"}</definedName>
    <definedName name="jkk" localSheetId="43" hidden="1">{#N/A,#N/A,FALSE,"NFPS GDP"}</definedName>
    <definedName name="jkk" localSheetId="44" hidden="1">{#N/A,#N/A,FALSE,"NFPS GDP"}</definedName>
    <definedName name="jkk" localSheetId="45" hidden="1">{#N/A,#N/A,FALSE,"NFPS GDP"}</definedName>
    <definedName name="jkk" localSheetId="48" hidden="1">{#N/A,#N/A,FALSE,"NFPS GDP"}</definedName>
    <definedName name="jkk" localSheetId="49" hidden="1">{#N/A,#N/A,FALSE,"NFPS GDP"}</definedName>
    <definedName name="jkk" localSheetId="50" hidden="1">{#N/A,#N/A,FALSE,"NFPS GDP"}</definedName>
    <definedName name="jkk" localSheetId="51" hidden="1">{#N/A,#N/A,FALSE,"NFPS GDP"}</definedName>
    <definedName name="jkk" localSheetId="52" hidden="1">{#N/A,#N/A,FALSE,"NFPS GDP"}</definedName>
    <definedName name="jkk" localSheetId="41" hidden="1">{#N/A,#N/A,FALSE,"NFPS GDP"}</definedName>
    <definedName name="jkk" hidden="1">{#N/A,#N/A,FALSE,"NFPS GDP"}</definedName>
    <definedName name="JPY" localSheetId="18">#REF!</definedName>
    <definedName name="JPY" localSheetId="19">#REF!</definedName>
    <definedName name="JPY" localSheetId="20">#REF!</definedName>
    <definedName name="JPY" localSheetId="21">#REF!</definedName>
    <definedName name="JPY" localSheetId="42">#REF!</definedName>
    <definedName name="JPY" localSheetId="43">#REF!</definedName>
    <definedName name="JPY" localSheetId="44">#REF!</definedName>
    <definedName name="JPY" localSheetId="45">#REF!</definedName>
    <definedName name="JPY" localSheetId="48">#REF!</definedName>
    <definedName name="JPY" localSheetId="49">#REF!</definedName>
    <definedName name="JPY" localSheetId="50">#REF!</definedName>
    <definedName name="JPY" localSheetId="52">#REF!</definedName>
    <definedName name="JPY" localSheetId="41">#REF!</definedName>
    <definedName name="JPY">#REF!</definedName>
    <definedName name="jui" localSheetId="16" hidden="1">{"Riqfin97",#N/A,FALSE,"Tran";"Riqfinpro",#N/A,FALSE,"Tran"}</definedName>
    <definedName name="jui" localSheetId="17" hidden="1">{"Riqfin97",#N/A,FALSE,"Tran";"Riqfinpro",#N/A,FALSE,"Tran"}</definedName>
    <definedName name="jui" localSheetId="18" hidden="1">{"Riqfin97",#N/A,FALSE,"Tran";"Riqfinpro",#N/A,FALSE,"Tran"}</definedName>
    <definedName name="jui" localSheetId="19" hidden="1">{"Riqfin97",#N/A,FALSE,"Tran";"Riqfinpro",#N/A,FALSE,"Tran"}</definedName>
    <definedName name="jui" localSheetId="20" hidden="1">{"Riqfin97",#N/A,FALSE,"Tran";"Riqfinpro",#N/A,FALSE,"Tran"}</definedName>
    <definedName name="jui" localSheetId="21" hidden="1">{"Riqfin97",#N/A,FALSE,"Tran";"Riqfinpro",#N/A,FALSE,"Tran"}</definedName>
    <definedName name="jui" localSheetId="42" hidden="1">{"Riqfin97",#N/A,FALSE,"Tran";"Riqfinpro",#N/A,FALSE,"Tran"}</definedName>
    <definedName name="jui" localSheetId="43" hidden="1">{"Riqfin97",#N/A,FALSE,"Tran";"Riqfinpro",#N/A,FALSE,"Tran"}</definedName>
    <definedName name="jui" localSheetId="44" hidden="1">{"Riqfin97",#N/A,FALSE,"Tran";"Riqfinpro",#N/A,FALSE,"Tran"}</definedName>
    <definedName name="jui" localSheetId="45" hidden="1">{"Riqfin97",#N/A,FALSE,"Tran";"Riqfinpro",#N/A,FALSE,"Tran"}</definedName>
    <definedName name="jui" localSheetId="48" hidden="1">{"Riqfin97",#N/A,FALSE,"Tran";"Riqfinpro",#N/A,FALSE,"Tran"}</definedName>
    <definedName name="jui" localSheetId="49" hidden="1">{"Riqfin97",#N/A,FALSE,"Tran";"Riqfinpro",#N/A,FALSE,"Tran"}</definedName>
    <definedName name="jui" localSheetId="50" hidden="1">{"Riqfin97",#N/A,FALSE,"Tran";"Riqfinpro",#N/A,FALSE,"Tran"}</definedName>
    <definedName name="jui" localSheetId="51" hidden="1">{"Riqfin97",#N/A,FALSE,"Tran";"Riqfinpro",#N/A,FALSE,"Tran"}</definedName>
    <definedName name="jui" localSheetId="52" hidden="1">{"Riqfin97",#N/A,FALSE,"Tran";"Riqfinpro",#N/A,FALSE,"Tran"}</definedName>
    <definedName name="jui" localSheetId="41" hidden="1">{"Riqfin97",#N/A,FALSE,"Tran";"Riqfinpro",#N/A,FALSE,"Tran"}</definedName>
    <definedName name="jui" hidden="1">{"Riqfin97",#N/A,FALSE,"Tran";"Riqfinpro",#N/A,FALSE,"Tran"}</definedName>
    <definedName name="jutjugyj" localSheetId="18" hidden="1">#REF!</definedName>
    <definedName name="jutjugyj" localSheetId="21" hidden="1">#REF!</definedName>
    <definedName name="jutjugyj" localSheetId="42" hidden="1">#REF!</definedName>
    <definedName name="jutjugyj" localSheetId="43" hidden="1">#REF!</definedName>
    <definedName name="jutjugyj" localSheetId="44" hidden="1">#REF!</definedName>
    <definedName name="jutjugyj" localSheetId="45" hidden="1">#REF!</definedName>
    <definedName name="jutjugyj" localSheetId="48" hidden="1">#REF!</definedName>
    <definedName name="jutjugyj" localSheetId="49" hidden="1">#REF!</definedName>
    <definedName name="jutjugyj" localSheetId="50" hidden="1">#REF!</definedName>
    <definedName name="jutjugyj" localSheetId="52" hidden="1">#REF!</definedName>
    <definedName name="jutjugyj" localSheetId="41" hidden="1">#REF!</definedName>
    <definedName name="jutjugyj" hidden="1">#REF!</definedName>
    <definedName name="juy" localSheetId="16" hidden="1">{"Tab1",#N/A,FALSE,"P";"Tab2",#N/A,FALSE,"P"}</definedName>
    <definedName name="juy" localSheetId="17" hidden="1">{"Tab1",#N/A,FALSE,"P";"Tab2",#N/A,FALSE,"P"}</definedName>
    <definedName name="juy" localSheetId="18" hidden="1">{"Tab1",#N/A,FALSE,"P";"Tab2",#N/A,FALSE,"P"}</definedName>
    <definedName name="juy" localSheetId="19" hidden="1">{"Tab1",#N/A,FALSE,"P";"Tab2",#N/A,FALSE,"P"}</definedName>
    <definedName name="juy" localSheetId="20" hidden="1">{"Tab1",#N/A,FALSE,"P";"Tab2",#N/A,FALSE,"P"}</definedName>
    <definedName name="juy" localSheetId="21" hidden="1">{"Tab1",#N/A,FALSE,"P";"Tab2",#N/A,FALSE,"P"}</definedName>
    <definedName name="juy" localSheetId="42" hidden="1">{"Tab1",#N/A,FALSE,"P";"Tab2",#N/A,FALSE,"P"}</definedName>
    <definedName name="juy" localSheetId="43" hidden="1">{"Tab1",#N/A,FALSE,"P";"Tab2",#N/A,FALSE,"P"}</definedName>
    <definedName name="juy" localSheetId="44" hidden="1">{"Tab1",#N/A,FALSE,"P";"Tab2",#N/A,FALSE,"P"}</definedName>
    <definedName name="juy" localSheetId="45" hidden="1">{"Tab1",#N/A,FALSE,"P";"Tab2",#N/A,FALSE,"P"}</definedName>
    <definedName name="juy" localSheetId="48" hidden="1">{"Tab1",#N/A,FALSE,"P";"Tab2",#N/A,FALSE,"P"}</definedName>
    <definedName name="juy" localSheetId="49" hidden="1">{"Tab1",#N/A,FALSE,"P";"Tab2",#N/A,FALSE,"P"}</definedName>
    <definedName name="juy" localSheetId="50" hidden="1">{"Tab1",#N/A,FALSE,"P";"Tab2",#N/A,FALSE,"P"}</definedName>
    <definedName name="juy" localSheetId="51" hidden="1">{"Tab1",#N/A,FALSE,"P";"Tab2",#N/A,FALSE,"P"}</definedName>
    <definedName name="juy" localSheetId="52" hidden="1">{"Tab1",#N/A,FALSE,"P";"Tab2",#N/A,FALSE,"P"}</definedName>
    <definedName name="juy" localSheetId="41" hidden="1">{"Tab1",#N/A,FALSE,"P";"Tab2",#N/A,FALSE,"P"}</definedName>
    <definedName name="juy" hidden="1">{"Tab1",#N/A,FALSE,"P";"Tab2",#N/A,FALSE,"P"}</definedName>
    <definedName name="k" localSheetId="16" hidden="1">{"Main Economic Indicators",#N/A,FALSE,"C"}</definedName>
    <definedName name="k" localSheetId="17" hidden="1">{"Main Economic Indicators",#N/A,FALSE,"C"}</definedName>
    <definedName name="k" localSheetId="18" hidden="1">{"Main Economic Indicators",#N/A,FALSE,"C"}</definedName>
    <definedName name="k" localSheetId="19" hidden="1">{"Main Economic Indicators",#N/A,FALSE,"C"}</definedName>
    <definedName name="k" localSheetId="20" hidden="1">{"Main Economic Indicators",#N/A,FALSE,"C"}</definedName>
    <definedName name="k" localSheetId="21" hidden="1">{"Main Economic Indicators",#N/A,FALSE,"C"}</definedName>
    <definedName name="k" localSheetId="42" hidden="1">{"Main Economic Indicators",#N/A,FALSE,"C"}</definedName>
    <definedName name="k" localSheetId="43" hidden="1">{"Main Economic Indicators",#N/A,FALSE,"C"}</definedName>
    <definedName name="k" localSheetId="44" hidden="1">{"Main Economic Indicators",#N/A,FALSE,"C"}</definedName>
    <definedName name="k" localSheetId="45" hidden="1">{"Main Economic Indicators",#N/A,FALSE,"C"}</definedName>
    <definedName name="k" localSheetId="48" hidden="1">{"Main Economic Indicators",#N/A,FALSE,"C"}</definedName>
    <definedName name="k" localSheetId="49" hidden="1">{"Main Economic Indicators",#N/A,FALSE,"C"}</definedName>
    <definedName name="k" localSheetId="50" hidden="1">{"Main Economic Indicators",#N/A,FALSE,"C"}</definedName>
    <definedName name="k" localSheetId="51" hidden="1">{"Main Economic Indicators",#N/A,FALSE,"C"}</definedName>
    <definedName name="k" localSheetId="52" hidden="1">{"Main Economic Indicators",#N/A,FALSE,"C"}</definedName>
    <definedName name="k" localSheetId="41" hidden="1">{"Main Economic Indicators",#N/A,FALSE,"C"}</definedName>
    <definedName name="k" hidden="1">{"Main Economic Indicators",#N/A,FALSE,"C"}</definedName>
    <definedName name="KD" localSheetId="18">#REF!</definedName>
    <definedName name="KD" localSheetId="19">#REF!</definedName>
    <definedName name="KD" localSheetId="20">#REF!</definedName>
    <definedName name="KD" localSheetId="21">#REF!</definedName>
    <definedName name="KD" localSheetId="42">#REF!</definedName>
    <definedName name="KD" localSheetId="43">#REF!</definedName>
    <definedName name="KD" localSheetId="44">#REF!</definedName>
    <definedName name="KD" localSheetId="45">#REF!</definedName>
    <definedName name="KD" localSheetId="48">#REF!</definedName>
    <definedName name="KD" localSheetId="49">#REF!</definedName>
    <definedName name="KD" localSheetId="50">#REF!</definedName>
    <definedName name="KD" localSheetId="52">#REF!</definedName>
    <definedName name="KD" localSheetId="41">#REF!</definedName>
    <definedName name="KD">#REF!</definedName>
    <definedName name="KD1A" localSheetId="18">#REF!</definedName>
    <definedName name="KD1A" localSheetId="19">#REF!</definedName>
    <definedName name="KD1A" localSheetId="20">#REF!</definedName>
    <definedName name="KD1A" localSheetId="42">#REF!</definedName>
    <definedName name="KD1A" localSheetId="43">#REF!</definedName>
    <definedName name="KD1A" localSheetId="44">#REF!</definedName>
    <definedName name="KD1A" localSheetId="48">#REF!</definedName>
    <definedName name="KD1A" localSheetId="49">#REF!</definedName>
    <definedName name="KD1A" localSheetId="50">#REF!</definedName>
    <definedName name="KD1A">#REF!</definedName>
    <definedName name="khkh" localSheetId="19" hidden="1">'[60]Fax a enviar'!#REF!</definedName>
    <definedName name="khkh" localSheetId="20" hidden="1">'[60]Fax a enviar'!#REF!</definedName>
    <definedName name="khkh" localSheetId="42" hidden="1">'[60]Fax a enviar'!#REF!</definedName>
    <definedName name="khkh" localSheetId="43" hidden="1">'[60]Fax a enviar'!#REF!</definedName>
    <definedName name="khkh" localSheetId="44" hidden="1">'[69]Fax a enviar'!#REF!</definedName>
    <definedName name="khkh" localSheetId="48" hidden="1">'[60]Fax a enviar'!#REF!</definedName>
    <definedName name="khkh" localSheetId="49" hidden="1">'[60]Fax a enviar'!#REF!</definedName>
    <definedName name="khkh" localSheetId="50" hidden="1">'[60]Fax a enviar'!#REF!</definedName>
    <definedName name="khkh" hidden="1">'[60]Fax a enviar'!#REF!</definedName>
    <definedName name="kiiiiii" localSheetId="18" hidden="1">#REF!</definedName>
    <definedName name="kiiiiii" localSheetId="19" hidden="1">#REF!</definedName>
    <definedName name="kiiiiii" localSheetId="20" hidden="1">#REF!</definedName>
    <definedName name="kiiiiii" localSheetId="21" hidden="1">#REF!</definedName>
    <definedName name="kiiiiii" localSheetId="42" hidden="1">#REF!</definedName>
    <definedName name="kiiiiii" localSheetId="43" hidden="1">#REF!</definedName>
    <definedName name="kiiiiii" localSheetId="44" hidden="1">#REF!</definedName>
    <definedName name="kiiiiii" localSheetId="45" hidden="1">#REF!</definedName>
    <definedName name="kiiiiii" localSheetId="48" hidden="1">#REF!</definedName>
    <definedName name="kiiiiii" localSheetId="49" hidden="1">#REF!</definedName>
    <definedName name="kiiiiii" localSheetId="50" hidden="1">#REF!</definedName>
    <definedName name="kiiiiii" localSheetId="41" hidden="1">#REF!</definedName>
    <definedName name="kiiiiii" hidden="1">#REF!</definedName>
    <definedName name="kim" localSheetId="18">#REF!</definedName>
    <definedName name="kim" localSheetId="19">#REF!</definedName>
    <definedName name="kim" localSheetId="20">#REF!</definedName>
    <definedName name="kim" localSheetId="42">#REF!</definedName>
    <definedName name="kim" localSheetId="43">#REF!</definedName>
    <definedName name="kim" localSheetId="44">#REF!</definedName>
    <definedName name="kim" localSheetId="48">#REF!</definedName>
    <definedName name="kim" localSheetId="49">#REF!</definedName>
    <definedName name="kim" localSheetId="50">#REF!</definedName>
    <definedName name="kim">#REF!</definedName>
    <definedName name="kio" localSheetId="16" hidden="1">{"Tab1",#N/A,FALSE,"P";"Tab2",#N/A,FALSE,"P"}</definedName>
    <definedName name="kio" localSheetId="17" hidden="1">{"Tab1",#N/A,FALSE,"P";"Tab2",#N/A,FALSE,"P"}</definedName>
    <definedName name="kio" localSheetId="18" hidden="1">{"Tab1",#N/A,FALSE,"P";"Tab2",#N/A,FALSE,"P"}</definedName>
    <definedName name="kio" localSheetId="19" hidden="1">{"Tab1",#N/A,FALSE,"P";"Tab2",#N/A,FALSE,"P"}</definedName>
    <definedName name="kio" localSheetId="20" hidden="1">{"Tab1",#N/A,FALSE,"P";"Tab2",#N/A,FALSE,"P"}</definedName>
    <definedName name="kio" localSheetId="21" hidden="1">{"Tab1",#N/A,FALSE,"P";"Tab2",#N/A,FALSE,"P"}</definedName>
    <definedName name="kio" localSheetId="42" hidden="1">{"Tab1",#N/A,FALSE,"P";"Tab2",#N/A,FALSE,"P"}</definedName>
    <definedName name="kio" localSheetId="43" hidden="1">{"Tab1",#N/A,FALSE,"P";"Tab2",#N/A,FALSE,"P"}</definedName>
    <definedName name="kio" localSheetId="44" hidden="1">{"Tab1",#N/A,FALSE,"P";"Tab2",#N/A,FALSE,"P"}</definedName>
    <definedName name="kio" localSheetId="45" hidden="1">{"Tab1",#N/A,FALSE,"P";"Tab2",#N/A,FALSE,"P"}</definedName>
    <definedName name="kio" localSheetId="48" hidden="1">{"Tab1",#N/A,FALSE,"P";"Tab2",#N/A,FALSE,"P"}</definedName>
    <definedName name="kio" localSheetId="49" hidden="1">{"Tab1",#N/A,FALSE,"P";"Tab2",#N/A,FALSE,"P"}</definedName>
    <definedName name="kio" localSheetId="50" hidden="1">{"Tab1",#N/A,FALSE,"P";"Tab2",#N/A,FALSE,"P"}</definedName>
    <definedName name="kio" localSheetId="51" hidden="1">{"Tab1",#N/A,FALSE,"P";"Tab2",#N/A,FALSE,"P"}</definedName>
    <definedName name="kio" localSheetId="52" hidden="1">{"Tab1",#N/A,FALSE,"P";"Tab2",#N/A,FALSE,"P"}</definedName>
    <definedName name="kio" localSheetId="41" hidden="1">{"Tab1",#N/A,FALSE,"P";"Tab2",#N/A,FALSE,"P"}</definedName>
    <definedName name="kio" hidden="1">{"Tab1",#N/A,FALSE,"P";"Tab2",#N/A,FALSE,"P"}</definedName>
    <definedName name="kiu" localSheetId="16" hidden="1">{"Riqfin97",#N/A,FALSE,"Tran";"Riqfinpro",#N/A,FALSE,"Tran"}</definedName>
    <definedName name="kiu" localSheetId="17" hidden="1">{"Riqfin97",#N/A,FALSE,"Tran";"Riqfinpro",#N/A,FALSE,"Tran"}</definedName>
    <definedName name="kiu" localSheetId="18" hidden="1">{"Riqfin97",#N/A,FALSE,"Tran";"Riqfinpro",#N/A,FALSE,"Tran"}</definedName>
    <definedName name="kiu" localSheetId="19" hidden="1">{"Riqfin97",#N/A,FALSE,"Tran";"Riqfinpro",#N/A,FALSE,"Tran"}</definedName>
    <definedName name="kiu" localSheetId="20" hidden="1">{"Riqfin97",#N/A,FALSE,"Tran";"Riqfinpro",#N/A,FALSE,"Tran"}</definedName>
    <definedName name="kiu" localSheetId="21" hidden="1">{"Riqfin97",#N/A,FALSE,"Tran";"Riqfinpro",#N/A,FALSE,"Tran"}</definedName>
    <definedName name="kiu" localSheetId="42" hidden="1">{"Riqfin97",#N/A,FALSE,"Tran";"Riqfinpro",#N/A,FALSE,"Tran"}</definedName>
    <definedName name="kiu" localSheetId="43" hidden="1">{"Riqfin97",#N/A,FALSE,"Tran";"Riqfinpro",#N/A,FALSE,"Tran"}</definedName>
    <definedName name="kiu" localSheetId="44" hidden="1">{"Riqfin97",#N/A,FALSE,"Tran";"Riqfinpro",#N/A,FALSE,"Tran"}</definedName>
    <definedName name="kiu" localSheetId="45" hidden="1">{"Riqfin97",#N/A,FALSE,"Tran";"Riqfinpro",#N/A,FALSE,"Tran"}</definedName>
    <definedName name="kiu" localSheetId="48" hidden="1">{"Riqfin97",#N/A,FALSE,"Tran";"Riqfinpro",#N/A,FALSE,"Tran"}</definedName>
    <definedName name="kiu" localSheetId="49" hidden="1">{"Riqfin97",#N/A,FALSE,"Tran";"Riqfinpro",#N/A,FALSE,"Tran"}</definedName>
    <definedName name="kiu" localSheetId="50" hidden="1">{"Riqfin97",#N/A,FALSE,"Tran";"Riqfinpro",#N/A,FALSE,"Tran"}</definedName>
    <definedName name="kiu" localSheetId="51" hidden="1">{"Riqfin97",#N/A,FALSE,"Tran";"Riqfinpro",#N/A,FALSE,"Tran"}</definedName>
    <definedName name="kiu" localSheetId="52" hidden="1">{"Riqfin97",#N/A,FALSE,"Tran";"Riqfinpro",#N/A,FALSE,"Tran"}</definedName>
    <definedName name="kiu" localSheetId="41" hidden="1">{"Riqfin97",#N/A,FALSE,"Tran";"Riqfinpro",#N/A,FALSE,"Tran"}</definedName>
    <definedName name="kiu" hidden="1">{"Riqfin97",#N/A,FALSE,"Tran";"Riqfinpro",#N/A,FALSE,"Tran"}</definedName>
    <definedName name="kjkj" hidden="1">'[60]Fax a enviar'!#REF!</definedName>
    <definedName name="kk" localSheetId="16" hidden="1">{"Tab1",#N/A,FALSE,"P";"Tab2",#N/A,FALSE,"P"}</definedName>
    <definedName name="kk" localSheetId="17" hidden="1">{"Tab1",#N/A,FALSE,"P";"Tab2",#N/A,FALSE,"P"}</definedName>
    <definedName name="kk" localSheetId="18" hidden="1">{"Tab1",#N/A,FALSE,"P";"Tab2",#N/A,FALSE,"P"}</definedName>
    <definedName name="kk" localSheetId="19" hidden="1">{"Tab1",#N/A,FALSE,"P";"Tab2",#N/A,FALSE,"P"}</definedName>
    <definedName name="kk" localSheetId="20" hidden="1">{"Tab1",#N/A,FALSE,"P";"Tab2",#N/A,FALSE,"P"}</definedName>
    <definedName name="kk" localSheetId="21" hidden="1">{"Tab1",#N/A,FALSE,"P";"Tab2",#N/A,FALSE,"P"}</definedName>
    <definedName name="kk" localSheetId="42" hidden="1">{"Tab1",#N/A,FALSE,"P";"Tab2",#N/A,FALSE,"P"}</definedName>
    <definedName name="kk" localSheetId="43" hidden="1">{"Tab1",#N/A,FALSE,"P";"Tab2",#N/A,FALSE,"P"}</definedName>
    <definedName name="kk" localSheetId="44" hidden="1">{"Tab1",#N/A,FALSE,"P";"Tab2",#N/A,FALSE,"P"}</definedName>
    <definedName name="kk" localSheetId="45" hidden="1">{"Tab1",#N/A,FALSE,"P";"Tab2",#N/A,FALSE,"P"}</definedName>
    <definedName name="kk" localSheetId="48" hidden="1">{"Tab1",#N/A,FALSE,"P";"Tab2",#N/A,FALSE,"P"}</definedName>
    <definedName name="kk" localSheetId="49" hidden="1">{"Tab1",#N/A,FALSE,"P";"Tab2",#N/A,FALSE,"P"}</definedName>
    <definedName name="kk" localSheetId="50" hidden="1">{"Tab1",#N/A,FALSE,"P";"Tab2",#N/A,FALSE,"P"}</definedName>
    <definedName name="kk" localSheetId="51" hidden="1">{"Tab1",#N/A,FALSE,"P";"Tab2",#N/A,FALSE,"P"}</definedName>
    <definedName name="kk" localSheetId="52" hidden="1">{"Tab1",#N/A,FALSE,"P";"Tab2",#N/A,FALSE,"P"}</definedName>
    <definedName name="kk" localSheetId="41" hidden="1">{"Tab1",#N/A,FALSE,"P";"Tab2",#N/A,FALSE,"P"}</definedName>
    <definedName name="kk" hidden="1">{"Tab1",#N/A,FALSE,"P";"Tab2",#N/A,FALSE,"P"}</definedName>
    <definedName name="kkk" localSheetId="16" hidden="1">{"Tab1",#N/A,FALSE,"P";"Tab2",#N/A,FALSE,"P"}</definedName>
    <definedName name="kkk" localSheetId="17" hidden="1">{"Tab1",#N/A,FALSE,"P";"Tab2",#N/A,FALSE,"P"}</definedName>
    <definedName name="kkk" localSheetId="18" hidden="1">{"Tab1",#N/A,FALSE,"P";"Tab2",#N/A,FALSE,"P"}</definedName>
    <definedName name="kkk" localSheetId="19" hidden="1">{"Tab1",#N/A,FALSE,"P";"Tab2",#N/A,FALSE,"P"}</definedName>
    <definedName name="kkk" localSheetId="20" hidden="1">{"Tab1",#N/A,FALSE,"P";"Tab2",#N/A,FALSE,"P"}</definedName>
    <definedName name="kkk" localSheetId="21" hidden="1">{"Tab1",#N/A,FALSE,"P";"Tab2",#N/A,FALSE,"P"}</definedName>
    <definedName name="kkk" localSheetId="42" hidden="1">{"Tab1",#N/A,FALSE,"P";"Tab2",#N/A,FALSE,"P"}</definedName>
    <definedName name="kkk" localSheetId="43" hidden="1">{"Tab1",#N/A,FALSE,"P";"Tab2",#N/A,FALSE,"P"}</definedName>
    <definedName name="kkk" localSheetId="44" hidden="1">{"Tab1",#N/A,FALSE,"P";"Tab2",#N/A,FALSE,"P"}</definedName>
    <definedName name="kkk" localSheetId="45" hidden="1">{"Tab1",#N/A,FALSE,"P";"Tab2",#N/A,FALSE,"P"}</definedName>
    <definedName name="kkk" localSheetId="48" hidden="1">{"Tab1",#N/A,FALSE,"P";"Tab2",#N/A,FALSE,"P"}</definedName>
    <definedName name="kkk" localSheetId="49" hidden="1">{"Tab1",#N/A,FALSE,"P";"Tab2",#N/A,FALSE,"P"}</definedName>
    <definedName name="kkk" localSheetId="50" hidden="1">{"Tab1",#N/A,FALSE,"P";"Tab2",#N/A,FALSE,"P"}</definedName>
    <definedName name="kkk" localSheetId="51" hidden="1">{"Tab1",#N/A,FALSE,"P";"Tab2",#N/A,FALSE,"P"}</definedName>
    <definedName name="kkk" localSheetId="52" hidden="1">{"Tab1",#N/A,FALSE,"P";"Tab2",#N/A,FALSE,"P"}</definedName>
    <definedName name="kkk" localSheetId="41" hidden="1">{"Tab1",#N/A,FALSE,"P";"Tab2",#N/A,FALSE,"P"}</definedName>
    <definedName name="kkk" hidden="1">{"Tab1",#N/A,FALSE,"P";"Tab2",#N/A,FALSE,"P"}</definedName>
    <definedName name="kkkk" hidden="1">[86]M!#REF!</definedName>
    <definedName name="kkkkk" hidden="1">'[87]J(Priv.Cap)'!#REF!</definedName>
    <definedName name="kkkkkkkk" localSheetId="16" hidden="1">{"Riqfin97",#N/A,FALSE,"Tran";"Riqfinpro",#N/A,FALSE,"Tran"}</definedName>
    <definedName name="kkkkkkkk" localSheetId="17" hidden="1">{"Riqfin97",#N/A,FALSE,"Tran";"Riqfinpro",#N/A,FALSE,"Tran"}</definedName>
    <definedName name="kkkkkkkk" localSheetId="18" hidden="1">{"Riqfin97",#N/A,FALSE,"Tran";"Riqfinpro",#N/A,FALSE,"Tran"}</definedName>
    <definedName name="kkkkkkkk" localSheetId="19" hidden="1">{"Riqfin97",#N/A,FALSE,"Tran";"Riqfinpro",#N/A,FALSE,"Tran"}</definedName>
    <definedName name="kkkkkkkk" localSheetId="20" hidden="1">{"Riqfin97",#N/A,FALSE,"Tran";"Riqfinpro",#N/A,FALSE,"Tran"}</definedName>
    <definedName name="kkkkkkkk" localSheetId="21" hidden="1">{"Riqfin97",#N/A,FALSE,"Tran";"Riqfinpro",#N/A,FALSE,"Tran"}</definedName>
    <definedName name="kkkkkkkk" localSheetId="42" hidden="1">{"Riqfin97",#N/A,FALSE,"Tran";"Riqfinpro",#N/A,FALSE,"Tran"}</definedName>
    <definedName name="kkkkkkkk" localSheetId="43" hidden="1">{"Riqfin97",#N/A,FALSE,"Tran";"Riqfinpro",#N/A,FALSE,"Tran"}</definedName>
    <definedName name="kkkkkkkk" localSheetId="44" hidden="1">{"Riqfin97",#N/A,FALSE,"Tran";"Riqfinpro",#N/A,FALSE,"Tran"}</definedName>
    <definedName name="kkkkkkkk" localSheetId="45" hidden="1">{"Riqfin97",#N/A,FALSE,"Tran";"Riqfinpro",#N/A,FALSE,"Tran"}</definedName>
    <definedName name="kkkkkkkk" localSheetId="48" hidden="1">{"Riqfin97",#N/A,FALSE,"Tran";"Riqfinpro",#N/A,FALSE,"Tran"}</definedName>
    <definedName name="kkkkkkkk" localSheetId="49" hidden="1">{"Riqfin97",#N/A,FALSE,"Tran";"Riqfinpro",#N/A,FALSE,"Tran"}</definedName>
    <definedName name="kkkkkkkk" localSheetId="50" hidden="1">{"Riqfin97",#N/A,FALSE,"Tran";"Riqfinpro",#N/A,FALSE,"Tran"}</definedName>
    <definedName name="kkkkkkkk" localSheetId="51" hidden="1">{"Riqfin97",#N/A,FALSE,"Tran";"Riqfinpro",#N/A,FALSE,"Tran"}</definedName>
    <definedName name="kkkkkkkk" localSheetId="52" hidden="1">{"Riqfin97",#N/A,FALSE,"Tran";"Riqfinpro",#N/A,FALSE,"Tran"}</definedName>
    <definedName name="kkkkkkkk" localSheetId="41" hidden="1">{"Riqfin97",#N/A,FALSE,"Tran";"Riqfinpro",#N/A,FALSE,"Tran"}</definedName>
    <definedName name="kkkkkkkk" hidden="1">{"Riqfin97",#N/A,FALSE,"Tran";"Riqfinpro",#N/A,FALSE,"Tran"}</definedName>
    <definedName name="kykiyu" hidden="1">'[60]Fax a enviar'!#REF!</definedName>
    <definedName name="LastOpenedWorkSheet" localSheetId="18">#REF!</definedName>
    <definedName name="LastOpenedWorkSheet" localSheetId="19">#REF!</definedName>
    <definedName name="LastOpenedWorkSheet" localSheetId="20">#REF!</definedName>
    <definedName name="LastOpenedWorkSheet" localSheetId="21">#REF!</definedName>
    <definedName name="LastOpenedWorkSheet" localSheetId="42">#REF!</definedName>
    <definedName name="LastOpenedWorkSheet" localSheetId="43">#REF!</definedName>
    <definedName name="LastOpenedWorkSheet" localSheetId="44">#REF!</definedName>
    <definedName name="LastOpenedWorkSheet" localSheetId="45">#REF!</definedName>
    <definedName name="LastOpenedWorkSheet" localSheetId="48">#REF!</definedName>
    <definedName name="LastOpenedWorkSheet" localSheetId="49">#REF!</definedName>
    <definedName name="LastOpenedWorkSheet" localSheetId="50">#REF!</definedName>
    <definedName name="LastOpenedWorkSheet" localSheetId="41">#REF!</definedName>
    <definedName name="LastOpenedWorkSheet">#REF!</definedName>
    <definedName name="LastRefreshed" localSheetId="18">#REF!</definedName>
    <definedName name="LastRefreshed" localSheetId="19">#REF!</definedName>
    <definedName name="LastRefreshed" localSheetId="20">#REF!</definedName>
    <definedName name="LastRefreshed" localSheetId="42">#REF!</definedName>
    <definedName name="LastRefreshed" localSheetId="43">#REF!</definedName>
    <definedName name="LastRefreshed" localSheetId="44">#REF!</definedName>
    <definedName name="LastRefreshed" localSheetId="48">#REF!</definedName>
    <definedName name="LastRefreshed" localSheetId="49">#REF!</definedName>
    <definedName name="LastRefreshed" localSheetId="50">#REF!</definedName>
    <definedName name="LastRefreshed">#REF!</definedName>
    <definedName name="LD" localSheetId="18">#REF!</definedName>
    <definedName name="LD" localSheetId="19">#REF!</definedName>
    <definedName name="LD" localSheetId="20">#REF!</definedName>
    <definedName name="LD" localSheetId="42">#REF!</definedName>
    <definedName name="LD" localSheetId="43">#REF!</definedName>
    <definedName name="LD" localSheetId="44">#REF!</definedName>
    <definedName name="LD" localSheetId="48">#REF!</definedName>
    <definedName name="LD" localSheetId="49">#REF!</definedName>
    <definedName name="LD" localSheetId="50">#REF!</definedName>
    <definedName name="LD">#REF!</definedName>
    <definedName name="LD1A" localSheetId="18">#REF!</definedName>
    <definedName name="LD1A" localSheetId="42">#REF!</definedName>
    <definedName name="LD1A" localSheetId="43">#REF!</definedName>
    <definedName name="LD1A" localSheetId="44">#REF!</definedName>
    <definedName name="LD1A" localSheetId="48">#REF!</definedName>
    <definedName name="LD1A" localSheetId="49">#REF!</definedName>
    <definedName name="LD1A" localSheetId="50">#REF!</definedName>
    <definedName name="LD1A">#REF!</definedName>
    <definedName name="LE" localSheetId="18">#REF!</definedName>
    <definedName name="LE" localSheetId="42">#REF!</definedName>
    <definedName name="LE" localSheetId="43">#REF!</definedName>
    <definedName name="LE" localSheetId="44">#REF!</definedName>
    <definedName name="LE" localSheetId="48">#REF!</definedName>
    <definedName name="LE" localSheetId="49">#REF!</definedName>
    <definedName name="LE" localSheetId="50">#REF!</definedName>
    <definedName name="LE">#REF!</definedName>
    <definedName name="LE1A" localSheetId="18">#REF!</definedName>
    <definedName name="LE1A" localSheetId="42">#REF!</definedName>
    <definedName name="LE1A" localSheetId="43">#REF!</definedName>
    <definedName name="LE1A" localSheetId="44">#REF!</definedName>
    <definedName name="LE1A" localSheetId="48">#REF!</definedName>
    <definedName name="LE1A" localSheetId="49">#REF!</definedName>
    <definedName name="LE1A" localSheetId="50">#REF!</definedName>
    <definedName name="LE1A">#REF!</definedName>
    <definedName name="LEAP" localSheetId="18">#REF!</definedName>
    <definedName name="LEAP" localSheetId="42">#REF!</definedName>
    <definedName name="LEAP" localSheetId="43">#REF!</definedName>
    <definedName name="LEAP" localSheetId="44">#REF!</definedName>
    <definedName name="LEAP" localSheetId="48">#REF!</definedName>
    <definedName name="LEAP" localSheetId="49">#REF!</definedName>
    <definedName name="LEAP" localSheetId="50">#REF!</definedName>
    <definedName name="LEAP">#REF!</definedName>
    <definedName name="LGTNONO1">[50]nonopec!#REF!</definedName>
    <definedName name="LGTNONO2">[50]nonopec!#REF!</definedName>
    <definedName name="LGTNONOPEC">[50]nonopec!#REF!</definedName>
    <definedName name="LGTNSUMM">[50]nonopec!#REF!</definedName>
    <definedName name="LGTOECD">[50]nonopec!#REF!</definedName>
    <definedName name="LGTOPEC">[50]nonopec!#REF!</definedName>
    <definedName name="LGTPCNT">[50]nonopec!#REF!</definedName>
    <definedName name="LINES">#REF!</definedName>
    <definedName name="LIT" localSheetId="18">#REF!</definedName>
    <definedName name="LIT" localSheetId="19">#REF!</definedName>
    <definedName name="LIT" localSheetId="20">#REF!</definedName>
    <definedName name="LIT" localSheetId="21">#REF!</definedName>
    <definedName name="LIT" localSheetId="42">#REF!</definedName>
    <definedName name="LIT" localSheetId="43">#REF!</definedName>
    <definedName name="LIT" localSheetId="44">#REF!</definedName>
    <definedName name="LIT" localSheetId="45">#REF!</definedName>
    <definedName name="LIT" localSheetId="48">#REF!</definedName>
    <definedName name="LIT" localSheetId="49">#REF!</definedName>
    <definedName name="LIT" localSheetId="50">#REF!</definedName>
    <definedName name="LIT" localSheetId="41">#REF!</definedName>
    <definedName name="LIT">#REF!</definedName>
    <definedName name="LITEURO" localSheetId="18">#REF!</definedName>
    <definedName name="LITEURO" localSheetId="19">#REF!</definedName>
    <definedName name="LITEURO" localSheetId="20">#REF!</definedName>
    <definedName name="LITEURO" localSheetId="42">#REF!</definedName>
    <definedName name="LITEURO" localSheetId="43">#REF!</definedName>
    <definedName name="LITEURO" localSheetId="44">#REF!</definedName>
    <definedName name="LITEURO" localSheetId="48">#REF!</definedName>
    <definedName name="LITEURO" localSheetId="49">#REF!</definedName>
    <definedName name="LITEURO" localSheetId="50">#REF!</definedName>
    <definedName name="LITEURO">#REF!</definedName>
    <definedName name="ll" localSheetId="16" hidden="1">{"Tab1",#N/A,FALSE,"P";"Tab2",#N/A,FALSE,"P"}</definedName>
    <definedName name="ll" localSheetId="17" hidden="1">{"Tab1",#N/A,FALSE,"P";"Tab2",#N/A,FALSE,"P"}</definedName>
    <definedName name="ll" localSheetId="18" hidden="1">{"Tab1",#N/A,FALSE,"P";"Tab2",#N/A,FALSE,"P"}</definedName>
    <definedName name="ll" localSheetId="19" hidden="1">{"Tab1",#N/A,FALSE,"P";"Tab2",#N/A,FALSE,"P"}</definedName>
    <definedName name="ll" localSheetId="20" hidden="1">{"Tab1",#N/A,FALSE,"P";"Tab2",#N/A,FALSE,"P"}</definedName>
    <definedName name="ll" localSheetId="21" hidden="1">{"Tab1",#N/A,FALSE,"P";"Tab2",#N/A,FALSE,"P"}</definedName>
    <definedName name="ll" localSheetId="42" hidden="1">{"Tab1",#N/A,FALSE,"P";"Tab2",#N/A,FALSE,"P"}</definedName>
    <definedName name="ll" localSheetId="43" hidden="1">{"Tab1",#N/A,FALSE,"P";"Tab2",#N/A,FALSE,"P"}</definedName>
    <definedName name="ll" localSheetId="44" hidden="1">{"Tab1",#N/A,FALSE,"P";"Tab2",#N/A,FALSE,"P"}</definedName>
    <definedName name="ll" localSheetId="45" hidden="1">{"Tab1",#N/A,FALSE,"P";"Tab2",#N/A,FALSE,"P"}</definedName>
    <definedName name="ll" localSheetId="48" hidden="1">{"Tab1",#N/A,FALSE,"P";"Tab2",#N/A,FALSE,"P"}</definedName>
    <definedName name="ll" localSheetId="49" hidden="1">{"Tab1",#N/A,FALSE,"P";"Tab2",#N/A,FALSE,"P"}</definedName>
    <definedName name="ll" localSheetId="50" hidden="1">{"Tab1",#N/A,FALSE,"P";"Tab2",#N/A,FALSE,"P"}</definedName>
    <definedName name="ll" localSheetId="51" hidden="1">{"Tab1",#N/A,FALSE,"P";"Tab2",#N/A,FALSE,"P"}</definedName>
    <definedName name="ll" localSheetId="52" hidden="1">{"Tab1",#N/A,FALSE,"P";"Tab2",#N/A,FALSE,"P"}</definedName>
    <definedName name="ll" localSheetId="41" hidden="1">{"Tab1",#N/A,FALSE,"P";"Tab2",#N/A,FALSE,"P"}</definedName>
    <definedName name="ll" hidden="1">{"Tab1",#N/A,FALSE,"P";"Tab2",#N/A,FALSE,"P"}</definedName>
    <definedName name="lll" localSheetId="16" hidden="1">{"Riqfin97",#N/A,FALSE,"Tran";"Riqfinpro",#N/A,FALSE,"Tran"}</definedName>
    <definedName name="lll" localSheetId="17" hidden="1">{"Riqfin97",#N/A,FALSE,"Tran";"Riqfinpro",#N/A,FALSE,"Tran"}</definedName>
    <definedName name="lll" localSheetId="18" hidden="1">{"Riqfin97",#N/A,FALSE,"Tran";"Riqfinpro",#N/A,FALSE,"Tran"}</definedName>
    <definedName name="lll" localSheetId="19" hidden="1">{"Riqfin97",#N/A,FALSE,"Tran";"Riqfinpro",#N/A,FALSE,"Tran"}</definedName>
    <definedName name="lll" localSheetId="20" hidden="1">{"Riqfin97",#N/A,FALSE,"Tran";"Riqfinpro",#N/A,FALSE,"Tran"}</definedName>
    <definedName name="lll" localSheetId="21" hidden="1">{"Riqfin97",#N/A,FALSE,"Tran";"Riqfinpro",#N/A,FALSE,"Tran"}</definedName>
    <definedName name="lll" localSheetId="42" hidden="1">{"Riqfin97",#N/A,FALSE,"Tran";"Riqfinpro",#N/A,FALSE,"Tran"}</definedName>
    <definedName name="lll" localSheetId="43" hidden="1">{"Riqfin97",#N/A,FALSE,"Tran";"Riqfinpro",#N/A,FALSE,"Tran"}</definedName>
    <definedName name="lll" localSheetId="44" hidden="1">{"Riqfin97",#N/A,FALSE,"Tran";"Riqfinpro",#N/A,FALSE,"Tran"}</definedName>
    <definedName name="lll" localSheetId="45" hidden="1">{"Riqfin97",#N/A,FALSE,"Tran";"Riqfinpro",#N/A,FALSE,"Tran"}</definedName>
    <definedName name="lll" localSheetId="48" hidden="1">{"Riqfin97",#N/A,FALSE,"Tran";"Riqfinpro",#N/A,FALSE,"Tran"}</definedName>
    <definedName name="lll" localSheetId="49" hidden="1">{"Riqfin97",#N/A,FALSE,"Tran";"Riqfinpro",#N/A,FALSE,"Tran"}</definedName>
    <definedName name="lll" localSheetId="50" hidden="1">{"Riqfin97",#N/A,FALSE,"Tran";"Riqfinpro",#N/A,FALSE,"Tran"}</definedName>
    <definedName name="lll" localSheetId="51" hidden="1">{"Riqfin97",#N/A,FALSE,"Tran";"Riqfinpro",#N/A,FALSE,"Tran"}</definedName>
    <definedName name="lll" localSheetId="52" hidden="1">{"Riqfin97",#N/A,FALSE,"Tran";"Riqfinpro",#N/A,FALSE,"Tran"}</definedName>
    <definedName name="lll" localSheetId="41" hidden="1">{"Riqfin97",#N/A,FALSE,"Tran";"Riqfinpro",#N/A,FALSE,"Tran"}</definedName>
    <definedName name="lll" hidden="1">{"Riqfin97",#N/A,FALSE,"Tran";"Riqfinpro",#N/A,FALSE,"Tran"}</definedName>
    <definedName name="llll" hidden="1">[88]M!#REF!</definedName>
    <definedName name="lllll" localSheetId="16" hidden="1">{"Tab1",#N/A,FALSE,"P";"Tab2",#N/A,FALSE,"P"}</definedName>
    <definedName name="lllll" localSheetId="17" hidden="1">{"Tab1",#N/A,FALSE,"P";"Tab2",#N/A,FALSE,"P"}</definedName>
    <definedName name="lllll" localSheetId="18" hidden="1">{"Tab1",#N/A,FALSE,"P";"Tab2",#N/A,FALSE,"P"}</definedName>
    <definedName name="lllll" localSheetId="19" hidden="1">{"Tab1",#N/A,FALSE,"P";"Tab2",#N/A,FALSE,"P"}</definedName>
    <definedName name="lllll" localSheetId="20" hidden="1">{"Tab1",#N/A,FALSE,"P";"Tab2",#N/A,FALSE,"P"}</definedName>
    <definedName name="lllll" localSheetId="21" hidden="1">{"Tab1",#N/A,FALSE,"P";"Tab2",#N/A,FALSE,"P"}</definedName>
    <definedName name="lllll" localSheetId="42" hidden="1">{"Tab1",#N/A,FALSE,"P";"Tab2",#N/A,FALSE,"P"}</definedName>
    <definedName name="lllll" localSheetId="43" hidden="1">{"Tab1",#N/A,FALSE,"P";"Tab2",#N/A,FALSE,"P"}</definedName>
    <definedName name="lllll" localSheetId="44" hidden="1">{"Tab1",#N/A,FALSE,"P";"Tab2",#N/A,FALSE,"P"}</definedName>
    <definedName name="lllll" localSheetId="45" hidden="1">{"Tab1",#N/A,FALSE,"P";"Tab2",#N/A,FALSE,"P"}</definedName>
    <definedName name="lllll" localSheetId="48" hidden="1">{"Tab1",#N/A,FALSE,"P";"Tab2",#N/A,FALSE,"P"}</definedName>
    <definedName name="lllll" localSheetId="49" hidden="1">{"Tab1",#N/A,FALSE,"P";"Tab2",#N/A,FALSE,"P"}</definedName>
    <definedName name="lllll" localSheetId="50" hidden="1">{"Tab1",#N/A,FALSE,"P";"Tab2",#N/A,FALSE,"P"}</definedName>
    <definedName name="lllll" localSheetId="51" hidden="1">{"Tab1",#N/A,FALSE,"P";"Tab2",#N/A,FALSE,"P"}</definedName>
    <definedName name="lllll" localSheetId="52" hidden="1">{"Tab1",#N/A,FALSE,"P";"Tab2",#N/A,FALSE,"P"}</definedName>
    <definedName name="lllll" localSheetId="41" hidden="1">{"Tab1",#N/A,FALSE,"P";"Tab2",#N/A,FALSE,"P"}</definedName>
    <definedName name="lllll" hidden="1">{"Tab1",#N/A,FALSE,"P";"Tab2",#N/A,FALSE,"P"}</definedName>
    <definedName name="llllll" localSheetId="16" hidden="1">{"Minpmon",#N/A,FALSE,"Monthinput"}</definedName>
    <definedName name="llllll" localSheetId="17" hidden="1">{"Minpmon",#N/A,FALSE,"Monthinput"}</definedName>
    <definedName name="llllll" localSheetId="18" hidden="1">{"Minpmon",#N/A,FALSE,"Monthinput"}</definedName>
    <definedName name="llllll" localSheetId="19" hidden="1">{"Minpmon",#N/A,FALSE,"Monthinput"}</definedName>
    <definedName name="llllll" localSheetId="20" hidden="1">{"Minpmon",#N/A,FALSE,"Monthinput"}</definedName>
    <definedName name="llllll" localSheetId="21" hidden="1">{"Minpmon",#N/A,FALSE,"Monthinput"}</definedName>
    <definedName name="llllll" localSheetId="42" hidden="1">{"Minpmon",#N/A,FALSE,"Monthinput"}</definedName>
    <definedName name="llllll" localSheetId="43" hidden="1">{"Minpmon",#N/A,FALSE,"Monthinput"}</definedName>
    <definedName name="llllll" localSheetId="44" hidden="1">{"Minpmon",#N/A,FALSE,"Monthinput"}</definedName>
    <definedName name="llllll" localSheetId="45" hidden="1">{"Minpmon",#N/A,FALSE,"Monthinput"}</definedName>
    <definedName name="llllll" localSheetId="48" hidden="1">{"Minpmon",#N/A,FALSE,"Monthinput"}</definedName>
    <definedName name="llllll" localSheetId="49" hidden="1">{"Minpmon",#N/A,FALSE,"Monthinput"}</definedName>
    <definedName name="llllll" localSheetId="50" hidden="1">{"Minpmon",#N/A,FALSE,"Monthinput"}</definedName>
    <definedName name="llllll" localSheetId="51" hidden="1">{"Minpmon",#N/A,FALSE,"Monthinput"}</definedName>
    <definedName name="llllll" localSheetId="52" hidden="1">{"Minpmon",#N/A,FALSE,"Monthinput"}</definedName>
    <definedName name="llllll" localSheetId="41" hidden="1">{"Minpmon",#N/A,FALSE,"Monthinput"}</definedName>
    <definedName name="llllll" hidden="1">{"Minpmon",#N/A,FALSE,"Monthinput"}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6" hidden="1">{"Minpmon",#N/A,FALSE,"Monthinput"}</definedName>
    <definedName name="lllllllllllllllll" localSheetId="17" hidden="1">{"Minpmon",#N/A,FALSE,"Monthinput"}</definedName>
    <definedName name="lllllllllllllllll" localSheetId="18" hidden="1">{"Minpmon",#N/A,FALSE,"Monthinput"}</definedName>
    <definedName name="lllllllllllllllll" localSheetId="19" hidden="1">{"Minpmon",#N/A,FALSE,"Monthinput"}</definedName>
    <definedName name="lllllllllllllllll" localSheetId="20" hidden="1">{"Minpmon",#N/A,FALSE,"Monthinput"}</definedName>
    <definedName name="lllllllllllllllll" localSheetId="21" hidden="1">{"Minpmon",#N/A,FALSE,"Monthinput"}</definedName>
    <definedName name="lllllllllllllllll" localSheetId="42" hidden="1">{"Minpmon",#N/A,FALSE,"Monthinput"}</definedName>
    <definedName name="lllllllllllllllll" localSheetId="43" hidden="1">{"Minpmon",#N/A,FALSE,"Monthinput"}</definedName>
    <definedName name="lllllllllllllllll" localSheetId="44" hidden="1">{"Minpmon",#N/A,FALSE,"Monthinput"}</definedName>
    <definedName name="lllllllllllllllll" localSheetId="45" hidden="1">{"Minpmon",#N/A,FALSE,"Monthinput"}</definedName>
    <definedName name="lllllllllllllllll" localSheetId="48" hidden="1">{"Minpmon",#N/A,FALSE,"Monthinput"}</definedName>
    <definedName name="lllllllllllllllll" localSheetId="49" hidden="1">{"Minpmon",#N/A,FALSE,"Monthinput"}</definedName>
    <definedName name="lllllllllllllllll" localSheetId="50" hidden="1">{"Minpmon",#N/A,FALSE,"Monthinput"}</definedName>
    <definedName name="lllllllllllllllll" localSheetId="51" hidden="1">{"Minpmon",#N/A,FALSE,"Monthinput"}</definedName>
    <definedName name="lllllllllllllllll" localSheetId="52" hidden="1">{"Minpmon",#N/A,FALSE,"Monthinput"}</definedName>
    <definedName name="lllllllllllllllll" localSheetId="41" hidden="1">{"Minpmon",#N/A,FALSE,"Monthinput"}</definedName>
    <definedName name="lllllllllllllllll" hidden="1">{"Minpmon",#N/A,FALSE,"Monthinput"}</definedName>
    <definedName name="lloo" localSheetId="18" hidden="1">#REF!</definedName>
    <definedName name="lloo" localSheetId="21" hidden="1">#REF!</definedName>
    <definedName name="lloo" localSheetId="42" hidden="1">#REF!</definedName>
    <definedName name="lloo" localSheetId="43" hidden="1">#REF!</definedName>
    <definedName name="lloo" localSheetId="44" hidden="1">#REF!</definedName>
    <definedName name="lloo" localSheetId="45" hidden="1">#REF!</definedName>
    <definedName name="lloo" localSheetId="48" hidden="1">#REF!</definedName>
    <definedName name="lloo" localSheetId="49" hidden="1">#REF!</definedName>
    <definedName name="lloo" localSheetId="50" hidden="1">#REF!</definedName>
    <definedName name="lloo" localSheetId="52" hidden="1">#REF!</definedName>
    <definedName name="lloo" localSheetId="41" hidden="1">#REF!</definedName>
    <definedName name="lloo" hidden="1">#REF!</definedName>
    <definedName name="lodnjkhdnbdv" localSheetId="18">#REF!</definedName>
    <definedName name="lodnjkhdnbdv" localSheetId="42">#REF!</definedName>
    <definedName name="lodnjkhdnbdv" localSheetId="43">#REF!</definedName>
    <definedName name="lodnjkhdnbdv" localSheetId="44">#REF!</definedName>
    <definedName name="lodnjkhdnbdv" localSheetId="48">#REF!</definedName>
    <definedName name="lodnjkhdnbdv" localSheetId="49">#REF!</definedName>
    <definedName name="lodnjkhdnbdv" localSheetId="50">#REF!</definedName>
    <definedName name="lodnjkhdnbdv">#REF!</definedName>
    <definedName name="lolololo" localSheetId="18">#REF!</definedName>
    <definedName name="lolololo" localSheetId="19">#REF!</definedName>
    <definedName name="lolololo" localSheetId="20">#REF!</definedName>
    <definedName name="lolololo" localSheetId="42">#REF!</definedName>
    <definedName name="lolololo" localSheetId="43">#REF!</definedName>
    <definedName name="lolololo" localSheetId="44">#REF!</definedName>
    <definedName name="lolololo" localSheetId="48">#REF!</definedName>
    <definedName name="lolololo" localSheetId="49">#REF!</definedName>
    <definedName name="lolololo" localSheetId="50">#REF!</definedName>
    <definedName name="lolololo">#REF!</definedName>
    <definedName name="Lowest_Inter_Bank_Rate">'[51]Inter-Bank'!$M$5</definedName>
    <definedName name="LP" localSheetId="18">#REF!</definedName>
    <definedName name="LP" localSheetId="19">#REF!</definedName>
    <definedName name="LP" localSheetId="20">#REF!</definedName>
    <definedName name="LP" localSheetId="21">#REF!</definedName>
    <definedName name="LP" localSheetId="42">#REF!</definedName>
    <definedName name="LP" localSheetId="43">#REF!</definedName>
    <definedName name="LP" localSheetId="44">#REF!</definedName>
    <definedName name="LP" localSheetId="45">#REF!</definedName>
    <definedName name="LP" localSheetId="48">#REF!</definedName>
    <definedName name="LP" localSheetId="49">#REF!</definedName>
    <definedName name="LP" localSheetId="50">#REF!</definedName>
    <definedName name="LP" localSheetId="41">#REF!</definedName>
    <definedName name="LP">#REF!</definedName>
    <definedName name="LP1A" localSheetId="18">#REF!</definedName>
    <definedName name="LP1A" localSheetId="19">#REF!</definedName>
    <definedName name="LP1A" localSheetId="20">#REF!</definedName>
    <definedName name="LP1A" localSheetId="42">#REF!</definedName>
    <definedName name="LP1A" localSheetId="43">#REF!</definedName>
    <definedName name="LP1A" localSheetId="44">#REF!</definedName>
    <definedName name="LP1A" localSheetId="48">#REF!</definedName>
    <definedName name="LP1A" localSheetId="49">#REF!</definedName>
    <definedName name="LP1A" localSheetId="50">#REF!</definedName>
    <definedName name="LP1A">#REF!</definedName>
    <definedName name="LTcirr">#REF!</definedName>
    <definedName name="LTr">#REF!</definedName>
    <definedName name="LUR">#N/A</definedName>
    <definedName name="LUXF" localSheetId="18">#REF!</definedName>
    <definedName name="LUXF" localSheetId="19">#REF!</definedName>
    <definedName name="LUXF" localSheetId="20">#REF!</definedName>
    <definedName name="LUXF" localSheetId="42">#REF!</definedName>
    <definedName name="LUXF" localSheetId="43">#REF!</definedName>
    <definedName name="LUXF" localSheetId="44">#REF!</definedName>
    <definedName name="LUXF" localSheetId="48">#REF!</definedName>
    <definedName name="LUXF" localSheetId="49">#REF!</definedName>
    <definedName name="LUXF" localSheetId="50">#REF!</definedName>
    <definedName name="LUXF">#REF!</definedName>
    <definedName name="LUXF1" localSheetId="18">#REF!</definedName>
    <definedName name="LUXF1" localSheetId="42">#REF!</definedName>
    <definedName name="LUXF1" localSheetId="43">#REF!</definedName>
    <definedName name="LUXF1" localSheetId="44">#REF!</definedName>
    <definedName name="LUXF1" localSheetId="48">#REF!</definedName>
    <definedName name="LUXF1" localSheetId="49">#REF!</definedName>
    <definedName name="LUXF1" localSheetId="50">#REF!</definedName>
    <definedName name="LUXF1">#REF!</definedName>
    <definedName name="m">#N/A</definedName>
    <definedName name="MACRO">#REF!</definedName>
    <definedName name="MACRO_ASSUMP_2006">#REF!</definedName>
    <definedName name="maintabs">[34]QNEWLOR!$B$3:$G$17,[34]QNEWLOR!$B$20:$G$87,[34]QNEWLOR!$B$90:$G$159</definedName>
    <definedName name="MALAX" localSheetId="18">#REF!</definedName>
    <definedName name="MALAX" localSheetId="19">#REF!</definedName>
    <definedName name="MALAX" localSheetId="20">#REF!</definedName>
    <definedName name="MALAX" localSheetId="21">#REF!</definedName>
    <definedName name="MALAX" localSheetId="42">#REF!</definedName>
    <definedName name="MALAX" localSheetId="43">#REF!</definedName>
    <definedName name="MALAX" localSheetId="44">#REF!</definedName>
    <definedName name="MALAX" localSheetId="45">#REF!</definedName>
    <definedName name="MALAX" localSheetId="48">#REF!</definedName>
    <definedName name="MALAX" localSheetId="49">#REF!</definedName>
    <definedName name="MALAX" localSheetId="50">#REF!</definedName>
    <definedName name="MALAX" localSheetId="52">#REF!</definedName>
    <definedName name="MALAX" localSheetId="41">#REF!</definedName>
    <definedName name="MALAX">#REF!</definedName>
    <definedName name="MALAX1" localSheetId="18">#REF!</definedName>
    <definedName name="MALAX1" localSheetId="19">#REF!</definedName>
    <definedName name="MALAX1" localSheetId="20">#REF!</definedName>
    <definedName name="MALAX1" localSheetId="42">#REF!</definedName>
    <definedName name="MALAX1" localSheetId="43">#REF!</definedName>
    <definedName name="MALAX1" localSheetId="44">#REF!</definedName>
    <definedName name="MALAX1" localSheetId="48">#REF!</definedName>
    <definedName name="MALAX1" localSheetId="49">#REF!</definedName>
    <definedName name="MALAX1" localSheetId="50">#REF!</definedName>
    <definedName name="MALAX1">#REF!</definedName>
    <definedName name="Maturity_IDA">[66]NPV!$B$26</definedName>
    <definedName name="Maturity_NC">[66]NPV!#REF!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18">#REF!</definedName>
    <definedName name="MEDTERM" localSheetId="19">#REF!</definedName>
    <definedName name="MEDTERM" localSheetId="20">#REF!</definedName>
    <definedName name="MEDTERM" localSheetId="42">#REF!</definedName>
    <definedName name="MEDTERM" localSheetId="43">#REF!</definedName>
    <definedName name="MEDTERM" localSheetId="44">#REF!</definedName>
    <definedName name="MEDTERM" localSheetId="48">#REF!</definedName>
    <definedName name="MEDTERM" localSheetId="49">#REF!</definedName>
    <definedName name="MEDTERM" localSheetId="50">#REF!</definedName>
    <definedName name="MEDTERM">#REF!</definedName>
    <definedName name="Meses">[89]Codigos!$A$14:$B$25</definedName>
    <definedName name="MEX" localSheetId="18">#REF!</definedName>
    <definedName name="MEX" localSheetId="19">#REF!</definedName>
    <definedName name="MEX" localSheetId="20">#REF!</definedName>
    <definedName name="MEX" localSheetId="21">#REF!</definedName>
    <definedName name="MEX" localSheetId="42">#REF!</definedName>
    <definedName name="MEX" localSheetId="43">#REF!</definedName>
    <definedName name="MEX" localSheetId="44">#REF!</definedName>
    <definedName name="MEX" localSheetId="45">#REF!</definedName>
    <definedName name="MEX" localSheetId="48">#REF!</definedName>
    <definedName name="MEX" localSheetId="49">#REF!</definedName>
    <definedName name="MEX" localSheetId="50">#REF!</definedName>
    <definedName name="MEX" localSheetId="41">#REF!</definedName>
    <definedName name="MEX">#REF!</definedName>
    <definedName name="mflowsa" localSheetId="6">[21]!mflowsa</definedName>
    <definedName name="mflowsa">[21]!mflowsa</definedName>
    <definedName name="mflowsq" localSheetId="6">[21]!mflowsq</definedName>
    <definedName name="mflowsq">[21]!mflowsq</definedName>
    <definedName name="MIDDLE">#REF!</definedName>
    <definedName name="Million_b_d">[50]nonopec!$D$426:$D$426</definedName>
    <definedName name="MISC4">[23]OUTPUT!#REF!</definedName>
    <definedName name="mmm" localSheetId="16" hidden="1">{"Riqfin97",#N/A,FALSE,"Tran";"Riqfinpro",#N/A,FALSE,"Tran"}</definedName>
    <definedName name="mmm" localSheetId="17" hidden="1">{"Riqfin97",#N/A,FALSE,"Tran";"Riqfinpro",#N/A,FALSE,"Tran"}</definedName>
    <definedName name="mmm" localSheetId="18" hidden="1">{"Riqfin97",#N/A,FALSE,"Tran";"Riqfinpro",#N/A,FALSE,"Tran"}</definedName>
    <definedName name="mmm" localSheetId="19" hidden="1">{"Riqfin97",#N/A,FALSE,"Tran";"Riqfinpro",#N/A,FALSE,"Tran"}</definedName>
    <definedName name="mmm" localSheetId="20" hidden="1">{"Riqfin97",#N/A,FALSE,"Tran";"Riqfinpro",#N/A,FALSE,"Tran"}</definedName>
    <definedName name="mmm" localSheetId="21" hidden="1">{"Riqfin97",#N/A,FALSE,"Tran";"Riqfinpro",#N/A,FALSE,"Tran"}</definedName>
    <definedName name="mmm" localSheetId="42" hidden="1">{"Riqfin97",#N/A,FALSE,"Tran";"Riqfinpro",#N/A,FALSE,"Tran"}</definedName>
    <definedName name="mmm" localSheetId="43" hidden="1">{"Riqfin97",#N/A,FALSE,"Tran";"Riqfinpro",#N/A,FALSE,"Tran"}</definedName>
    <definedName name="mmm" localSheetId="44" hidden="1">{"Riqfin97",#N/A,FALSE,"Tran";"Riqfinpro",#N/A,FALSE,"Tran"}</definedName>
    <definedName name="mmm" localSheetId="45" hidden="1">{"Riqfin97",#N/A,FALSE,"Tran";"Riqfinpro",#N/A,FALSE,"Tran"}</definedName>
    <definedName name="mmm" localSheetId="48" hidden="1">{"Riqfin97",#N/A,FALSE,"Tran";"Riqfinpro",#N/A,FALSE,"Tran"}</definedName>
    <definedName name="mmm" localSheetId="49" hidden="1">{"Riqfin97",#N/A,FALSE,"Tran";"Riqfinpro",#N/A,FALSE,"Tran"}</definedName>
    <definedName name="mmm" localSheetId="50" hidden="1">{"Riqfin97",#N/A,FALSE,"Tran";"Riqfinpro",#N/A,FALSE,"Tran"}</definedName>
    <definedName name="mmm" localSheetId="51" hidden="1">{"Riqfin97",#N/A,FALSE,"Tran";"Riqfinpro",#N/A,FALSE,"Tran"}</definedName>
    <definedName name="mmm" localSheetId="52" hidden="1">{"Riqfin97",#N/A,FALSE,"Tran";"Riqfinpro",#N/A,FALSE,"Tran"}</definedName>
    <definedName name="mmm" localSheetId="41" hidden="1">{"Riqfin97",#N/A,FALSE,"Tran";"Riqfinpro",#N/A,FALSE,"Tran"}</definedName>
    <definedName name="mmm" hidden="1">{"Riqfin97",#N/A,FALSE,"Tran";"Riqfinpro",#N/A,FALSE,"Tran"}</definedName>
    <definedName name="mmmm" localSheetId="16" hidden="1">{"Tab1",#N/A,FALSE,"P";"Tab2",#N/A,FALSE,"P"}</definedName>
    <definedName name="mmmm" localSheetId="17" hidden="1">{"Tab1",#N/A,FALSE,"P";"Tab2",#N/A,FALSE,"P"}</definedName>
    <definedName name="mmmm" localSheetId="18" hidden="1">{"Tab1",#N/A,FALSE,"P";"Tab2",#N/A,FALSE,"P"}</definedName>
    <definedName name="mmmm" localSheetId="19" hidden="1">{"Tab1",#N/A,FALSE,"P";"Tab2",#N/A,FALSE,"P"}</definedName>
    <definedName name="mmmm" localSheetId="20" hidden="1">{"Tab1",#N/A,FALSE,"P";"Tab2",#N/A,FALSE,"P"}</definedName>
    <definedName name="mmmm" localSheetId="21" hidden="1">{"Tab1",#N/A,FALSE,"P";"Tab2",#N/A,FALSE,"P"}</definedName>
    <definedName name="mmmm" localSheetId="42" hidden="1">{"Tab1",#N/A,FALSE,"P";"Tab2",#N/A,FALSE,"P"}</definedName>
    <definedName name="mmmm" localSheetId="43" hidden="1">{"Tab1",#N/A,FALSE,"P";"Tab2",#N/A,FALSE,"P"}</definedName>
    <definedName name="mmmm" localSheetId="44" hidden="1">{"Tab1",#N/A,FALSE,"P";"Tab2",#N/A,FALSE,"P"}</definedName>
    <definedName name="mmmm" localSheetId="45" hidden="1">{"Tab1",#N/A,FALSE,"P";"Tab2",#N/A,FALSE,"P"}</definedName>
    <definedName name="mmmm" localSheetId="48" hidden="1">{"Tab1",#N/A,FALSE,"P";"Tab2",#N/A,FALSE,"P"}</definedName>
    <definedName name="mmmm" localSheetId="49" hidden="1">{"Tab1",#N/A,FALSE,"P";"Tab2",#N/A,FALSE,"P"}</definedName>
    <definedName name="mmmm" localSheetId="50" hidden="1">{"Tab1",#N/A,FALSE,"P";"Tab2",#N/A,FALSE,"P"}</definedName>
    <definedName name="mmmm" localSheetId="51" hidden="1">{"Tab1",#N/A,FALSE,"P";"Tab2",#N/A,FALSE,"P"}</definedName>
    <definedName name="mmmm" localSheetId="52" hidden="1">{"Tab1",#N/A,FALSE,"P";"Tab2",#N/A,FALSE,"P"}</definedName>
    <definedName name="mmmm" localSheetId="41" hidden="1">{"Tab1",#N/A,FALSE,"P";"Tab2",#N/A,FALSE,"P"}</definedName>
    <definedName name="mmmm" hidden="1">{"Tab1",#N/A,FALSE,"P";"Tab2",#N/A,FALSE,"P"}</definedName>
    <definedName name="mmmmm" localSheetId="16" hidden="1">{"Riqfin97",#N/A,FALSE,"Tran";"Riqfinpro",#N/A,FALSE,"Tran"}</definedName>
    <definedName name="mmmmm" localSheetId="17" hidden="1">{"Riqfin97",#N/A,FALSE,"Tran";"Riqfinpro",#N/A,FALSE,"Tran"}</definedName>
    <definedName name="mmmmm" localSheetId="18" hidden="1">{"Riqfin97",#N/A,FALSE,"Tran";"Riqfinpro",#N/A,FALSE,"Tran"}</definedName>
    <definedName name="mmmmm" localSheetId="19" hidden="1">{"Riqfin97",#N/A,FALSE,"Tran";"Riqfinpro",#N/A,FALSE,"Tran"}</definedName>
    <definedName name="mmmmm" localSheetId="20" hidden="1">{"Riqfin97",#N/A,FALSE,"Tran";"Riqfinpro",#N/A,FALSE,"Tran"}</definedName>
    <definedName name="mmmmm" localSheetId="21" hidden="1">{"Riqfin97",#N/A,FALSE,"Tran";"Riqfinpro",#N/A,FALSE,"Tran"}</definedName>
    <definedName name="mmmmm" localSheetId="42" hidden="1">{"Riqfin97",#N/A,FALSE,"Tran";"Riqfinpro",#N/A,FALSE,"Tran"}</definedName>
    <definedName name="mmmmm" localSheetId="43" hidden="1">{"Riqfin97",#N/A,FALSE,"Tran";"Riqfinpro",#N/A,FALSE,"Tran"}</definedName>
    <definedName name="mmmmm" localSheetId="44" hidden="1">{"Riqfin97",#N/A,FALSE,"Tran";"Riqfinpro",#N/A,FALSE,"Tran"}</definedName>
    <definedName name="mmmmm" localSheetId="45" hidden="1">{"Riqfin97",#N/A,FALSE,"Tran";"Riqfinpro",#N/A,FALSE,"Tran"}</definedName>
    <definedName name="mmmmm" localSheetId="48" hidden="1">{"Riqfin97",#N/A,FALSE,"Tran";"Riqfinpro",#N/A,FALSE,"Tran"}</definedName>
    <definedName name="mmmmm" localSheetId="49" hidden="1">{"Riqfin97",#N/A,FALSE,"Tran";"Riqfinpro",#N/A,FALSE,"Tran"}</definedName>
    <definedName name="mmmmm" localSheetId="50" hidden="1">{"Riqfin97",#N/A,FALSE,"Tran";"Riqfinpro",#N/A,FALSE,"Tran"}</definedName>
    <definedName name="mmmmm" localSheetId="51" hidden="1">{"Riqfin97",#N/A,FALSE,"Tran";"Riqfinpro",#N/A,FALSE,"Tran"}</definedName>
    <definedName name="mmmmm" localSheetId="52" hidden="1">{"Riqfin97",#N/A,FALSE,"Tran";"Riqfinpro",#N/A,FALSE,"Tran"}</definedName>
    <definedName name="mmmmm" localSheetId="41" hidden="1">{"Riqfin97",#N/A,FALSE,"Tran";"Riqfinpro",#N/A,FALSE,"Tran"}</definedName>
    <definedName name="mmmmm" hidden="1">{"Riqfin97",#N/A,FALSE,"Tran";"Riqfinpro",#N/A,FALSE,"Tran"}</definedName>
    <definedName name="mmmmmmmmm" localSheetId="16" hidden="1">{"Riqfin97",#N/A,FALSE,"Tran";"Riqfinpro",#N/A,FALSE,"Tran"}</definedName>
    <definedName name="mmmmmmmmm" localSheetId="17" hidden="1">{"Riqfin97",#N/A,FALSE,"Tran";"Riqfinpro",#N/A,FALSE,"Tran"}</definedName>
    <definedName name="mmmmmmmmm" localSheetId="18" hidden="1">{"Riqfin97",#N/A,FALSE,"Tran";"Riqfinpro",#N/A,FALSE,"Tran"}</definedName>
    <definedName name="mmmmmmmmm" localSheetId="19" hidden="1">{"Riqfin97",#N/A,FALSE,"Tran";"Riqfinpro",#N/A,FALSE,"Tran"}</definedName>
    <definedName name="mmmmmmmmm" localSheetId="20" hidden="1">{"Riqfin97",#N/A,FALSE,"Tran";"Riqfinpro",#N/A,FALSE,"Tran"}</definedName>
    <definedName name="mmmmmmmmm" localSheetId="21" hidden="1">{"Riqfin97",#N/A,FALSE,"Tran";"Riqfinpro",#N/A,FALSE,"Tran"}</definedName>
    <definedName name="mmmmmmmmm" localSheetId="42" hidden="1">{"Riqfin97",#N/A,FALSE,"Tran";"Riqfinpro",#N/A,FALSE,"Tran"}</definedName>
    <definedName name="mmmmmmmmm" localSheetId="43" hidden="1">{"Riqfin97",#N/A,FALSE,"Tran";"Riqfinpro",#N/A,FALSE,"Tran"}</definedName>
    <definedName name="mmmmmmmmm" localSheetId="44" hidden="1">{"Riqfin97",#N/A,FALSE,"Tran";"Riqfinpro",#N/A,FALSE,"Tran"}</definedName>
    <definedName name="mmmmmmmmm" localSheetId="45" hidden="1">{"Riqfin97",#N/A,FALSE,"Tran";"Riqfinpro",#N/A,FALSE,"Tran"}</definedName>
    <definedName name="mmmmmmmmm" localSheetId="48" hidden="1">{"Riqfin97",#N/A,FALSE,"Tran";"Riqfinpro",#N/A,FALSE,"Tran"}</definedName>
    <definedName name="mmmmmmmmm" localSheetId="49" hidden="1">{"Riqfin97",#N/A,FALSE,"Tran";"Riqfinpro",#N/A,FALSE,"Tran"}</definedName>
    <definedName name="mmmmmmmmm" localSheetId="50" hidden="1">{"Riqfin97",#N/A,FALSE,"Tran";"Riqfinpro",#N/A,FALSE,"Tran"}</definedName>
    <definedName name="mmmmmmmmm" localSheetId="51" hidden="1">{"Riqfin97",#N/A,FALSE,"Tran";"Riqfinpro",#N/A,FALSE,"Tran"}</definedName>
    <definedName name="mmmmmmmmm" localSheetId="52" hidden="1">{"Riqfin97",#N/A,FALSE,"Tran";"Riqfinpro",#N/A,FALSE,"Tran"}</definedName>
    <definedName name="mmmmmmmmm" localSheetId="41" hidden="1">{"Riqfin97",#N/A,FALSE,"Tran";"Riqfinpro",#N/A,FALSE,"Tran"}</definedName>
    <definedName name="mmmmmmmmm" hidden="1">{"Riqfin97",#N/A,FALSE,"Tran";"Riqfinpro",#N/A,FALSE,"Tran"}</definedName>
    <definedName name="MN">[46]BCP!#REF!</definedName>
    <definedName name="MNP">[46]BCP!#REF!</definedName>
    <definedName name="Month" localSheetId="18">#REF!</definedName>
    <definedName name="Month" localSheetId="21">#REF!</definedName>
    <definedName name="Month" localSheetId="42">#REF!</definedName>
    <definedName name="Month" localSheetId="43">#REF!</definedName>
    <definedName name="Month" localSheetId="44">#REF!</definedName>
    <definedName name="Month" localSheetId="45">#REF!</definedName>
    <definedName name="Month" localSheetId="48">#REF!</definedName>
    <definedName name="Month" localSheetId="49">#REF!</definedName>
    <definedName name="Month" localSheetId="50">#REF!</definedName>
    <definedName name="Month" localSheetId="52">#REF!</definedName>
    <definedName name="Month" localSheetId="41">#REF!</definedName>
    <definedName name="Month">#REF!</definedName>
    <definedName name="MonthIndex" localSheetId="18">#REF!</definedName>
    <definedName name="MonthIndex" localSheetId="42">#REF!</definedName>
    <definedName name="MonthIndex" localSheetId="43">#REF!</definedName>
    <definedName name="MonthIndex" localSheetId="44">#REF!</definedName>
    <definedName name="MonthIndex" localSheetId="48">#REF!</definedName>
    <definedName name="MonthIndex" localSheetId="49">#REF!</definedName>
    <definedName name="MonthIndex" localSheetId="50">#REF!</definedName>
    <definedName name="MonthIndex">#REF!</definedName>
    <definedName name="MONTHS">[56]MONTHLY!$BV$3:$CG$3</definedName>
    <definedName name="moodys" localSheetId="18">'[90]Credit ratings on 1st issues'!#REF!</definedName>
    <definedName name="moodys" localSheetId="21">'[90]Credit ratings on 1st issues'!#REF!</definedName>
    <definedName name="moodys" localSheetId="44">'[90]Credit ratings on 1st issues'!#REF!</definedName>
    <definedName name="moodys" localSheetId="45">'[90]Credit ratings on 1st issues'!#REF!</definedName>
    <definedName name="moodys" localSheetId="48">'[90]Credit ratings on 1st issues'!#REF!</definedName>
    <definedName name="moodys" localSheetId="49">'[90]Credit ratings on 1st issues'!#REF!</definedName>
    <definedName name="moodys" localSheetId="50">'[90]Credit ratings on 1st issues'!#REF!</definedName>
    <definedName name="moodys" localSheetId="52">'[90]Credit ratings on 1st issues'!#REF!</definedName>
    <definedName name="moodys" localSheetId="41">'[90]Credit ratings on 1st issues'!#REF!</definedName>
    <definedName name="moodys">'[90]Credit ratings on 1st issues'!#REF!</definedName>
    <definedName name="MPETROLEO">#REF!</definedName>
    <definedName name="msci">[71]Sheet1!$H$2:$K$24</definedName>
    <definedName name="mscid">[71]Sheet1!$B$2:$E$24</definedName>
    <definedName name="mscil">[71]Sheet1!$H$2:$K$24</definedName>
    <definedName name="mstocksa" localSheetId="6">[21]!mstocksa</definedName>
    <definedName name="mstocksa">[21]!mstocksa</definedName>
    <definedName name="mstocksq" localSheetId="6">[21]!mstocksq</definedName>
    <definedName name="mstocksq">[21]!mstocksq</definedName>
    <definedName name="mte" localSheetId="16" hidden="1">{"Riqfin97",#N/A,FALSE,"Tran";"Riqfinpro",#N/A,FALSE,"Tran"}</definedName>
    <definedName name="mte" localSheetId="17" hidden="1">{"Riqfin97",#N/A,FALSE,"Tran";"Riqfinpro",#N/A,FALSE,"Tran"}</definedName>
    <definedName name="mte" localSheetId="18" hidden="1">{"Riqfin97",#N/A,FALSE,"Tran";"Riqfinpro",#N/A,FALSE,"Tran"}</definedName>
    <definedName name="mte" localSheetId="19" hidden="1">{"Riqfin97",#N/A,FALSE,"Tran";"Riqfinpro",#N/A,FALSE,"Tran"}</definedName>
    <definedName name="mte" localSheetId="20" hidden="1">{"Riqfin97",#N/A,FALSE,"Tran";"Riqfinpro",#N/A,FALSE,"Tran"}</definedName>
    <definedName name="mte" localSheetId="21" hidden="1">{"Riqfin97",#N/A,FALSE,"Tran";"Riqfinpro",#N/A,FALSE,"Tran"}</definedName>
    <definedName name="mte" localSheetId="42" hidden="1">{"Riqfin97",#N/A,FALSE,"Tran";"Riqfinpro",#N/A,FALSE,"Tran"}</definedName>
    <definedName name="mte" localSheetId="43" hidden="1">{"Riqfin97",#N/A,FALSE,"Tran";"Riqfinpro",#N/A,FALSE,"Tran"}</definedName>
    <definedName name="mte" localSheetId="44" hidden="1">{"Riqfin97",#N/A,FALSE,"Tran";"Riqfinpro",#N/A,FALSE,"Tran"}</definedName>
    <definedName name="mte" localSheetId="45" hidden="1">{"Riqfin97",#N/A,FALSE,"Tran";"Riqfinpro",#N/A,FALSE,"Tran"}</definedName>
    <definedName name="mte" localSheetId="48" hidden="1">{"Riqfin97",#N/A,FALSE,"Tran";"Riqfinpro",#N/A,FALSE,"Tran"}</definedName>
    <definedName name="mte" localSheetId="49" hidden="1">{"Riqfin97",#N/A,FALSE,"Tran";"Riqfinpro",#N/A,FALSE,"Tran"}</definedName>
    <definedName name="mte" localSheetId="50" hidden="1">{"Riqfin97",#N/A,FALSE,"Tran";"Riqfinpro",#N/A,FALSE,"Tran"}</definedName>
    <definedName name="mte" localSheetId="51" hidden="1">{"Riqfin97",#N/A,FALSE,"Tran";"Riqfinpro",#N/A,FALSE,"Tran"}</definedName>
    <definedName name="mte" localSheetId="52" hidden="1">{"Riqfin97",#N/A,FALSE,"Tran";"Riqfinpro",#N/A,FALSE,"Tran"}</definedName>
    <definedName name="mte" localSheetId="41" hidden="1">{"Riqfin97",#N/A,FALSE,"Tran";"Riqfinpro",#N/A,FALSE,"Tran"}</definedName>
    <definedName name="mte" hidden="1">{"Riqfin97",#N/A,FALSE,"Tran";"Riqfinpro",#N/A,FALSE,"Tran"}</definedName>
    <definedName name="n" localSheetId="16" hidden="1">{"Minpmon",#N/A,FALSE,"Monthinput"}</definedName>
    <definedName name="n" localSheetId="17" hidden="1">{"Minpmon",#N/A,FALSE,"Monthinput"}</definedName>
    <definedName name="n" localSheetId="18" hidden="1">{"Minpmon",#N/A,FALSE,"Monthinput"}</definedName>
    <definedName name="n" localSheetId="19" hidden="1">{"Minpmon",#N/A,FALSE,"Monthinput"}</definedName>
    <definedName name="n" localSheetId="20" hidden="1">{"Minpmon",#N/A,FALSE,"Monthinput"}</definedName>
    <definedName name="n" localSheetId="21" hidden="1">{"Minpmon",#N/A,FALSE,"Monthinput"}</definedName>
    <definedName name="n" localSheetId="42" hidden="1">{"Minpmon",#N/A,FALSE,"Monthinput"}</definedName>
    <definedName name="n" localSheetId="43" hidden="1">{"Minpmon",#N/A,FALSE,"Monthinput"}</definedName>
    <definedName name="n" localSheetId="44" hidden="1">{"Minpmon",#N/A,FALSE,"Monthinput"}</definedName>
    <definedName name="n" localSheetId="45" hidden="1">{"Minpmon",#N/A,FALSE,"Monthinput"}</definedName>
    <definedName name="n" localSheetId="48" hidden="1">{"Minpmon",#N/A,FALSE,"Monthinput"}</definedName>
    <definedName name="n" localSheetId="49" hidden="1">{"Minpmon",#N/A,FALSE,"Monthinput"}</definedName>
    <definedName name="n" localSheetId="50" hidden="1">{"Minpmon",#N/A,FALSE,"Monthinput"}</definedName>
    <definedName name="n" localSheetId="51" hidden="1">{"Minpmon",#N/A,FALSE,"Monthinput"}</definedName>
    <definedName name="n" localSheetId="52" hidden="1">{"Minpmon",#N/A,FALSE,"Monthinput"}</definedName>
    <definedName name="n" localSheetId="41" hidden="1">{"Minpmon",#N/A,FALSE,"Monthinput"}</definedName>
    <definedName name="n" hidden="1">{"Minpmon",#N/A,FALSE,"Monthinput"}</definedName>
    <definedName name="names">'[40]shared data'!$B$7:$O$7</definedName>
    <definedName name="NAMES_A">'[40]shared data'!$B$5:$B$223</definedName>
    <definedName name="NCG">#N/A</definedName>
    <definedName name="NCG_R">#N/A</definedName>
    <definedName name="NCP">#N/A</definedName>
    <definedName name="NCP_R">#N/A</definedName>
    <definedName name="new" localSheetId="18">#REF!</definedName>
    <definedName name="new" localSheetId="21">#REF!</definedName>
    <definedName name="new" localSheetId="42">#REF!</definedName>
    <definedName name="new" localSheetId="43">#REF!</definedName>
    <definedName name="new" localSheetId="44">#REF!</definedName>
    <definedName name="new" localSheetId="45">#REF!</definedName>
    <definedName name="new" localSheetId="48">#REF!</definedName>
    <definedName name="new" localSheetId="49">#REF!</definedName>
    <definedName name="new" localSheetId="50">#REF!</definedName>
    <definedName name="new" localSheetId="52">#REF!</definedName>
    <definedName name="new" localSheetId="41">#REF!</definedName>
    <definedName name="new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'[91]Table 2.1 from DDP program'!$A$2:$A$2</definedName>
    <definedName name="nmBlankRow" localSheetId="18">[92]EDT!#REF!</definedName>
    <definedName name="nmBlankRow" localSheetId="21">[92]EDT!#REF!</definedName>
    <definedName name="nmBlankRow" localSheetId="44">[92]EDT!#REF!</definedName>
    <definedName name="nmBlankRow" localSheetId="45">[92]EDT!#REF!</definedName>
    <definedName name="nmBlankRow" localSheetId="48">[92]EDT!#REF!</definedName>
    <definedName name="nmBlankRow" localSheetId="49">[92]EDT!#REF!</definedName>
    <definedName name="nmBlankRow" localSheetId="50">[92]EDT!#REF!</definedName>
    <definedName name="nmBlankRow" localSheetId="52">[92]EDT!#REF!</definedName>
    <definedName name="nmBlankRow" localSheetId="41">[92]EDT!#REF!</definedName>
    <definedName name="nmBlankRow">[92]EDT!#REF!</definedName>
    <definedName name="nmColumnHeader">[92]EDT!$3:$3</definedName>
    <definedName name="nmData">[92]EDT!$B$4:$AA$36</definedName>
    <definedName name="NMG_RG">#N/A</definedName>
    <definedName name="nmIndexTable" localSheetId="18">[92]EDT!#REF!</definedName>
    <definedName name="nmIndexTable" localSheetId="21">[92]EDT!#REF!</definedName>
    <definedName name="nmIndexTable" localSheetId="44">[92]EDT!#REF!</definedName>
    <definedName name="nmIndexTable" localSheetId="45">[92]EDT!#REF!</definedName>
    <definedName name="nmIndexTable" localSheetId="48">[92]EDT!#REF!</definedName>
    <definedName name="nmIndexTable" localSheetId="49">[92]EDT!#REF!</definedName>
    <definedName name="nmIndexTable" localSheetId="50">[92]EDT!#REF!</definedName>
    <definedName name="nmIndexTable" localSheetId="52">[92]EDT!#REF!</definedName>
    <definedName name="nmIndexTable" localSheetId="41">[92]EDT!#REF!</definedName>
    <definedName name="nmIndexTable">[92]EDT!#REF!</definedName>
    <definedName name="nmReportFooter">'[93]Table 1'!$29:$29</definedName>
    <definedName name="nmReportHeader">#N/A</definedName>
    <definedName name="nmReportNotes">'[93]Table 1'!$30:$30</definedName>
    <definedName name="nmRowHeader">[92]EDT!$A$4:$A$36</definedName>
    <definedName name="nmScale" localSheetId="18">[92]EDT!#REF!</definedName>
    <definedName name="nmScale" localSheetId="21">[92]EDT!#REF!</definedName>
    <definedName name="nmScale" localSheetId="44">[92]EDT!#REF!</definedName>
    <definedName name="nmScale" localSheetId="45">[92]EDT!#REF!</definedName>
    <definedName name="nmScale" localSheetId="48">[92]EDT!#REF!</definedName>
    <definedName name="nmScale" localSheetId="49">[92]EDT!#REF!</definedName>
    <definedName name="nmScale" localSheetId="50">[92]EDT!#REF!</definedName>
    <definedName name="nmScale" localSheetId="52">[92]EDT!#REF!</definedName>
    <definedName name="nmScale" localSheetId="41">[92]EDT!#REF!</definedName>
    <definedName name="nmScale">[92]EDT!#REF!</definedName>
    <definedName name="nn" localSheetId="16" hidden="1">{"Riqfin97",#N/A,FALSE,"Tran";"Riqfinpro",#N/A,FALSE,"Tran"}</definedName>
    <definedName name="nn" localSheetId="17" hidden="1">{"Riqfin97",#N/A,FALSE,"Tran";"Riqfinpro",#N/A,FALSE,"Tran"}</definedName>
    <definedName name="nn" localSheetId="18" hidden="1">{"Riqfin97",#N/A,FALSE,"Tran";"Riqfinpro",#N/A,FALSE,"Tran"}</definedName>
    <definedName name="nn" localSheetId="19" hidden="1">{"Riqfin97",#N/A,FALSE,"Tran";"Riqfinpro",#N/A,FALSE,"Tran"}</definedName>
    <definedName name="nn" localSheetId="20" hidden="1">{"Riqfin97",#N/A,FALSE,"Tran";"Riqfinpro",#N/A,FALSE,"Tran"}</definedName>
    <definedName name="nn" localSheetId="21" hidden="1">{"Riqfin97",#N/A,FALSE,"Tran";"Riqfinpro",#N/A,FALSE,"Tran"}</definedName>
    <definedName name="nn" localSheetId="42" hidden="1">{"Riqfin97",#N/A,FALSE,"Tran";"Riqfinpro",#N/A,FALSE,"Tran"}</definedName>
    <definedName name="nn" localSheetId="43" hidden="1">{"Riqfin97",#N/A,FALSE,"Tran";"Riqfinpro",#N/A,FALSE,"Tran"}</definedName>
    <definedName name="nn" localSheetId="44" hidden="1">{"Riqfin97",#N/A,FALSE,"Tran";"Riqfinpro",#N/A,FALSE,"Tran"}</definedName>
    <definedName name="nn" localSheetId="45" hidden="1">{"Riqfin97",#N/A,FALSE,"Tran";"Riqfinpro",#N/A,FALSE,"Tran"}</definedName>
    <definedName name="nn" localSheetId="48" hidden="1">{"Riqfin97",#N/A,FALSE,"Tran";"Riqfinpro",#N/A,FALSE,"Tran"}</definedName>
    <definedName name="nn" localSheetId="49" hidden="1">{"Riqfin97",#N/A,FALSE,"Tran";"Riqfinpro",#N/A,FALSE,"Tran"}</definedName>
    <definedName name="nn" localSheetId="50" hidden="1">{"Riqfin97",#N/A,FALSE,"Tran";"Riqfinpro",#N/A,FALSE,"Tran"}</definedName>
    <definedName name="nn" localSheetId="51" hidden="1">{"Riqfin97",#N/A,FALSE,"Tran";"Riqfinpro",#N/A,FALSE,"Tran"}</definedName>
    <definedName name="nn" localSheetId="52" hidden="1">{"Riqfin97",#N/A,FALSE,"Tran";"Riqfinpro",#N/A,FALSE,"Tran"}</definedName>
    <definedName name="nn" localSheetId="41" hidden="1">{"Riqfin97",#N/A,FALSE,"Tran";"Riqfinpro",#N/A,FALSE,"Tran"}</definedName>
    <definedName name="nn" hidden="1">{"Riqfin97",#N/A,FALSE,"Tran";"Riqfinpro",#N/A,FALSE,"Tran"}</definedName>
    <definedName name="nnn" localSheetId="16" hidden="1">{"Tab1",#N/A,FALSE,"P";"Tab2",#N/A,FALSE,"P"}</definedName>
    <definedName name="nnn" localSheetId="17" hidden="1">{"Tab1",#N/A,FALSE,"P";"Tab2",#N/A,FALSE,"P"}</definedName>
    <definedName name="nnn" localSheetId="18" hidden="1">{"Tab1",#N/A,FALSE,"P";"Tab2",#N/A,FALSE,"P"}</definedName>
    <definedName name="nnn" localSheetId="19" hidden="1">{"Tab1",#N/A,FALSE,"P";"Tab2",#N/A,FALSE,"P"}</definedName>
    <definedName name="nnn" localSheetId="20" hidden="1">{"Tab1",#N/A,FALSE,"P";"Tab2",#N/A,FALSE,"P"}</definedName>
    <definedName name="nnn" localSheetId="21" hidden="1">{"Tab1",#N/A,FALSE,"P";"Tab2",#N/A,FALSE,"P"}</definedName>
    <definedName name="nnn" localSheetId="42" hidden="1">{"Tab1",#N/A,FALSE,"P";"Tab2",#N/A,FALSE,"P"}</definedName>
    <definedName name="nnn" localSheetId="43" hidden="1">{"Tab1",#N/A,FALSE,"P";"Tab2",#N/A,FALSE,"P"}</definedName>
    <definedName name="nnn" localSheetId="44" hidden="1">{"Tab1",#N/A,FALSE,"P";"Tab2",#N/A,FALSE,"P"}</definedName>
    <definedName name="nnn" localSheetId="45" hidden="1">{"Tab1",#N/A,FALSE,"P";"Tab2",#N/A,FALSE,"P"}</definedName>
    <definedName name="nnn" localSheetId="48" hidden="1">{"Tab1",#N/A,FALSE,"P";"Tab2",#N/A,FALSE,"P"}</definedName>
    <definedName name="nnn" localSheetId="49" hidden="1">{"Tab1",#N/A,FALSE,"P";"Tab2",#N/A,FALSE,"P"}</definedName>
    <definedName name="nnn" localSheetId="50" hidden="1">{"Tab1",#N/A,FALSE,"P";"Tab2",#N/A,FALSE,"P"}</definedName>
    <definedName name="nnn" localSheetId="51" hidden="1">{"Tab1",#N/A,FALSE,"P";"Tab2",#N/A,FALSE,"P"}</definedName>
    <definedName name="nnn" localSheetId="52" hidden="1">{"Tab1",#N/A,FALSE,"P";"Tab2",#N/A,FALSE,"P"}</definedName>
    <definedName name="nnn" localSheetId="41" hidden="1">{"Tab1",#N/A,FALSE,"P";"Tab2",#N/A,FALSE,"P"}</definedName>
    <definedName name="nnn" hidden="1">{"Tab1",#N/A,FALSE,"P";"Tab2",#N/A,FALSE,"P"}</definedName>
    <definedName name="nnnnnnnnnn" localSheetId="16" hidden="1">{"Minpmon",#N/A,FALSE,"Monthinput"}</definedName>
    <definedName name="nnnnnnnnnn" localSheetId="17" hidden="1">{"Minpmon",#N/A,FALSE,"Monthinput"}</definedName>
    <definedName name="nnnnnnnnnn" localSheetId="18" hidden="1">{"Minpmon",#N/A,FALSE,"Monthinput"}</definedName>
    <definedName name="nnnnnnnnnn" localSheetId="19" hidden="1">{"Minpmon",#N/A,FALSE,"Monthinput"}</definedName>
    <definedName name="nnnnnnnnnn" localSheetId="20" hidden="1">{"Minpmon",#N/A,FALSE,"Monthinput"}</definedName>
    <definedName name="nnnnnnnnnn" localSheetId="21" hidden="1">{"Minpmon",#N/A,FALSE,"Monthinput"}</definedName>
    <definedName name="nnnnnnnnnn" localSheetId="42" hidden="1">{"Minpmon",#N/A,FALSE,"Monthinput"}</definedName>
    <definedName name="nnnnnnnnnn" localSheetId="43" hidden="1">{"Minpmon",#N/A,FALSE,"Monthinput"}</definedName>
    <definedName name="nnnnnnnnnn" localSheetId="44" hidden="1">{"Minpmon",#N/A,FALSE,"Monthinput"}</definedName>
    <definedName name="nnnnnnnnnn" localSheetId="45" hidden="1">{"Minpmon",#N/A,FALSE,"Monthinput"}</definedName>
    <definedName name="nnnnnnnnnn" localSheetId="48" hidden="1">{"Minpmon",#N/A,FALSE,"Monthinput"}</definedName>
    <definedName name="nnnnnnnnnn" localSheetId="49" hidden="1">{"Minpmon",#N/A,FALSE,"Monthinput"}</definedName>
    <definedName name="nnnnnnnnnn" localSheetId="50" hidden="1">{"Minpmon",#N/A,FALSE,"Monthinput"}</definedName>
    <definedName name="nnnnnnnnnn" localSheetId="51" hidden="1">{"Minpmon",#N/A,FALSE,"Monthinput"}</definedName>
    <definedName name="nnnnnnnnnn" localSheetId="52" hidden="1">{"Minpmon",#N/A,FALSE,"Monthinput"}</definedName>
    <definedName name="nnnnnnnnnn" localSheetId="41" hidden="1">{"Minpmon",#N/A,FALSE,"Monthinput"}</definedName>
    <definedName name="nnnnnnnnnn" hidden="1">{"Minpmon",#N/A,FALSE,"Monthinput"}</definedName>
    <definedName name="nnnnnnnnnnnn" localSheetId="16" hidden="1">{"Riqfin97",#N/A,FALSE,"Tran";"Riqfinpro",#N/A,FALSE,"Tran"}</definedName>
    <definedName name="nnnnnnnnnnnn" localSheetId="17" hidden="1">{"Riqfin97",#N/A,FALSE,"Tran";"Riqfinpro",#N/A,FALSE,"Tran"}</definedName>
    <definedName name="nnnnnnnnnnnn" localSheetId="18" hidden="1">{"Riqfin97",#N/A,FALSE,"Tran";"Riqfinpro",#N/A,FALSE,"Tran"}</definedName>
    <definedName name="nnnnnnnnnnnn" localSheetId="19" hidden="1">{"Riqfin97",#N/A,FALSE,"Tran";"Riqfinpro",#N/A,FALSE,"Tran"}</definedName>
    <definedName name="nnnnnnnnnnnn" localSheetId="20" hidden="1">{"Riqfin97",#N/A,FALSE,"Tran";"Riqfinpro",#N/A,FALSE,"Tran"}</definedName>
    <definedName name="nnnnnnnnnnnn" localSheetId="21" hidden="1">{"Riqfin97",#N/A,FALSE,"Tran";"Riqfinpro",#N/A,FALSE,"Tran"}</definedName>
    <definedName name="nnnnnnnnnnnn" localSheetId="42" hidden="1">{"Riqfin97",#N/A,FALSE,"Tran";"Riqfinpro",#N/A,FALSE,"Tran"}</definedName>
    <definedName name="nnnnnnnnnnnn" localSheetId="43" hidden="1">{"Riqfin97",#N/A,FALSE,"Tran";"Riqfinpro",#N/A,FALSE,"Tran"}</definedName>
    <definedName name="nnnnnnnnnnnn" localSheetId="44" hidden="1">{"Riqfin97",#N/A,FALSE,"Tran";"Riqfinpro",#N/A,FALSE,"Tran"}</definedName>
    <definedName name="nnnnnnnnnnnn" localSheetId="45" hidden="1">{"Riqfin97",#N/A,FALSE,"Tran";"Riqfinpro",#N/A,FALSE,"Tran"}</definedName>
    <definedName name="nnnnnnnnnnnn" localSheetId="48" hidden="1">{"Riqfin97",#N/A,FALSE,"Tran";"Riqfinpro",#N/A,FALSE,"Tran"}</definedName>
    <definedName name="nnnnnnnnnnnn" localSheetId="49" hidden="1">{"Riqfin97",#N/A,FALSE,"Tran";"Riqfinpro",#N/A,FALSE,"Tran"}</definedName>
    <definedName name="nnnnnnnnnnnn" localSheetId="50" hidden="1">{"Riqfin97",#N/A,FALSE,"Tran";"Riqfinpro",#N/A,FALSE,"Tran"}</definedName>
    <definedName name="nnnnnnnnnnnn" localSheetId="51" hidden="1">{"Riqfin97",#N/A,FALSE,"Tran";"Riqfinpro",#N/A,FALSE,"Tran"}</definedName>
    <definedName name="nnnnnnnnnnnn" localSheetId="52" hidden="1">{"Riqfin97",#N/A,FALSE,"Tran";"Riqfinpro",#N/A,FALSE,"Tran"}</definedName>
    <definedName name="nnnnnnnnnnnn" localSheetId="41" hidden="1">{"Riqfin97",#N/A,FALSE,"Tran";"Riqfinpro",#N/A,FALSE,"Tran"}</definedName>
    <definedName name="nnnnnnnnnnnn" hidden="1">{"Riqfin97",#N/A,FALSE,"Tran";"Riqfinpro",#N/A,FALSE,"Tran"}</definedName>
    <definedName name="no" hidden="1">'[52]Crédito SPNF (fiscal)'!#REF!</definedName>
    <definedName name="Noah" localSheetId="18">#REF!</definedName>
    <definedName name="Noah" localSheetId="21">#REF!</definedName>
    <definedName name="Noah" localSheetId="42">#REF!</definedName>
    <definedName name="Noah" localSheetId="43">#REF!</definedName>
    <definedName name="Noah" localSheetId="44">#REF!</definedName>
    <definedName name="Noah" localSheetId="45">#REF!</definedName>
    <definedName name="Noah" localSheetId="48">#REF!</definedName>
    <definedName name="Noah" localSheetId="49">#REF!</definedName>
    <definedName name="Noah" localSheetId="50">#REF!</definedName>
    <definedName name="Noah" localSheetId="52">#REF!</definedName>
    <definedName name="Noah" localSheetId="41">#REF!</definedName>
    <definedName name="Noah">#REF!</definedName>
    <definedName name="NOCLUB" localSheetId="18">#REF!</definedName>
    <definedName name="NOCLUB" localSheetId="19">#REF!</definedName>
    <definedName name="NOCLUB" localSheetId="20">#REF!</definedName>
    <definedName name="NOCLUB" localSheetId="42">#REF!</definedName>
    <definedName name="NOCLUB" localSheetId="43">#REF!</definedName>
    <definedName name="NOCLUB" localSheetId="44">#REF!</definedName>
    <definedName name="NOCLUB" localSheetId="48">#REF!</definedName>
    <definedName name="NOCLUB" localSheetId="49">#REF!</definedName>
    <definedName name="NOCLUB" localSheetId="50">#REF!</definedName>
    <definedName name="NOCLUB">#REF!</definedName>
    <definedName name="NOK" localSheetId="18">#REF!</definedName>
    <definedName name="NOK" localSheetId="19">#REF!</definedName>
    <definedName name="NOK" localSheetId="20">#REF!</definedName>
    <definedName name="NOK" localSheetId="42">#REF!</definedName>
    <definedName name="NOK" localSheetId="43">#REF!</definedName>
    <definedName name="NOK" localSheetId="44">#REF!</definedName>
    <definedName name="NOK" localSheetId="48">#REF!</definedName>
    <definedName name="NOK" localSheetId="49">#REF!</definedName>
    <definedName name="NOK" localSheetId="50">#REF!</definedName>
    <definedName name="NOK">#REF!</definedName>
    <definedName name="NONLEAP" localSheetId="18">#REF!</definedName>
    <definedName name="NONLEAP" localSheetId="42">#REF!</definedName>
    <definedName name="NONLEAP" localSheetId="43">#REF!</definedName>
    <definedName name="NONLEAP" localSheetId="44">#REF!</definedName>
    <definedName name="NONLEAP" localSheetId="48">#REF!</definedName>
    <definedName name="NONLEAP" localSheetId="49">#REF!</definedName>
    <definedName name="NONLEAP" localSheetId="50">#REF!</definedName>
    <definedName name="NONLEAP">#REF!</definedName>
    <definedName name="NONOECD1">[50]nonopec!$D$29:$AD$70</definedName>
    <definedName name="NONOECD2">[50]nonopec!$D$71:$AD$135</definedName>
    <definedName name="NONOPEC">[50]nonopec!$D$136:$AD$155</definedName>
    <definedName name="NOPEC1">[56]MONTHLY!$BP$19:$CA$19</definedName>
    <definedName name="NOPEC2">[56]MONTHLY!$CB$19:$CM$19</definedName>
    <definedName name="NORM1">[56]MONTHLY!$A$5:$O$117</definedName>
    <definedName name="NORM2">[56]MONTHLY!$A$422:$Z$491</definedName>
    <definedName name="NORM3">[56]MONTHLY!$A$334:$Z$380</definedName>
    <definedName name="NOTA_EXPLICATIV">#REF!</definedName>
    <definedName name="Notes">[94]UPLOAD!#REF!</definedName>
    <definedName name="NOTITLES">#REF!</definedName>
    <definedName name="NSUMMARY">[50]nonopec!$D$157:$AD$204</definedName>
    <definedName name="NTDD_RG" localSheetId="6">[53]!NTDD_RG</definedName>
    <definedName name="NTDD_RG">[53]!NTDD_RG</definedName>
    <definedName name="NX">#N/A</definedName>
    <definedName name="NX_R">#N/A</definedName>
    <definedName name="NXG_RG">#N/A</definedName>
    <definedName name="OCTUBRE">#N/A</definedName>
    <definedName name="OECD">[50]nonopec!$D$1:$AD$28</definedName>
    <definedName name="OECD_Table">#REF!</definedName>
    <definedName name="oipio" localSheetId="18" hidden="1">#REF!</definedName>
    <definedName name="oipio" localSheetId="19" hidden="1">#REF!</definedName>
    <definedName name="oipio" localSheetId="20" hidden="1">#REF!</definedName>
    <definedName name="oipio" localSheetId="21" hidden="1">#REF!</definedName>
    <definedName name="oipio" localSheetId="42" hidden="1">#REF!</definedName>
    <definedName name="oipio" localSheetId="43" hidden="1">#REF!</definedName>
    <definedName name="oipio" localSheetId="44" hidden="1">#REF!</definedName>
    <definedName name="oipio" localSheetId="45" hidden="1">#REF!</definedName>
    <definedName name="oipio" localSheetId="48" hidden="1">#REF!</definedName>
    <definedName name="oipio" localSheetId="49" hidden="1">#REF!</definedName>
    <definedName name="oipio" localSheetId="50" hidden="1">#REF!</definedName>
    <definedName name="oipio" localSheetId="41" hidden="1">#REF!</definedName>
    <definedName name="oipio" hidden="1">#REF!</definedName>
    <definedName name="oiulfdgdgh" localSheetId="19" hidden="1">'[60]Fax a enviar'!#REF!</definedName>
    <definedName name="oiulfdgdgh" localSheetId="20" hidden="1">'[60]Fax a enviar'!#REF!</definedName>
    <definedName name="oiulfdgdgh" localSheetId="21" hidden="1">'[60]Fax a enviar'!#REF!</definedName>
    <definedName name="oiulfdgdgh" localSheetId="44" hidden="1">'[60]Fax a enviar'!#REF!</definedName>
    <definedName name="oiulfdgdgh" localSheetId="45" hidden="1">'[60]Fax a enviar'!#REF!</definedName>
    <definedName name="oiulfdgdgh" localSheetId="41" hidden="1">'[60]Fax a enviar'!#REF!</definedName>
    <definedName name="oiulfdgdgh" hidden="1">'[60]Fax a enviar'!#REF!</definedName>
    <definedName name="OnShow" localSheetId="6">'[95]SPNF Acuerdo Incl. Int.'!OnShow</definedName>
    <definedName name="OnShow">'[95]SPNF Acuerdo Incl. Int.'!OnShow</definedName>
    <definedName name="oo" localSheetId="16" hidden="1">{"Riqfin97",#N/A,FALSE,"Tran";"Riqfinpro",#N/A,FALSE,"Tran"}</definedName>
    <definedName name="oo" localSheetId="17" hidden="1">{"Riqfin97",#N/A,FALSE,"Tran";"Riqfinpro",#N/A,FALSE,"Tran"}</definedName>
    <definedName name="oo" localSheetId="18" hidden="1">{"Riqfin97",#N/A,FALSE,"Tran";"Riqfinpro",#N/A,FALSE,"Tran"}</definedName>
    <definedName name="oo" localSheetId="19" hidden="1">{"Riqfin97",#N/A,FALSE,"Tran";"Riqfinpro",#N/A,FALSE,"Tran"}</definedName>
    <definedName name="oo" localSheetId="20" hidden="1">{"Riqfin97",#N/A,FALSE,"Tran";"Riqfinpro",#N/A,FALSE,"Tran"}</definedName>
    <definedName name="oo" localSheetId="21" hidden="1">{"Riqfin97",#N/A,FALSE,"Tran";"Riqfinpro",#N/A,FALSE,"Tran"}</definedName>
    <definedName name="oo" localSheetId="42" hidden="1">{"Riqfin97",#N/A,FALSE,"Tran";"Riqfinpro",#N/A,FALSE,"Tran"}</definedName>
    <definedName name="oo" localSheetId="43" hidden="1">{"Riqfin97",#N/A,FALSE,"Tran";"Riqfinpro",#N/A,FALSE,"Tran"}</definedName>
    <definedName name="oo" localSheetId="44" hidden="1">{"Riqfin97",#N/A,FALSE,"Tran";"Riqfinpro",#N/A,FALSE,"Tran"}</definedName>
    <definedName name="oo" localSheetId="45" hidden="1">{"Riqfin97",#N/A,FALSE,"Tran";"Riqfinpro",#N/A,FALSE,"Tran"}</definedName>
    <definedName name="oo" localSheetId="48" hidden="1">{"Riqfin97",#N/A,FALSE,"Tran";"Riqfinpro",#N/A,FALSE,"Tran"}</definedName>
    <definedName name="oo" localSheetId="49" hidden="1">{"Riqfin97",#N/A,FALSE,"Tran";"Riqfinpro",#N/A,FALSE,"Tran"}</definedName>
    <definedName name="oo" localSheetId="50" hidden="1">{"Riqfin97",#N/A,FALSE,"Tran";"Riqfinpro",#N/A,FALSE,"Tran"}</definedName>
    <definedName name="oo" localSheetId="51" hidden="1">{"Riqfin97",#N/A,FALSE,"Tran";"Riqfinpro",#N/A,FALSE,"Tran"}</definedName>
    <definedName name="oo" localSheetId="52" hidden="1">{"Riqfin97",#N/A,FALSE,"Tran";"Riqfinpro",#N/A,FALSE,"Tran"}</definedName>
    <definedName name="oo" localSheetId="41" hidden="1">{"Riqfin97",#N/A,FALSE,"Tran";"Riqfinpro",#N/A,FALSE,"Tran"}</definedName>
    <definedName name="oo" hidden="1">{"Riqfin97",#N/A,FALSE,"Tran";"Riqfinpro",#N/A,FALSE,"Tran"}</definedName>
    <definedName name="ooo" localSheetId="16" hidden="1">{"Tab1",#N/A,FALSE,"P";"Tab2",#N/A,FALSE,"P"}</definedName>
    <definedName name="ooo" localSheetId="17" hidden="1">{"Tab1",#N/A,FALSE,"P";"Tab2",#N/A,FALSE,"P"}</definedName>
    <definedName name="ooo" localSheetId="18" hidden="1">{"Tab1",#N/A,FALSE,"P";"Tab2",#N/A,FALSE,"P"}</definedName>
    <definedName name="ooo" localSheetId="19" hidden="1">{"Tab1",#N/A,FALSE,"P";"Tab2",#N/A,FALSE,"P"}</definedName>
    <definedName name="ooo" localSheetId="20" hidden="1">{"Tab1",#N/A,FALSE,"P";"Tab2",#N/A,FALSE,"P"}</definedName>
    <definedName name="ooo" localSheetId="21" hidden="1">{"Tab1",#N/A,FALSE,"P";"Tab2",#N/A,FALSE,"P"}</definedName>
    <definedName name="ooo" localSheetId="42" hidden="1">{"Tab1",#N/A,FALSE,"P";"Tab2",#N/A,FALSE,"P"}</definedName>
    <definedName name="ooo" localSheetId="43" hidden="1">{"Tab1",#N/A,FALSE,"P";"Tab2",#N/A,FALSE,"P"}</definedName>
    <definedName name="ooo" localSheetId="44" hidden="1">{"Tab1",#N/A,FALSE,"P";"Tab2",#N/A,FALSE,"P"}</definedName>
    <definedName name="ooo" localSheetId="45" hidden="1">{"Tab1",#N/A,FALSE,"P";"Tab2",#N/A,FALSE,"P"}</definedName>
    <definedName name="ooo" localSheetId="48" hidden="1">{"Tab1",#N/A,FALSE,"P";"Tab2",#N/A,FALSE,"P"}</definedName>
    <definedName name="ooo" localSheetId="49" hidden="1">{"Tab1",#N/A,FALSE,"P";"Tab2",#N/A,FALSE,"P"}</definedName>
    <definedName name="ooo" localSheetId="50" hidden="1">{"Tab1",#N/A,FALSE,"P";"Tab2",#N/A,FALSE,"P"}</definedName>
    <definedName name="ooo" localSheetId="51" hidden="1">{"Tab1",#N/A,FALSE,"P";"Tab2",#N/A,FALSE,"P"}</definedName>
    <definedName name="ooo" localSheetId="52" hidden="1">{"Tab1",#N/A,FALSE,"P";"Tab2",#N/A,FALSE,"P"}</definedName>
    <definedName name="ooo" localSheetId="41" hidden="1">{"Tab1",#N/A,FALSE,"P";"Tab2",#N/A,FALSE,"P"}</definedName>
    <definedName name="ooo" hidden="1">{"Tab1",#N/A,FALSE,"P";"Tab2",#N/A,FALSE,"P"}</definedName>
    <definedName name="OOOKOKOKO" localSheetId="18">#REF!</definedName>
    <definedName name="OOOKOKOKO" localSheetId="21">#REF!</definedName>
    <definedName name="OOOKOKOKO" localSheetId="42">#REF!</definedName>
    <definedName name="OOOKOKOKO" localSheetId="43">#REF!</definedName>
    <definedName name="OOOKOKOKO" localSheetId="44">#REF!</definedName>
    <definedName name="OOOKOKOKO" localSheetId="45">#REF!</definedName>
    <definedName name="OOOKOKOKO" localSheetId="48">#REF!</definedName>
    <definedName name="OOOKOKOKO" localSheetId="49">#REF!</definedName>
    <definedName name="OOOKOKOKO" localSheetId="50">#REF!</definedName>
    <definedName name="OOOKOKOKO" localSheetId="52">#REF!</definedName>
    <definedName name="OOOKOKOKO" localSheetId="41">#REF!</definedName>
    <definedName name="OOOKOKOKO">#REF!</definedName>
    <definedName name="oooo" localSheetId="16" hidden="1">{"Tab1",#N/A,FALSE,"P";"Tab2",#N/A,FALSE,"P"}</definedName>
    <definedName name="oooo" localSheetId="17" hidden="1">{"Tab1",#N/A,FALSE,"P";"Tab2",#N/A,FALSE,"P"}</definedName>
    <definedName name="oooo" localSheetId="18" hidden="1">{"Tab1",#N/A,FALSE,"P";"Tab2",#N/A,FALSE,"P"}</definedName>
    <definedName name="oooo" localSheetId="19" hidden="1">{"Tab1",#N/A,FALSE,"P";"Tab2",#N/A,FALSE,"P"}</definedName>
    <definedName name="oooo" localSheetId="20" hidden="1">{"Tab1",#N/A,FALSE,"P";"Tab2",#N/A,FALSE,"P"}</definedName>
    <definedName name="oooo" localSheetId="21" hidden="1">{"Tab1",#N/A,FALSE,"P";"Tab2",#N/A,FALSE,"P"}</definedName>
    <definedName name="oooo" localSheetId="42" hidden="1">{"Tab1",#N/A,FALSE,"P";"Tab2",#N/A,FALSE,"P"}</definedName>
    <definedName name="oooo" localSheetId="43" hidden="1">{"Tab1",#N/A,FALSE,"P";"Tab2",#N/A,FALSE,"P"}</definedName>
    <definedName name="oooo" localSheetId="44" hidden="1">{"Tab1",#N/A,FALSE,"P";"Tab2",#N/A,FALSE,"P"}</definedName>
    <definedName name="oooo" localSheetId="45" hidden="1">{"Tab1",#N/A,FALSE,"P";"Tab2",#N/A,FALSE,"P"}</definedName>
    <definedName name="oooo" localSheetId="48" hidden="1">{"Tab1",#N/A,FALSE,"P";"Tab2",#N/A,FALSE,"P"}</definedName>
    <definedName name="oooo" localSheetId="49" hidden="1">{"Tab1",#N/A,FALSE,"P";"Tab2",#N/A,FALSE,"P"}</definedName>
    <definedName name="oooo" localSheetId="50" hidden="1">{"Tab1",#N/A,FALSE,"P";"Tab2",#N/A,FALSE,"P"}</definedName>
    <definedName name="oooo" localSheetId="51" hidden="1">{"Tab1",#N/A,FALSE,"P";"Tab2",#N/A,FALSE,"P"}</definedName>
    <definedName name="oooo" localSheetId="52" hidden="1">{"Tab1",#N/A,FALSE,"P";"Tab2",#N/A,FALSE,"P"}</definedName>
    <definedName name="oooo" localSheetId="41" hidden="1">{"Tab1",#N/A,FALSE,"P";"Tab2",#N/A,FALSE,"P"}</definedName>
    <definedName name="oooo" hidden="1">{"Tab1",#N/A,FALSE,"P";"Tab2",#N/A,FALSE,"P"}</definedName>
    <definedName name="ooooooooo" localSheetId="18" hidden="1">#REF!</definedName>
    <definedName name="ooooooooo" localSheetId="21" hidden="1">#REF!</definedName>
    <definedName name="ooooooooo" localSheetId="42" hidden="1">#REF!</definedName>
    <definedName name="ooooooooo" localSheetId="43" hidden="1">#REF!</definedName>
    <definedName name="ooooooooo" localSheetId="44" hidden="1">#REF!</definedName>
    <definedName name="ooooooooo" localSheetId="45" hidden="1">#REF!</definedName>
    <definedName name="ooooooooo" localSheetId="48" hidden="1">#REF!</definedName>
    <definedName name="ooooooooo" localSheetId="49" hidden="1">#REF!</definedName>
    <definedName name="ooooooooo" localSheetId="50" hidden="1">#REF!</definedName>
    <definedName name="ooooooooo" localSheetId="52" hidden="1">#REF!</definedName>
    <definedName name="ooooooooo" localSheetId="41" hidden="1">#REF!</definedName>
    <definedName name="ooooooooo" hidden="1">#REF!</definedName>
    <definedName name="OPEC">[50]nonopec!$D$204:$AD$251</definedName>
    <definedName name="OPEC1">[56]MONTHLY!$BP$12:$CA$12</definedName>
    <definedName name="OPEC2">[56]MONTHLY!$CB$12:$CM$12</definedName>
    <definedName name="OPOPOPOPO" localSheetId="18">#REF!</definedName>
    <definedName name="OPOPOPOPO" localSheetId="19">#REF!</definedName>
    <definedName name="OPOPOPOPO" localSheetId="20">#REF!</definedName>
    <definedName name="OPOPOPOPO" localSheetId="21">#REF!</definedName>
    <definedName name="OPOPOPOPO" localSheetId="42">#REF!</definedName>
    <definedName name="OPOPOPOPO" localSheetId="43">#REF!</definedName>
    <definedName name="OPOPOPOPO" localSheetId="44">#REF!</definedName>
    <definedName name="OPOPOPOPO" localSheetId="45">#REF!</definedName>
    <definedName name="OPOPOPOPO" localSheetId="48">#REF!</definedName>
    <definedName name="OPOPOPOPO" localSheetId="49">#REF!</definedName>
    <definedName name="OPOPOPOPO" localSheetId="50">#REF!</definedName>
    <definedName name="OPOPOPOPO" localSheetId="41">#REF!</definedName>
    <definedName name="OPOPOPOPO">#REF!</definedName>
    <definedName name="opu" localSheetId="16" hidden="1">{"Riqfin97",#N/A,FALSE,"Tran";"Riqfinpro",#N/A,FALSE,"Tran"}</definedName>
    <definedName name="opu" localSheetId="17" hidden="1">{"Riqfin97",#N/A,FALSE,"Tran";"Riqfinpro",#N/A,FALSE,"Tran"}</definedName>
    <definedName name="opu" localSheetId="18" hidden="1">{"Riqfin97",#N/A,FALSE,"Tran";"Riqfinpro",#N/A,FALSE,"Tran"}</definedName>
    <definedName name="opu" localSheetId="19" hidden="1">{"Riqfin97",#N/A,FALSE,"Tran";"Riqfinpro",#N/A,FALSE,"Tran"}</definedName>
    <definedName name="opu" localSheetId="20" hidden="1">{"Riqfin97",#N/A,FALSE,"Tran";"Riqfinpro",#N/A,FALSE,"Tran"}</definedName>
    <definedName name="opu" localSheetId="21" hidden="1">{"Riqfin97",#N/A,FALSE,"Tran";"Riqfinpro",#N/A,FALSE,"Tran"}</definedName>
    <definedName name="opu" localSheetId="42" hidden="1">{"Riqfin97",#N/A,FALSE,"Tran";"Riqfinpro",#N/A,FALSE,"Tran"}</definedName>
    <definedName name="opu" localSheetId="43" hidden="1">{"Riqfin97",#N/A,FALSE,"Tran";"Riqfinpro",#N/A,FALSE,"Tran"}</definedName>
    <definedName name="opu" localSheetId="44" hidden="1">{"Riqfin97",#N/A,FALSE,"Tran";"Riqfinpro",#N/A,FALSE,"Tran"}</definedName>
    <definedName name="opu" localSheetId="45" hidden="1">{"Riqfin97",#N/A,FALSE,"Tran";"Riqfinpro",#N/A,FALSE,"Tran"}</definedName>
    <definedName name="opu" localSheetId="48" hidden="1">{"Riqfin97",#N/A,FALSE,"Tran";"Riqfinpro",#N/A,FALSE,"Tran"}</definedName>
    <definedName name="opu" localSheetId="49" hidden="1">{"Riqfin97",#N/A,FALSE,"Tran";"Riqfinpro",#N/A,FALSE,"Tran"}</definedName>
    <definedName name="opu" localSheetId="50" hidden="1">{"Riqfin97",#N/A,FALSE,"Tran";"Riqfinpro",#N/A,FALSE,"Tran"}</definedName>
    <definedName name="opu" localSheetId="51" hidden="1">{"Riqfin97",#N/A,FALSE,"Tran";"Riqfinpro",#N/A,FALSE,"Tran"}</definedName>
    <definedName name="opu" localSheetId="52" hidden="1">{"Riqfin97",#N/A,FALSE,"Tran";"Riqfinpro",#N/A,FALSE,"Tran"}</definedName>
    <definedName name="opu" localSheetId="41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18" hidden="1">#REF!</definedName>
    <definedName name="otra" localSheetId="21" hidden="1">#REF!</definedName>
    <definedName name="otra" localSheetId="42" hidden="1">#REF!</definedName>
    <definedName name="otra" localSheetId="43" hidden="1">#REF!</definedName>
    <definedName name="otra" localSheetId="44" hidden="1">#REF!</definedName>
    <definedName name="otra" localSheetId="45" hidden="1">#REF!</definedName>
    <definedName name="otra" localSheetId="48" hidden="1">#REF!</definedName>
    <definedName name="otra" localSheetId="49" hidden="1">#REF!</definedName>
    <definedName name="otra" localSheetId="50" hidden="1">#REF!</definedName>
    <definedName name="otra" localSheetId="52" hidden="1">#REF!</definedName>
    <definedName name="otra" localSheetId="41" hidden="1">#REF!</definedName>
    <definedName name="otra" hidden="1">#REF!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16" hidden="1">{"Riqfin97",#N/A,FALSE,"Tran";"Riqfinpro",#N/A,FALSE,"Tran"}</definedName>
    <definedName name="p" localSheetId="17" hidden="1">{"Riqfin97",#N/A,FALSE,"Tran";"Riqfinpro",#N/A,FALSE,"Tran"}</definedName>
    <definedName name="p" localSheetId="18" hidden="1">{"Riqfin97",#N/A,FALSE,"Tran";"Riqfinpro",#N/A,FALSE,"Tran"}</definedName>
    <definedName name="p" localSheetId="19" hidden="1">{"Riqfin97",#N/A,FALSE,"Tran";"Riqfinpro",#N/A,FALSE,"Tran"}</definedName>
    <definedName name="p" localSheetId="20" hidden="1">{"Riqfin97",#N/A,FALSE,"Tran";"Riqfinpro",#N/A,FALSE,"Tran"}</definedName>
    <definedName name="p" localSheetId="42" hidden="1">{"Riqfin97",#N/A,FALSE,"Tran";"Riqfinpro",#N/A,FALSE,"Tran"}</definedName>
    <definedName name="p" localSheetId="43" hidden="1">{"Riqfin97",#N/A,FALSE,"Tran";"Riqfinpro",#N/A,FALSE,"Tran"}</definedName>
    <definedName name="p" localSheetId="44" hidden="1">{"Riqfin97",#N/A,FALSE,"Tran";"Riqfinpro",#N/A,FALSE,"Tran"}</definedName>
    <definedName name="P" localSheetId="45">#REF!</definedName>
    <definedName name="P" localSheetId="48">#REF!</definedName>
    <definedName name="P" localSheetId="49">#REF!</definedName>
    <definedName name="P" localSheetId="50">#REF!</definedName>
    <definedName name="P" localSheetId="52">#REF!</definedName>
    <definedName name="P" localSheetId="41">#REF!</definedName>
    <definedName name="P">#REF!</definedName>
    <definedName name="P1_1" localSheetId="18">OFFSET(#REF!,0,0,COUNT(#REF!),1)</definedName>
    <definedName name="P1_1" localSheetId="19">OFFSET(#REF!,0,0,COUNT(#REF!),1)</definedName>
    <definedName name="P1_1" localSheetId="20">OFFSET(#REF!,0,0,COUNT(#REF!),1)</definedName>
    <definedName name="P1_1" localSheetId="21">OFFSET(#REF!,0,0,COUNT(#REF!),1)</definedName>
    <definedName name="P1_1" localSheetId="42">OFFSET(#REF!,0,0,COUNT(#REF!),1)</definedName>
    <definedName name="P1_1" localSheetId="43">OFFSET(#REF!,0,0,COUNT(#REF!),1)</definedName>
    <definedName name="P1_1" localSheetId="44">OFFSET(#REF!,0,0,COUNT(#REF!),1)</definedName>
    <definedName name="P1_1">OFFSET(#REF!,0,0,COUNT(#REF!),1)</definedName>
    <definedName name="P1_2" localSheetId="18">OFFSET(#REF!,0,0,COUNT(#REF!),1)</definedName>
    <definedName name="P1_2" localSheetId="42">OFFSET(#REF!,0,0,COUNT(#REF!),1)</definedName>
    <definedName name="P1_2" localSheetId="43">OFFSET(#REF!,0,0,COUNT(#REF!),1)</definedName>
    <definedName name="P1_2" localSheetId="44">OFFSET(#REF!,0,0,COUNT(#REF!),1)</definedName>
    <definedName name="P1_2">OFFSET(#REF!,0,0,COUNT(#REF!),1)</definedName>
    <definedName name="P1avg" localSheetId="18">OFFSET(#REF!,0,0,COUNT(#REF!),1)</definedName>
    <definedName name="P1avg" localSheetId="42">OFFSET(#REF!,0,0,COUNT(#REF!),1)</definedName>
    <definedName name="P1avg" localSheetId="43">OFFSET(#REF!,0,0,COUNT(#REF!),1)</definedName>
    <definedName name="P1avg" localSheetId="44">OFFSET(#REF!,0,0,COUNT(#REF!),1)</definedName>
    <definedName name="P1avg">OFFSET(#REF!,0,0,COUNT(#REF!),1)</definedName>
    <definedName name="P1min" localSheetId="18">OFFSET(#REF!,0,0,COUNT(#REF!),1)</definedName>
    <definedName name="P1min" localSheetId="42">OFFSET(#REF!,0,0,COUNT(#REF!),1)</definedName>
    <definedName name="P1min" localSheetId="43">OFFSET(#REF!,0,0,COUNT(#REF!),1)</definedName>
    <definedName name="P1min" localSheetId="44">OFFSET(#REF!,0,0,COUNT(#REF!),1)</definedName>
    <definedName name="P1min">OFFSET(#REF!,0,0,COUNT(#REF!),1)</definedName>
    <definedName name="P1rng" localSheetId="18">OFFSET(#REF!,0,0,COUNT(#REF!),1)</definedName>
    <definedName name="P1rng" localSheetId="42">OFFSET(#REF!,0,0,COUNT(#REF!),1)</definedName>
    <definedName name="P1rng" localSheetId="43">OFFSET(#REF!,0,0,COUNT(#REF!),1)</definedName>
    <definedName name="P1rng" localSheetId="44">OFFSET(#REF!,0,0,COUNT(#REF!),1)</definedName>
    <definedName name="P1rng">OFFSET(#REF!,0,0,COUNT(#REF!),1)</definedName>
    <definedName name="P2_1" localSheetId="18">OFFSET(#REF!,0,0,COUNT(#REF!),1)</definedName>
    <definedName name="P2_1" localSheetId="42">OFFSET(#REF!,0,0,COUNT(#REF!),1)</definedName>
    <definedName name="P2_1" localSheetId="43">OFFSET(#REF!,0,0,COUNT(#REF!),1)</definedName>
    <definedName name="P2_1" localSheetId="44">OFFSET(#REF!,0,0,COUNT(#REF!),1)</definedName>
    <definedName name="P2_1">OFFSET(#REF!,0,0,COUNT(#REF!),1)</definedName>
    <definedName name="P2_2" localSheetId="18">OFFSET(#REF!,0,0,COUNT(#REF!),1)</definedName>
    <definedName name="P2_2" localSheetId="42">OFFSET(#REF!,0,0,COUNT(#REF!),1)</definedName>
    <definedName name="P2_2" localSheetId="43">OFFSET(#REF!,0,0,COUNT(#REF!),1)</definedName>
    <definedName name="P2_2" localSheetId="44">OFFSET(#REF!,0,0,COUNT(#REF!),1)</definedName>
    <definedName name="P2_2">OFFSET(#REF!,0,0,COUNT(#REF!),1)</definedName>
    <definedName name="P2avg" localSheetId="18">OFFSET(#REF!,0,0,COUNT(#REF!),1)</definedName>
    <definedName name="P2avg" localSheetId="42">OFFSET(#REF!,0,0,COUNT(#REF!),1)</definedName>
    <definedName name="P2avg" localSheetId="43">OFFSET(#REF!,0,0,COUNT(#REF!),1)</definedName>
    <definedName name="P2avg" localSheetId="44">OFFSET(#REF!,0,0,COUNT(#REF!),1)</definedName>
    <definedName name="P2avg">OFFSET(#REF!,0,0,COUNT(#REF!),1)</definedName>
    <definedName name="P2min" localSheetId="18">OFFSET(#REF!,0,0,COUNT(#REF!),1)</definedName>
    <definedName name="P2min" localSheetId="42">OFFSET(#REF!,0,0,COUNT(#REF!),1)</definedName>
    <definedName name="P2min" localSheetId="43">OFFSET(#REF!,0,0,COUNT(#REF!),1)</definedName>
    <definedName name="P2min" localSheetId="44">OFFSET(#REF!,0,0,COUNT(#REF!),1)</definedName>
    <definedName name="P2min">OFFSET(#REF!,0,0,COUNT(#REF!),1)</definedName>
    <definedName name="P2rng" localSheetId="18">OFFSET(#REF!,0,0,COUNT(#REF!),1)</definedName>
    <definedName name="P2rng" localSheetId="42">OFFSET(#REF!,0,0,COUNT(#REF!),1)</definedName>
    <definedName name="P2rng" localSheetId="43">OFFSET(#REF!,0,0,COUNT(#REF!),1)</definedName>
    <definedName name="P2rng" localSheetId="44">OFFSET(#REF!,0,0,COUNT(#REF!),1)</definedName>
    <definedName name="P2rng">OFFSET(#REF!,0,0,COUNT(#REF!),1)</definedName>
    <definedName name="P3_1" localSheetId="18">OFFSET(#REF!,0,0,COUNT(#REF!),1)</definedName>
    <definedName name="P3_1" localSheetId="42">OFFSET(#REF!,0,0,COUNT(#REF!),1)</definedName>
    <definedName name="P3_1" localSheetId="43">OFFSET(#REF!,0,0,COUNT(#REF!),1)</definedName>
    <definedName name="P3_1" localSheetId="44">OFFSET(#REF!,0,0,COUNT(#REF!),1)</definedName>
    <definedName name="P3_1">OFFSET(#REF!,0,0,COUNT(#REF!),1)</definedName>
    <definedName name="P3_2" localSheetId="18">OFFSET(#REF!,0,0,COUNT(#REF!),1)</definedName>
    <definedName name="P3_2" localSheetId="42">OFFSET(#REF!,0,0,COUNT(#REF!),1)</definedName>
    <definedName name="P3_2" localSheetId="43">OFFSET(#REF!,0,0,COUNT(#REF!),1)</definedName>
    <definedName name="P3_2" localSheetId="44">OFFSET(#REF!,0,0,COUNT(#REF!),1)</definedName>
    <definedName name="P3_2">OFFSET(#REF!,0,0,COUNT(#REF!),1)</definedName>
    <definedName name="P3avg" localSheetId="18">OFFSET(#REF!,0,0,COUNT(#REF!),1)</definedName>
    <definedName name="P3avg" localSheetId="42">OFFSET(#REF!,0,0,COUNT(#REF!),1)</definedName>
    <definedName name="P3avg" localSheetId="43">OFFSET(#REF!,0,0,COUNT(#REF!),1)</definedName>
    <definedName name="P3avg" localSheetId="44">OFFSET(#REF!,0,0,COUNT(#REF!),1)</definedName>
    <definedName name="P3avg">OFFSET(#REF!,0,0,COUNT(#REF!),1)</definedName>
    <definedName name="P3min" localSheetId="18">OFFSET(#REF!,0,0,COUNT(#REF!),1)</definedName>
    <definedName name="P3min" localSheetId="42">OFFSET(#REF!,0,0,COUNT(#REF!),1)</definedName>
    <definedName name="P3min" localSheetId="43">OFFSET(#REF!,0,0,COUNT(#REF!),1)</definedName>
    <definedName name="P3min" localSheetId="44">OFFSET(#REF!,0,0,COUNT(#REF!),1)</definedName>
    <definedName name="P3min">OFFSET(#REF!,0,0,COUNT(#REF!),1)</definedName>
    <definedName name="P3rng" localSheetId="18">OFFSET(#REF!,0,0,COUNT(#REF!),1)</definedName>
    <definedName name="P3rng" localSheetId="42">OFFSET(#REF!,0,0,COUNT(#REF!),1)</definedName>
    <definedName name="P3rng" localSheetId="43">OFFSET(#REF!,0,0,COUNT(#REF!),1)</definedName>
    <definedName name="P3rng" localSheetId="44">OFFSET(#REF!,0,0,COUNT(#REF!),1)</definedName>
    <definedName name="P3rng">OFFSET(#REF!,0,0,COUNT(#REF!),1)</definedName>
    <definedName name="P4_1" localSheetId="18">OFFSET(#REF!,0,0,COUNT(#REF!),1)</definedName>
    <definedName name="P4_1" localSheetId="42">OFFSET(#REF!,0,0,COUNT(#REF!),1)</definedName>
    <definedName name="P4_1" localSheetId="43">OFFSET(#REF!,0,0,COUNT(#REF!),1)</definedName>
    <definedName name="P4_1" localSheetId="44">OFFSET(#REF!,0,0,COUNT(#REF!),1)</definedName>
    <definedName name="P4_1">OFFSET(#REF!,0,0,COUNT(#REF!),1)</definedName>
    <definedName name="P4_2" localSheetId="18">OFFSET(#REF!,0,0,COUNT(#REF!),1)</definedName>
    <definedName name="P4_2" localSheetId="42">OFFSET(#REF!,0,0,COUNT(#REF!),1)</definedName>
    <definedName name="P4_2" localSheetId="43">OFFSET(#REF!,0,0,COUNT(#REF!),1)</definedName>
    <definedName name="P4_2" localSheetId="44">OFFSET(#REF!,0,0,COUNT(#REF!),1)</definedName>
    <definedName name="P4_2">OFFSET(#REF!,0,0,COUNT(#REF!),1)</definedName>
    <definedName name="P4avg" localSheetId="18">OFFSET(#REF!,0,0,COUNT(#REF!),1)</definedName>
    <definedName name="P4avg" localSheetId="42">OFFSET(#REF!,0,0,COUNT(#REF!),1)</definedName>
    <definedName name="P4avg" localSheetId="43">OFFSET(#REF!,0,0,COUNT(#REF!),1)</definedName>
    <definedName name="P4avg" localSheetId="44">OFFSET(#REF!,0,0,COUNT(#REF!),1)</definedName>
    <definedName name="P4avg">OFFSET(#REF!,0,0,COUNT(#REF!),1)</definedName>
    <definedName name="P4min" localSheetId="18">OFFSET(#REF!,0,0,COUNT(#REF!),1)</definedName>
    <definedName name="P4min" localSheetId="42">OFFSET(#REF!,0,0,COUNT(#REF!),1)</definedName>
    <definedName name="P4min" localSheetId="43">OFFSET(#REF!,0,0,COUNT(#REF!),1)</definedName>
    <definedName name="P4min" localSheetId="44">OFFSET(#REF!,0,0,COUNT(#REF!),1)</definedName>
    <definedName name="P4min">OFFSET(#REF!,0,0,COUNT(#REF!),1)</definedName>
    <definedName name="P4rng" localSheetId="18">OFFSET(#REF!,0,0,COUNT(#REF!),1)</definedName>
    <definedName name="P4rng" localSheetId="42">OFFSET(#REF!,0,0,COUNT(#REF!),1)</definedName>
    <definedName name="P4rng" localSheetId="43">OFFSET(#REF!,0,0,COUNT(#REF!),1)</definedName>
    <definedName name="P4rng" localSheetId="44">OFFSET(#REF!,0,0,COUNT(#REF!),1)</definedName>
    <definedName name="P4rng">OFFSET(#REF!,0,0,COUNT(#REF!),1)</definedName>
    <definedName name="P5_1" localSheetId="18">OFFSET(#REF!,0,0,COUNT(#REF!),1)</definedName>
    <definedName name="P5_1" localSheetId="42">OFFSET(#REF!,0,0,COUNT(#REF!),1)</definedName>
    <definedName name="P5_1" localSheetId="43">OFFSET(#REF!,0,0,COUNT(#REF!),1)</definedName>
    <definedName name="P5_1" localSheetId="44">OFFSET(#REF!,0,0,COUNT(#REF!),1)</definedName>
    <definedName name="P5_1">OFFSET(#REF!,0,0,COUNT(#REF!),1)</definedName>
    <definedName name="P5_2" localSheetId="18">OFFSET(#REF!,0,0,COUNT(#REF!),1)</definedName>
    <definedName name="P5_2" localSheetId="42">OFFSET(#REF!,0,0,COUNT(#REF!),1)</definedName>
    <definedName name="P5_2" localSheetId="43">OFFSET(#REF!,0,0,COUNT(#REF!),1)</definedName>
    <definedName name="P5_2" localSheetId="44">OFFSET(#REF!,0,0,COUNT(#REF!),1)</definedName>
    <definedName name="P5_2">OFFSET(#REF!,0,0,COUNT(#REF!),1)</definedName>
    <definedName name="P5avg" localSheetId="18">OFFSET(#REF!,0,0,COUNT(#REF!),1)</definedName>
    <definedName name="P5avg" localSheetId="42">OFFSET(#REF!,0,0,COUNT(#REF!),1)</definedName>
    <definedName name="P5avg" localSheetId="43">OFFSET(#REF!,0,0,COUNT(#REF!),1)</definedName>
    <definedName name="P5avg" localSheetId="44">OFFSET(#REF!,0,0,COUNT(#REF!),1)</definedName>
    <definedName name="P5avg">OFFSET(#REF!,0,0,COUNT(#REF!),1)</definedName>
    <definedName name="P5min" localSheetId="18">OFFSET(#REF!,0,0,COUNT(#REF!),1)</definedName>
    <definedName name="P5min" localSheetId="42">OFFSET(#REF!,0,0,COUNT(#REF!),1)</definedName>
    <definedName name="P5min" localSheetId="43">OFFSET(#REF!,0,0,COUNT(#REF!),1)</definedName>
    <definedName name="P5min" localSheetId="44">OFFSET(#REF!,0,0,COUNT(#REF!),1)</definedName>
    <definedName name="P5min">OFFSET(#REF!,0,0,COUNT(#REF!),1)</definedName>
    <definedName name="P5rng" localSheetId="18">OFFSET(#REF!,0,0,COUNT(#REF!),1)</definedName>
    <definedName name="P5rng" localSheetId="42">OFFSET(#REF!,0,0,COUNT(#REF!),1)</definedName>
    <definedName name="P5rng" localSheetId="43">OFFSET(#REF!,0,0,COUNT(#REF!),1)</definedName>
    <definedName name="P5rng" localSheetId="44">OFFSET(#REF!,0,0,COUNT(#REF!),1)</definedName>
    <definedName name="P5rng">OFFSET(#REF!,0,0,COUNT(#REF!),1)</definedName>
    <definedName name="Pan_Bancario_50G">#REF!</definedName>
    <definedName name="Pan_Monet_30G">#REF!</definedName>
    <definedName name="Path_Data">'[40]shared data'!$B$8</definedName>
    <definedName name="Path_System">'[40]shared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NTLGT" localSheetId="18">[50]nonopec!#REF!</definedName>
    <definedName name="PCNTLGT" localSheetId="21">[50]nonopec!#REF!</definedName>
    <definedName name="PCNTLGT" localSheetId="42">[50]nonopec!#REF!</definedName>
    <definedName name="PCNTLGT" localSheetId="43">[50]nonopec!#REF!</definedName>
    <definedName name="PCNTLGT" localSheetId="44">[84]nonopec!#REF!</definedName>
    <definedName name="PCNTLGT" localSheetId="45">[84]nonopec!#REF!</definedName>
    <definedName name="PCNTLGT" localSheetId="52">[84]nonopec!#REF!</definedName>
    <definedName name="PCNTLGT" localSheetId="41">[50]nonopec!#REF!</definedName>
    <definedName name="PCNTLGT">[50]nonopec!#REF!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II" localSheetId="16" hidden="1">{"Main Economic Indicators",#N/A,FALSE,"C"}</definedName>
    <definedName name="PII" localSheetId="17" hidden="1">{"Main Economic Indicators",#N/A,FALSE,"C"}</definedName>
    <definedName name="PII" localSheetId="18" hidden="1">{"Main Economic Indicators",#N/A,FALSE,"C"}</definedName>
    <definedName name="PII" localSheetId="19" hidden="1">{"Main Economic Indicators",#N/A,FALSE,"C"}</definedName>
    <definedName name="PII" localSheetId="20" hidden="1">{"Main Economic Indicators",#N/A,FALSE,"C"}</definedName>
    <definedName name="PII" localSheetId="21" hidden="1">{"Main Economic Indicators",#N/A,FALSE,"C"}</definedName>
    <definedName name="PII" localSheetId="42" hidden="1">{"Main Economic Indicators",#N/A,FALSE,"C"}</definedName>
    <definedName name="PII" localSheetId="43" hidden="1">{"Main Economic Indicators",#N/A,FALSE,"C"}</definedName>
    <definedName name="PII" localSheetId="44" hidden="1">{"Main Economic Indicators",#N/A,FALSE,"C"}</definedName>
    <definedName name="PII" localSheetId="45" hidden="1">{"Main Economic Indicators",#N/A,FALSE,"C"}</definedName>
    <definedName name="PII" localSheetId="48" hidden="1">{"Main Economic Indicators",#N/A,FALSE,"C"}</definedName>
    <definedName name="PII" localSheetId="49" hidden="1">{"Main Economic Indicators",#N/A,FALSE,"C"}</definedName>
    <definedName name="PII" localSheetId="50" hidden="1">{"Main Economic Indicators",#N/A,FALSE,"C"}</definedName>
    <definedName name="PII" localSheetId="51" hidden="1">{"Main Economic Indicators",#N/A,FALSE,"C"}</definedName>
    <definedName name="PII" localSheetId="52" hidden="1">{"Main Economic Indicators",#N/A,FALSE,"C"}</definedName>
    <definedName name="PII" localSheetId="41" hidden="1">{"Main Economic Indicators",#N/A,FALSE,"C"}</definedName>
    <definedName name="PII" hidden="1">{"Main Economic Indicators",#N/A,FALSE,"C"}</definedName>
    <definedName name="pit" localSheetId="16" hidden="1">{"Riqfin97",#N/A,FALSE,"Tran";"Riqfinpro",#N/A,FALSE,"Tran"}</definedName>
    <definedName name="pit" localSheetId="17" hidden="1">{"Riqfin97",#N/A,FALSE,"Tran";"Riqfinpro",#N/A,FALSE,"Tran"}</definedName>
    <definedName name="pit" localSheetId="18" hidden="1">{"Riqfin97",#N/A,FALSE,"Tran";"Riqfinpro",#N/A,FALSE,"Tran"}</definedName>
    <definedName name="pit" localSheetId="19" hidden="1">{"Riqfin97",#N/A,FALSE,"Tran";"Riqfinpro",#N/A,FALSE,"Tran"}</definedName>
    <definedName name="pit" localSheetId="20" hidden="1">{"Riqfin97",#N/A,FALSE,"Tran";"Riqfinpro",#N/A,FALSE,"Tran"}</definedName>
    <definedName name="pit" localSheetId="21" hidden="1">{"Riqfin97",#N/A,FALSE,"Tran";"Riqfinpro",#N/A,FALSE,"Tran"}</definedName>
    <definedName name="pit" localSheetId="42" hidden="1">{"Riqfin97",#N/A,FALSE,"Tran";"Riqfinpro",#N/A,FALSE,"Tran"}</definedName>
    <definedName name="pit" localSheetId="43" hidden="1">{"Riqfin97",#N/A,FALSE,"Tran";"Riqfinpro",#N/A,FALSE,"Tran"}</definedName>
    <definedName name="pit" localSheetId="44" hidden="1">{"Riqfin97",#N/A,FALSE,"Tran";"Riqfinpro",#N/A,FALSE,"Tran"}</definedName>
    <definedName name="pit" localSheetId="45" hidden="1">{"Riqfin97",#N/A,FALSE,"Tran";"Riqfinpro",#N/A,FALSE,"Tran"}</definedName>
    <definedName name="pit" localSheetId="48" hidden="1">{"Riqfin97",#N/A,FALSE,"Tran";"Riqfinpro",#N/A,FALSE,"Tran"}</definedName>
    <definedName name="pit" localSheetId="49" hidden="1">{"Riqfin97",#N/A,FALSE,"Tran";"Riqfinpro",#N/A,FALSE,"Tran"}</definedName>
    <definedName name="pit" localSheetId="50" hidden="1">{"Riqfin97",#N/A,FALSE,"Tran";"Riqfinpro",#N/A,FALSE,"Tran"}</definedName>
    <definedName name="pit" localSheetId="51" hidden="1">{"Riqfin97",#N/A,FALSE,"Tran";"Riqfinpro",#N/A,FALSE,"Tran"}</definedName>
    <definedName name="pit" localSheetId="52" hidden="1">{"Riqfin97",#N/A,FALSE,"Tran";"Riqfinpro",#N/A,FALSE,"Tran"}</definedName>
    <definedName name="pit" localSheetId="41" hidden="1">{"Riqfin97",#N/A,FALSE,"Tran";"Riqfinpro",#N/A,FALSE,"Tran"}</definedName>
    <definedName name="pit" hidden="1">{"Riqfin97",#N/A,FALSE,"Tran";"Riqfinpro",#N/A,FALSE,"Tran"}</definedName>
    <definedName name="PK">#REF!</definedName>
    <definedName name="PLATA">#REF!</definedName>
    <definedName name="POLLO">#REF!</definedName>
    <definedName name="poooooooooo" localSheetId="21" hidden="1">'[60]Fax a enviar'!#REF!</definedName>
    <definedName name="poooooooooo" localSheetId="44" hidden="1">'[60]Fax a enviar'!#REF!</definedName>
    <definedName name="poooooooooo" localSheetId="45" hidden="1">'[60]Fax a enviar'!#REF!</definedName>
    <definedName name="poooooooooo" localSheetId="52" hidden="1">'[60]Fax a enviar'!#REF!</definedName>
    <definedName name="poooooooooo" hidden="1">'[60]Fax a enviar'!#REF!</definedName>
    <definedName name="POTENCIAL" localSheetId="18">#REF!</definedName>
    <definedName name="POTENCIAL" localSheetId="19">#REF!</definedName>
    <definedName name="POTENCIAL" localSheetId="20">#REF!</definedName>
    <definedName name="POTENCIAL" localSheetId="21">#REF!</definedName>
    <definedName name="POTENCIAL" localSheetId="42">#REF!</definedName>
    <definedName name="POTENCIAL" localSheetId="43">#REF!</definedName>
    <definedName name="POTENCIAL" localSheetId="44">#REF!</definedName>
    <definedName name="POTENCIAL" localSheetId="45">#REF!</definedName>
    <definedName name="POTENCIAL" localSheetId="48">#REF!</definedName>
    <definedName name="POTENCIAL" localSheetId="49">#REF!</definedName>
    <definedName name="POTENCIAL" localSheetId="50">#REF!</definedName>
    <definedName name="POTENCIAL" localSheetId="41">#REF!</definedName>
    <definedName name="POTENCIAL">#REF!</definedName>
    <definedName name="PP" localSheetId="18">#REF!</definedName>
    <definedName name="PP" localSheetId="19">#REF!</definedName>
    <definedName name="PP" localSheetId="20">#REF!</definedName>
    <definedName name="PP" localSheetId="42">#REF!</definedName>
    <definedName name="PP" localSheetId="43">#REF!</definedName>
    <definedName name="PP" localSheetId="44">#REF!</definedName>
    <definedName name="PP" localSheetId="48">#REF!</definedName>
    <definedName name="PP" localSheetId="49">#REF!</definedName>
    <definedName name="PP" localSheetId="50">#REF!</definedName>
    <definedName name="PP">#REF!</definedName>
    <definedName name="ppoooooooooo" localSheetId="18" hidden="1">#REF!</definedName>
    <definedName name="ppoooooooooo" localSheetId="19" hidden="1">#REF!</definedName>
    <definedName name="ppoooooooooo" localSheetId="20" hidden="1">#REF!</definedName>
    <definedName name="ppoooooooooo" localSheetId="42" hidden="1">#REF!</definedName>
    <definedName name="ppoooooooooo" localSheetId="43" hidden="1">#REF!</definedName>
    <definedName name="ppoooooooooo" localSheetId="44" hidden="1">#REF!</definedName>
    <definedName name="ppoooooooooo" localSheetId="48" hidden="1">#REF!</definedName>
    <definedName name="ppoooooooooo" localSheetId="49" hidden="1">#REF!</definedName>
    <definedName name="ppoooooooooo" localSheetId="50" hidden="1">#REF!</definedName>
    <definedName name="ppoooooooooo" hidden="1">#REF!</definedName>
    <definedName name="ppp" localSheetId="16" hidden="1">{"Riqfin97",#N/A,FALSE,"Tran";"Riqfinpro",#N/A,FALSE,"Tran"}</definedName>
    <definedName name="ppp" localSheetId="17" hidden="1">{"Riqfin97",#N/A,FALSE,"Tran";"Riqfinpro",#N/A,FALSE,"Tran"}</definedName>
    <definedName name="ppp" localSheetId="18" hidden="1">{"Riqfin97",#N/A,FALSE,"Tran";"Riqfinpro",#N/A,FALSE,"Tran"}</definedName>
    <definedName name="ppp" localSheetId="19" hidden="1">{"Riqfin97",#N/A,FALSE,"Tran";"Riqfinpro",#N/A,FALSE,"Tran"}</definedName>
    <definedName name="ppp" localSheetId="20" hidden="1">{"Riqfin97",#N/A,FALSE,"Tran";"Riqfinpro",#N/A,FALSE,"Tran"}</definedName>
    <definedName name="ppp" localSheetId="21" hidden="1">{"Riqfin97",#N/A,FALSE,"Tran";"Riqfinpro",#N/A,FALSE,"Tran"}</definedName>
    <definedName name="ppp" localSheetId="42" hidden="1">{"Riqfin97",#N/A,FALSE,"Tran";"Riqfinpro",#N/A,FALSE,"Tran"}</definedName>
    <definedName name="ppp" localSheetId="43" hidden="1">{"Riqfin97",#N/A,FALSE,"Tran";"Riqfinpro",#N/A,FALSE,"Tran"}</definedName>
    <definedName name="ppp" localSheetId="44" hidden="1">{"Riqfin97",#N/A,FALSE,"Tran";"Riqfinpro",#N/A,FALSE,"Tran"}</definedName>
    <definedName name="ppp" localSheetId="45" hidden="1">{"Riqfin97",#N/A,FALSE,"Tran";"Riqfinpro",#N/A,FALSE,"Tran"}</definedName>
    <definedName name="ppp" localSheetId="48" hidden="1">{"Riqfin97",#N/A,FALSE,"Tran";"Riqfinpro",#N/A,FALSE,"Tran"}</definedName>
    <definedName name="ppp" localSheetId="49" hidden="1">{"Riqfin97",#N/A,FALSE,"Tran";"Riqfinpro",#N/A,FALSE,"Tran"}</definedName>
    <definedName name="ppp" localSheetId="50" hidden="1">{"Riqfin97",#N/A,FALSE,"Tran";"Riqfinpro",#N/A,FALSE,"Tran"}</definedName>
    <definedName name="ppp" localSheetId="51" hidden="1">{"Riqfin97",#N/A,FALSE,"Tran";"Riqfinpro",#N/A,FALSE,"Tran"}</definedName>
    <definedName name="ppp" localSheetId="52" hidden="1">{"Riqfin97",#N/A,FALSE,"Tran";"Riqfinpro",#N/A,FALSE,"Tran"}</definedName>
    <definedName name="ppp" localSheetId="41" hidden="1">{"Riqfin97",#N/A,FALSE,"Tran";"Riqfinpro",#N/A,FALSE,"Tran"}</definedName>
    <definedName name="ppp" hidden="1">{"Riqfin97",#N/A,FALSE,"Tran";"Riqfinpro",#N/A,FALSE,"Tran"}</definedName>
    <definedName name="pppppp" localSheetId="16" hidden="1">{"Riqfin97",#N/A,FALSE,"Tran";"Riqfinpro",#N/A,FALSE,"Tran"}</definedName>
    <definedName name="pppppp" localSheetId="17" hidden="1">{"Riqfin97",#N/A,FALSE,"Tran";"Riqfinpro",#N/A,FALSE,"Tran"}</definedName>
    <definedName name="pppppp" localSheetId="18" hidden="1">{"Riqfin97",#N/A,FALSE,"Tran";"Riqfinpro",#N/A,FALSE,"Tran"}</definedName>
    <definedName name="pppppp" localSheetId="19" hidden="1">{"Riqfin97",#N/A,FALSE,"Tran";"Riqfinpro",#N/A,FALSE,"Tran"}</definedName>
    <definedName name="pppppp" localSheetId="20" hidden="1">{"Riqfin97",#N/A,FALSE,"Tran";"Riqfinpro",#N/A,FALSE,"Tran"}</definedName>
    <definedName name="pppppp" localSheetId="21" hidden="1">{"Riqfin97",#N/A,FALSE,"Tran";"Riqfinpro",#N/A,FALSE,"Tran"}</definedName>
    <definedName name="pppppp" localSheetId="42" hidden="1">{"Riqfin97",#N/A,FALSE,"Tran";"Riqfinpro",#N/A,FALSE,"Tran"}</definedName>
    <definedName name="pppppp" localSheetId="43" hidden="1">{"Riqfin97",#N/A,FALSE,"Tran";"Riqfinpro",#N/A,FALSE,"Tran"}</definedName>
    <definedName name="pppppp" localSheetId="44" hidden="1">{"Riqfin97",#N/A,FALSE,"Tran";"Riqfinpro",#N/A,FALSE,"Tran"}</definedName>
    <definedName name="pppppp" localSheetId="45" hidden="1">{"Riqfin97",#N/A,FALSE,"Tran";"Riqfinpro",#N/A,FALSE,"Tran"}</definedName>
    <definedName name="pppppp" localSheetId="48" hidden="1">{"Riqfin97",#N/A,FALSE,"Tran";"Riqfinpro",#N/A,FALSE,"Tran"}</definedName>
    <definedName name="pppppp" localSheetId="49" hidden="1">{"Riqfin97",#N/A,FALSE,"Tran";"Riqfinpro",#N/A,FALSE,"Tran"}</definedName>
    <definedName name="pppppp" localSheetId="50" hidden="1">{"Riqfin97",#N/A,FALSE,"Tran";"Riqfinpro",#N/A,FALSE,"Tran"}</definedName>
    <definedName name="pppppp" localSheetId="51" hidden="1">{"Riqfin97",#N/A,FALSE,"Tran";"Riqfinpro",#N/A,FALSE,"Tran"}</definedName>
    <definedName name="pppppp" localSheetId="52" hidden="1">{"Riqfin97",#N/A,FALSE,"Tran";"Riqfinpro",#N/A,FALSE,"Tran"}</definedName>
    <definedName name="pppppp" localSheetId="41" hidden="1">{"Riqfin97",#N/A,FALSE,"Tran";"Riqfinpro",#N/A,FALSE,"Tran"}</definedName>
    <definedName name="pppppp" hidden="1">{"Riqfin97",#N/A,FALSE,"Tran";"Riqfinpro",#N/A,FALSE,"Tran"}</definedName>
    <definedName name="pppppppppp" localSheetId="18" hidden="1">#REF!</definedName>
    <definedName name="pppppppppp" localSheetId="21" hidden="1">#REF!</definedName>
    <definedName name="pppppppppp" localSheetId="42" hidden="1">#REF!</definedName>
    <definedName name="pppppppppp" localSheetId="43" hidden="1">#REF!</definedName>
    <definedName name="pppppppppp" localSheetId="44" hidden="1">#REF!</definedName>
    <definedName name="pppppppppp" localSheetId="45" hidden="1">#REF!</definedName>
    <definedName name="pppppppppp" localSheetId="48" hidden="1">#REF!</definedName>
    <definedName name="pppppppppp" localSheetId="49" hidden="1">#REF!</definedName>
    <definedName name="pppppppppp" localSheetId="50" hidden="1">#REF!</definedName>
    <definedName name="pppppppppp" localSheetId="52" hidden="1">#REF!</definedName>
    <definedName name="pppppppppp" localSheetId="41" hidden="1">#REF!</definedName>
    <definedName name="pppppppppp" hidden="1">#REF!</definedName>
    <definedName name="ppppppppppppp" localSheetId="18" hidden="1">#REF!</definedName>
    <definedName name="ppppppppppppp" localSheetId="42" hidden="1">#REF!</definedName>
    <definedName name="ppppppppppppp" localSheetId="43" hidden="1">#REF!</definedName>
    <definedName name="ppppppppppppp" localSheetId="44" hidden="1">#REF!</definedName>
    <definedName name="ppppppppppppp" localSheetId="48" hidden="1">#REF!</definedName>
    <definedName name="ppppppppppppp" localSheetId="49" hidden="1">#REF!</definedName>
    <definedName name="ppppppppppppp" localSheetId="50" hidden="1">#REF!</definedName>
    <definedName name="ppppppppppppp" hidden="1">#REF!</definedName>
    <definedName name="PPPWGT">#N/A</definedName>
    <definedName name="PRECIOCIFBANANO">#REF!</definedName>
    <definedName name="PRES1" localSheetId="42">[50]nonopec!#REF!</definedName>
    <definedName name="PRES1" localSheetId="43">[50]nonopec!#REF!</definedName>
    <definedName name="PRES1" localSheetId="44">[84]nonopec!#REF!</definedName>
    <definedName name="PRES1" localSheetId="48">[84]nonopec!#REF!</definedName>
    <definedName name="PRES1" localSheetId="49">[84]nonopec!#REF!</definedName>
    <definedName name="PRES1" localSheetId="50">[84]nonopec!#REF!</definedName>
    <definedName name="PRES1">[50]nonopec!#REF!</definedName>
    <definedName name="PRES2" localSheetId="42">[50]nonopec!#REF!</definedName>
    <definedName name="PRES2" localSheetId="43">[50]nonopec!#REF!</definedName>
    <definedName name="PRES2" localSheetId="44">[84]nonopec!#REF!</definedName>
    <definedName name="PRES2" localSheetId="48">[84]nonopec!#REF!</definedName>
    <definedName name="PRES2" localSheetId="49">[84]nonopec!#REF!</definedName>
    <definedName name="PRES2" localSheetId="50">[84]nonopec!#REF!</definedName>
    <definedName name="PRES2">[50]nonopec!#REF!</definedName>
    <definedName name="PRES3" localSheetId="42">[50]nonopec!#REF!</definedName>
    <definedName name="PRES3" localSheetId="43">[50]nonopec!#REF!</definedName>
    <definedName name="PRES3" localSheetId="44">[84]nonopec!#REF!</definedName>
    <definedName name="PRES3" localSheetId="48">[84]nonopec!#REF!</definedName>
    <definedName name="PRES3" localSheetId="49">[84]nonopec!#REF!</definedName>
    <definedName name="PRES3" localSheetId="50">[84]nonopec!#REF!</definedName>
    <definedName name="PRES3">[50]nonopec!#REF!</definedName>
    <definedName name="PRICE">#REF!</definedName>
    <definedName name="PRICETAB">#REF!</definedName>
    <definedName name="_xlnm.Print_Area">[47]MONTHLY!$A$2:$U$25,[47]MONTHLY!$A$29:$U$66,[47]MONTHLY!$A$71:$U$124,[47]MONTHLY!$A$127:$U$180,[47]MONTHLY!$A$183:$U$238,[47]MONTHLY!$A$244:$U$287,[47]MONTHLY!$A$291:$U$330</definedName>
    <definedName name="Print_Area_MI" localSheetId="18">#REF!</definedName>
    <definedName name="Print_Area_MI" localSheetId="19">#REF!</definedName>
    <definedName name="Print_Area_MI" localSheetId="20">#REF!</definedName>
    <definedName name="Print_Area_MI" localSheetId="21">#REF!</definedName>
    <definedName name="Print_Area_MI" localSheetId="42">#REF!</definedName>
    <definedName name="Print_Area_MI" localSheetId="43">#REF!</definedName>
    <definedName name="Print_Area_MI" localSheetId="44">#REF!</definedName>
    <definedName name="Print_Area_MI" localSheetId="45">#REF!</definedName>
    <definedName name="Print_Area_MI" localSheetId="48">#REF!</definedName>
    <definedName name="Print_Area_MI" localSheetId="49">#REF!</definedName>
    <definedName name="Print_Area_MI" localSheetId="50">#REF!</definedName>
    <definedName name="Print_Area_MI" localSheetId="41">#REF!</definedName>
    <definedName name="Print_Area_MI">#REF!</definedName>
    <definedName name="_xlnm.Print_Titles" localSheetId="18">#REF!</definedName>
    <definedName name="_xlnm.Print_Titles" localSheetId="19">#REF!</definedName>
    <definedName name="_xlnm.Print_Titles" localSheetId="20">#REF!</definedName>
    <definedName name="_xlnm.Print_Titles" localSheetId="42">#REF!</definedName>
    <definedName name="_xlnm.Print_Titles" localSheetId="43">#REF!</definedName>
    <definedName name="_xlnm.Print_Titles" localSheetId="44">#REF!</definedName>
    <definedName name="_xlnm.Print_Titles" localSheetId="48">#REF!</definedName>
    <definedName name="_xlnm.Print_Titles" localSheetId="49">#REF!</definedName>
    <definedName name="_xlnm.Print_Titles" localSheetId="50">#REF!</definedName>
    <definedName name="_xlnm.Print_Titles">#REF!</definedName>
    <definedName name="Print1" localSheetId="18">#REF!</definedName>
    <definedName name="Print1" localSheetId="19">#REF!</definedName>
    <definedName name="Print1" localSheetId="20">#REF!</definedName>
    <definedName name="Print1" localSheetId="42">#REF!</definedName>
    <definedName name="Print1" localSheetId="43">#REF!</definedName>
    <definedName name="Print1" localSheetId="44">#REF!</definedName>
    <definedName name="Print1" localSheetId="48">#REF!</definedName>
    <definedName name="Print1" localSheetId="49">#REF!</definedName>
    <definedName name="Print1" localSheetId="50">#REF!</definedName>
    <definedName name="Print1">#REF!</definedName>
    <definedName name="PRINTMACRO">#REF!</definedName>
    <definedName name="PrintThis_Links">[72]Links!$A$1:$F$33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[66]FSUOUT!$B$2:$V$32</definedName>
    <definedName name="Product" localSheetId="18">#REF!</definedName>
    <definedName name="Product" localSheetId="42">#REF!</definedName>
    <definedName name="Product" localSheetId="43">#REF!</definedName>
    <definedName name="Product" localSheetId="44">#REF!</definedName>
    <definedName name="Product" localSheetId="48">#REF!</definedName>
    <definedName name="Product" localSheetId="49">#REF!</definedName>
    <definedName name="Product" localSheetId="50">#REF!</definedName>
    <definedName name="Product">#REF!</definedName>
    <definedName name="Prog1998">'[96]2003'!#REF!</definedName>
    <definedName name="PRYEAR">#REF!</definedName>
    <definedName name="PTA" localSheetId="18">#REF!</definedName>
    <definedName name="PTA" localSheetId="42">#REF!</definedName>
    <definedName name="PTA" localSheetId="43">#REF!</definedName>
    <definedName name="PTA" localSheetId="44">#REF!</definedName>
    <definedName name="PTA" localSheetId="48">#REF!</definedName>
    <definedName name="PTA" localSheetId="49">#REF!</definedName>
    <definedName name="PTA" localSheetId="50">#REF!</definedName>
    <definedName name="PTA">#REF!</definedName>
    <definedName name="PTAEURO" localSheetId="18">#REF!</definedName>
    <definedName name="PTAEURO" localSheetId="42">#REF!</definedName>
    <definedName name="PTAEURO" localSheetId="43">#REF!</definedName>
    <definedName name="PTAEURO" localSheetId="44">#REF!</definedName>
    <definedName name="PTAEURO" localSheetId="48">#REF!</definedName>
    <definedName name="PTAEURO" localSheetId="49">#REF!</definedName>
    <definedName name="PTAEURO" localSheetId="50">#REF!</definedName>
    <definedName name="PTAEURO">#REF!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awde" localSheetId="18">#REF!</definedName>
    <definedName name="qawde" localSheetId="42">#REF!</definedName>
    <definedName name="qawde" localSheetId="43">#REF!</definedName>
    <definedName name="qawde" localSheetId="44">#REF!</definedName>
    <definedName name="qawde" localSheetId="48">#REF!</definedName>
    <definedName name="qawde" localSheetId="49">#REF!</definedName>
    <definedName name="qawde" localSheetId="50">#REF!</definedName>
    <definedName name="qawde">#REF!</definedName>
    <definedName name="qaz" localSheetId="16" hidden="1">{"Tab1",#N/A,FALSE,"P";"Tab2",#N/A,FALSE,"P"}</definedName>
    <definedName name="qaz" localSheetId="17" hidden="1">{"Tab1",#N/A,FALSE,"P";"Tab2",#N/A,FALSE,"P"}</definedName>
    <definedName name="qaz" localSheetId="18" hidden="1">{"Tab1",#N/A,FALSE,"P";"Tab2",#N/A,FALSE,"P"}</definedName>
    <definedName name="qaz" localSheetId="19" hidden="1">{"Tab1",#N/A,FALSE,"P";"Tab2",#N/A,FALSE,"P"}</definedName>
    <definedName name="qaz" localSheetId="20" hidden="1">{"Tab1",#N/A,FALSE,"P";"Tab2",#N/A,FALSE,"P"}</definedName>
    <definedName name="qaz" localSheetId="21" hidden="1">{"Tab1",#N/A,FALSE,"P";"Tab2",#N/A,FALSE,"P"}</definedName>
    <definedName name="qaz" localSheetId="42" hidden="1">{"Tab1",#N/A,FALSE,"P";"Tab2",#N/A,FALSE,"P"}</definedName>
    <definedName name="qaz" localSheetId="43" hidden="1">{"Tab1",#N/A,FALSE,"P";"Tab2",#N/A,FALSE,"P"}</definedName>
    <definedName name="qaz" localSheetId="44" hidden="1">{"Tab1",#N/A,FALSE,"P";"Tab2",#N/A,FALSE,"P"}</definedName>
    <definedName name="qaz" localSheetId="45" hidden="1">{"Tab1",#N/A,FALSE,"P";"Tab2",#N/A,FALSE,"P"}</definedName>
    <definedName name="qaz" localSheetId="48" hidden="1">{"Tab1",#N/A,FALSE,"P";"Tab2",#N/A,FALSE,"P"}</definedName>
    <definedName name="qaz" localSheetId="49" hidden="1">{"Tab1",#N/A,FALSE,"P";"Tab2",#N/A,FALSE,"P"}</definedName>
    <definedName name="qaz" localSheetId="50" hidden="1">{"Tab1",#N/A,FALSE,"P";"Tab2",#N/A,FALSE,"P"}</definedName>
    <definedName name="qaz" localSheetId="51" hidden="1">{"Tab1",#N/A,FALSE,"P";"Tab2",#N/A,FALSE,"P"}</definedName>
    <definedName name="qaz" localSheetId="52" hidden="1">{"Tab1",#N/A,FALSE,"P";"Tab2",#N/A,FALSE,"P"}</definedName>
    <definedName name="qaz" localSheetId="41" hidden="1">{"Tab1",#N/A,FALSE,"P";"Tab2",#N/A,FALSE,"P"}</definedName>
    <definedName name="qaz" hidden="1">{"Tab1",#N/A,FALSE,"P";"Tab2",#N/A,FALSE,"P"}</definedName>
    <definedName name="qer" localSheetId="16" hidden="1">{"Tab1",#N/A,FALSE,"P";"Tab2",#N/A,FALSE,"P"}</definedName>
    <definedName name="qer" localSheetId="17" hidden="1">{"Tab1",#N/A,FALSE,"P";"Tab2",#N/A,FALSE,"P"}</definedName>
    <definedName name="qer" localSheetId="18" hidden="1">{"Tab1",#N/A,FALSE,"P";"Tab2",#N/A,FALSE,"P"}</definedName>
    <definedName name="qer" localSheetId="19" hidden="1">{"Tab1",#N/A,FALSE,"P";"Tab2",#N/A,FALSE,"P"}</definedName>
    <definedName name="qer" localSheetId="20" hidden="1">{"Tab1",#N/A,FALSE,"P";"Tab2",#N/A,FALSE,"P"}</definedName>
    <definedName name="qer" localSheetId="21" hidden="1">{"Tab1",#N/A,FALSE,"P";"Tab2",#N/A,FALSE,"P"}</definedName>
    <definedName name="qer" localSheetId="42" hidden="1">{"Tab1",#N/A,FALSE,"P";"Tab2",#N/A,FALSE,"P"}</definedName>
    <definedName name="qer" localSheetId="43" hidden="1">{"Tab1",#N/A,FALSE,"P";"Tab2",#N/A,FALSE,"P"}</definedName>
    <definedName name="qer" localSheetId="44" hidden="1">{"Tab1",#N/A,FALSE,"P";"Tab2",#N/A,FALSE,"P"}</definedName>
    <definedName name="qer" localSheetId="45" hidden="1">{"Tab1",#N/A,FALSE,"P";"Tab2",#N/A,FALSE,"P"}</definedName>
    <definedName name="qer" localSheetId="48" hidden="1">{"Tab1",#N/A,FALSE,"P";"Tab2",#N/A,FALSE,"P"}</definedName>
    <definedName name="qer" localSheetId="49" hidden="1">{"Tab1",#N/A,FALSE,"P";"Tab2",#N/A,FALSE,"P"}</definedName>
    <definedName name="qer" localSheetId="50" hidden="1">{"Tab1",#N/A,FALSE,"P";"Tab2",#N/A,FALSE,"P"}</definedName>
    <definedName name="qer" localSheetId="51" hidden="1">{"Tab1",#N/A,FALSE,"P";"Tab2",#N/A,FALSE,"P"}</definedName>
    <definedName name="qer" localSheetId="52" hidden="1">{"Tab1",#N/A,FALSE,"P";"Tab2",#N/A,FALSE,"P"}</definedName>
    <definedName name="qer" localSheetId="41" hidden="1">{"Tab1",#N/A,FALSE,"P";"Tab2",#N/A,FALSE,"P"}</definedName>
    <definedName name="qer" hidden="1">{"Tab1",#N/A,FALSE,"P";"Tab2",#N/A,FALSE,"P"}</definedName>
    <definedName name="QFISCAL">'[97]Quarterly Raw Data'!#REF!</definedName>
    <definedName name="qq" hidden="1">'[82]J(Priv.Cap)'!#REF!</definedName>
    <definedName name="qqq" hidden="1">{#N/A,#N/A,FALSE,"EXTRABUDGT"}</definedName>
    <definedName name="qqqqq" localSheetId="16" hidden="1">{"Minpmon",#N/A,FALSE,"Monthinput"}</definedName>
    <definedName name="qqqqq" localSheetId="17" hidden="1">{"Minpmon",#N/A,FALSE,"Monthinput"}</definedName>
    <definedName name="qqqqq" localSheetId="18" hidden="1">{"Minpmon",#N/A,FALSE,"Monthinput"}</definedName>
    <definedName name="qqqqq" localSheetId="19" hidden="1">{"Minpmon",#N/A,FALSE,"Monthinput"}</definedName>
    <definedName name="qqqqq" localSheetId="20" hidden="1">{"Minpmon",#N/A,FALSE,"Monthinput"}</definedName>
    <definedName name="qqqqq" localSheetId="21" hidden="1">{"Minpmon",#N/A,FALSE,"Monthinput"}</definedName>
    <definedName name="qqqqq" localSheetId="42" hidden="1">{"Minpmon",#N/A,FALSE,"Monthinput"}</definedName>
    <definedName name="qqqqq" localSheetId="43" hidden="1">{"Minpmon",#N/A,FALSE,"Monthinput"}</definedName>
    <definedName name="qqqqq" localSheetId="44" hidden="1">{"Minpmon",#N/A,FALSE,"Monthinput"}</definedName>
    <definedName name="qqqqq" localSheetId="45" hidden="1">{"Minpmon",#N/A,FALSE,"Monthinput"}</definedName>
    <definedName name="qqqqq" localSheetId="48" hidden="1">{"Minpmon",#N/A,FALSE,"Monthinput"}</definedName>
    <definedName name="qqqqq" localSheetId="49" hidden="1">{"Minpmon",#N/A,FALSE,"Monthinput"}</definedName>
    <definedName name="qqqqq" localSheetId="50" hidden="1">{"Minpmon",#N/A,FALSE,"Monthinput"}</definedName>
    <definedName name="qqqqq" localSheetId="51" hidden="1">{"Minpmon",#N/A,FALSE,"Monthinput"}</definedName>
    <definedName name="qqqqq" localSheetId="52" hidden="1">{"Minpmon",#N/A,FALSE,"Monthinput"}</definedName>
    <definedName name="qqqqq" localSheetId="41" hidden="1">{"Minpmon",#N/A,FALSE,"Monthinput"}</definedName>
    <definedName name="qqqqq" hidden="1">{"Minpmon",#N/A,FALSE,"Monthinput"}</definedName>
    <definedName name="qqqqqqqqqqqqq" localSheetId="16" hidden="1">{"Tab1",#N/A,FALSE,"P";"Tab2",#N/A,FALSE,"P"}</definedName>
    <definedName name="qqqqqqqqqqqqq" localSheetId="17" hidden="1">{"Tab1",#N/A,FALSE,"P";"Tab2",#N/A,FALSE,"P"}</definedName>
    <definedName name="qqqqqqqqqqqqq" localSheetId="18" hidden="1">{"Tab1",#N/A,FALSE,"P";"Tab2",#N/A,FALSE,"P"}</definedName>
    <definedName name="qqqqqqqqqqqqq" localSheetId="19" hidden="1">{"Tab1",#N/A,FALSE,"P";"Tab2",#N/A,FALSE,"P"}</definedName>
    <definedName name="qqqqqqqqqqqqq" localSheetId="20" hidden="1">{"Tab1",#N/A,FALSE,"P";"Tab2",#N/A,FALSE,"P"}</definedName>
    <definedName name="qqqqqqqqqqqqq" localSheetId="21" hidden="1">{"Tab1",#N/A,FALSE,"P";"Tab2",#N/A,FALSE,"P"}</definedName>
    <definedName name="qqqqqqqqqqqqq" localSheetId="42" hidden="1">{"Tab1",#N/A,FALSE,"P";"Tab2",#N/A,FALSE,"P"}</definedName>
    <definedName name="qqqqqqqqqqqqq" localSheetId="43" hidden="1">{"Tab1",#N/A,FALSE,"P";"Tab2",#N/A,FALSE,"P"}</definedName>
    <definedName name="qqqqqqqqqqqqq" localSheetId="44" hidden="1">{"Tab1",#N/A,FALSE,"P";"Tab2",#N/A,FALSE,"P"}</definedName>
    <definedName name="qqqqqqqqqqqqq" localSheetId="45" hidden="1">{"Tab1",#N/A,FALSE,"P";"Tab2",#N/A,FALSE,"P"}</definedName>
    <definedName name="qqqqqqqqqqqqq" localSheetId="48" hidden="1">{"Tab1",#N/A,FALSE,"P";"Tab2",#N/A,FALSE,"P"}</definedName>
    <definedName name="qqqqqqqqqqqqq" localSheetId="49" hidden="1">{"Tab1",#N/A,FALSE,"P";"Tab2",#N/A,FALSE,"P"}</definedName>
    <definedName name="qqqqqqqqqqqqq" localSheetId="50" hidden="1">{"Tab1",#N/A,FALSE,"P";"Tab2",#N/A,FALSE,"P"}</definedName>
    <definedName name="qqqqqqqqqqqqq" localSheetId="51" hidden="1">{"Tab1",#N/A,FALSE,"P";"Tab2",#N/A,FALSE,"P"}</definedName>
    <definedName name="qqqqqqqqqqqqq" localSheetId="52" hidden="1">{"Tab1",#N/A,FALSE,"P";"Tab2",#N/A,FALSE,"P"}</definedName>
    <definedName name="qqqqqqqqqqqqq" localSheetId="41" hidden="1">{"Tab1",#N/A,FALSE,"P";"Tab2",#N/A,FALSE,"P"}</definedName>
    <definedName name="qqqqqqqqqqqqq" hidden="1">{"Tab1",#N/A,FALSE,"P";"Tab2",#N/A,FALSE,"P"}</definedName>
    <definedName name="qrtdata2">'[98]Authnot Prelim'!#REF!</definedName>
    <definedName name="QTAB7">'[97]Quarterly MacroFlow'!#REF!</definedName>
    <definedName name="QTAB7A">'[97]Quarterly MacroFlow'!#REF!</definedName>
    <definedName name="QtrData">'[98]Authnot Prelim'!#REF!</definedName>
    <definedName name="quality">[50]nonopec!$D$400:$AD$423</definedName>
    <definedName name="qw" localSheetId="16" hidden="1">{"Riqfin97",#N/A,FALSE,"Tran";"Riqfinpro",#N/A,FALSE,"Tran"}</definedName>
    <definedName name="qw" localSheetId="17" hidden="1">{"Riqfin97",#N/A,FALSE,"Tran";"Riqfinpro",#N/A,FALSE,"Tran"}</definedName>
    <definedName name="qw" localSheetId="18" hidden="1">{"Riqfin97",#N/A,FALSE,"Tran";"Riqfinpro",#N/A,FALSE,"Tran"}</definedName>
    <definedName name="qw" localSheetId="19" hidden="1">{"Riqfin97",#N/A,FALSE,"Tran";"Riqfinpro",#N/A,FALSE,"Tran"}</definedName>
    <definedName name="qw" localSheetId="20" hidden="1">{"Riqfin97",#N/A,FALSE,"Tran";"Riqfinpro",#N/A,FALSE,"Tran"}</definedName>
    <definedName name="qw" localSheetId="21" hidden="1">{"Riqfin97",#N/A,FALSE,"Tran";"Riqfinpro",#N/A,FALSE,"Tran"}</definedName>
    <definedName name="qw" localSheetId="42" hidden="1">{"Riqfin97",#N/A,FALSE,"Tran";"Riqfinpro",#N/A,FALSE,"Tran"}</definedName>
    <definedName name="qw" localSheetId="43" hidden="1">{"Riqfin97",#N/A,FALSE,"Tran";"Riqfinpro",#N/A,FALSE,"Tran"}</definedName>
    <definedName name="qw" localSheetId="44" hidden="1">{"Riqfin97",#N/A,FALSE,"Tran";"Riqfinpro",#N/A,FALSE,"Tran"}</definedName>
    <definedName name="qw" localSheetId="45" hidden="1">{"Riqfin97",#N/A,FALSE,"Tran";"Riqfinpro",#N/A,FALSE,"Tran"}</definedName>
    <definedName name="qw" localSheetId="48" hidden="1">{"Riqfin97",#N/A,FALSE,"Tran";"Riqfinpro",#N/A,FALSE,"Tran"}</definedName>
    <definedName name="qw" localSheetId="49" hidden="1">{"Riqfin97",#N/A,FALSE,"Tran";"Riqfinpro",#N/A,FALSE,"Tran"}</definedName>
    <definedName name="qw" localSheetId="50" hidden="1">{"Riqfin97",#N/A,FALSE,"Tran";"Riqfinpro",#N/A,FALSE,"Tran"}</definedName>
    <definedName name="qw" localSheetId="51" hidden="1">{"Riqfin97",#N/A,FALSE,"Tran";"Riqfinpro",#N/A,FALSE,"Tran"}</definedName>
    <definedName name="qw" localSheetId="52" hidden="1">{"Riqfin97",#N/A,FALSE,"Tran";"Riqfinpro",#N/A,FALSE,"Tran"}</definedName>
    <definedName name="qw" localSheetId="41" hidden="1">{"Riqfin97",#N/A,FALSE,"Tran";"Riqfinpro",#N/A,FALSE,"Tran"}</definedName>
    <definedName name="qw" hidden="1">{"Riqfin97",#N/A,FALSE,"Tran";"Riqfinpro",#N/A,FALSE,"Tran"}</definedName>
    <definedName name="R_" localSheetId="18">#REF!</definedName>
    <definedName name="R_" localSheetId="19">#REF!</definedName>
    <definedName name="R_" localSheetId="20">#REF!</definedName>
    <definedName name="R_" localSheetId="21">#REF!</definedName>
    <definedName name="R_" localSheetId="42">#REF!</definedName>
    <definedName name="R_" localSheetId="43">#REF!</definedName>
    <definedName name="R_" localSheetId="44">#REF!</definedName>
    <definedName name="R_" localSheetId="45">#REF!</definedName>
    <definedName name="R_" localSheetId="48">#REF!</definedName>
    <definedName name="R_" localSheetId="49">#REF!</definedName>
    <definedName name="R_" localSheetId="50">#REF!</definedName>
    <definedName name="R_" localSheetId="52">#REF!</definedName>
    <definedName name="R_" localSheetId="41">#REF!</definedName>
    <definedName name="R_">#REF!</definedName>
    <definedName name="RA" localSheetId="18">#REF!</definedName>
    <definedName name="RA" localSheetId="19">#REF!</definedName>
    <definedName name="RA" localSheetId="20">#REF!</definedName>
    <definedName name="RA" localSheetId="42">#REF!</definedName>
    <definedName name="RA" localSheetId="43">#REF!</definedName>
    <definedName name="RA" localSheetId="44">#REF!</definedName>
    <definedName name="RA" localSheetId="48">#REF!</definedName>
    <definedName name="RA" localSheetId="49">#REF!</definedName>
    <definedName name="RA" localSheetId="50">#REF!</definedName>
    <definedName name="RA">#REF!</definedName>
    <definedName name="raaesrr" localSheetId="18">#REF!</definedName>
    <definedName name="raaesrr" localSheetId="19">#REF!</definedName>
    <definedName name="raaesrr" localSheetId="20">#REF!</definedName>
    <definedName name="raaesrr" localSheetId="42">#REF!</definedName>
    <definedName name="raaesrr" localSheetId="43">#REF!</definedName>
    <definedName name="raaesrr" localSheetId="44">#REF!</definedName>
    <definedName name="raaesrr" localSheetId="48">#REF!</definedName>
    <definedName name="raaesrr" localSheetId="49">#REF!</definedName>
    <definedName name="raaesrr" localSheetId="50">#REF!</definedName>
    <definedName name="raaesrr">#REF!</definedName>
    <definedName name="raas" localSheetId="18">#REF!</definedName>
    <definedName name="raas" localSheetId="42">#REF!</definedName>
    <definedName name="raas" localSheetId="43">#REF!</definedName>
    <definedName name="raas" localSheetId="44">#REF!</definedName>
    <definedName name="raas" localSheetId="48">#REF!</definedName>
    <definedName name="raas" localSheetId="49">#REF!</definedName>
    <definedName name="raas" localSheetId="50">#REF!</definedName>
    <definedName name="raas">#REF!</definedName>
    <definedName name="RD" localSheetId="18">#REF!</definedName>
    <definedName name="RD" localSheetId="42">#REF!</definedName>
    <definedName name="RD" localSheetId="43">#REF!</definedName>
    <definedName name="RD" localSheetId="44">#REF!</definedName>
    <definedName name="RD" localSheetId="48">#REF!</definedName>
    <definedName name="RD" localSheetId="49">#REF!</definedName>
    <definedName name="RD" localSheetId="50">#REF!</definedName>
    <definedName name="RD">#REF!</definedName>
    <definedName name="RD1A" localSheetId="18">#REF!</definedName>
    <definedName name="RD1A" localSheetId="42">#REF!</definedName>
    <definedName name="RD1A" localSheetId="43">#REF!</definedName>
    <definedName name="RD1A" localSheetId="44">#REF!</definedName>
    <definedName name="RD1A" localSheetId="48">#REF!</definedName>
    <definedName name="RD1A" localSheetId="49">#REF!</definedName>
    <definedName name="RD1A" localSheetId="50">#REF!</definedName>
    <definedName name="RD1A">#REF!</definedName>
    <definedName name="RE" localSheetId="18">#REF!</definedName>
    <definedName name="RE" localSheetId="42">#REF!</definedName>
    <definedName name="RE" localSheetId="43">#REF!</definedName>
    <definedName name="RE" localSheetId="44">#REF!</definedName>
    <definedName name="RE" localSheetId="48">#REF!</definedName>
    <definedName name="RE" localSheetId="49">#REF!</definedName>
    <definedName name="RE" localSheetId="50">#REF!</definedName>
    <definedName name="RE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F" localSheetId="18">#REF!</definedName>
    <definedName name="REF" localSheetId="42">#REF!</definedName>
    <definedName name="REF" localSheetId="43">#REF!</definedName>
    <definedName name="REF" localSheetId="44">#REF!</definedName>
    <definedName name="REF" localSheetId="48">#REF!</definedName>
    <definedName name="REF" localSheetId="49">#REF!</definedName>
    <definedName name="REF" localSheetId="50">#REF!</definedName>
    <definedName name="REF">#REF!</definedName>
    <definedName name="REGREOUT" localSheetId="18" hidden="1">#REF!</definedName>
    <definedName name="REGREOUT" localSheetId="42" hidden="1">#REF!</definedName>
    <definedName name="REGREOUT" localSheetId="43" hidden="1">#REF!</definedName>
    <definedName name="REGREOUT" localSheetId="44" hidden="1">#REF!</definedName>
    <definedName name="REGREOUT" localSheetId="48" hidden="1">#REF!</definedName>
    <definedName name="REGREOUT" localSheetId="49" hidden="1">#REF!</definedName>
    <definedName name="REGREOUT" localSheetId="50" hidden="1">#REF!</definedName>
    <definedName name="REGREOUT" hidden="1">#REF!</definedName>
    <definedName name="REGREX" localSheetId="18" hidden="1">#REF!</definedName>
    <definedName name="REGREX" localSheetId="42" hidden="1">#REF!</definedName>
    <definedName name="REGREX" localSheetId="43" hidden="1">#REF!</definedName>
    <definedName name="REGREX" localSheetId="44" hidden="1">#REF!</definedName>
    <definedName name="REGREX" localSheetId="48" hidden="1">#REF!</definedName>
    <definedName name="REGREX" localSheetId="49" hidden="1">#REF!</definedName>
    <definedName name="REGREX" localSheetId="50" hidden="1">#REF!</definedName>
    <definedName name="REGREX" hidden="1">#REF!</definedName>
    <definedName name="REGREY" localSheetId="18" hidden="1">#REF!</definedName>
    <definedName name="REGREY" localSheetId="42" hidden="1">#REF!</definedName>
    <definedName name="REGREY" localSheetId="43" hidden="1">#REF!</definedName>
    <definedName name="REGREY" localSheetId="44" hidden="1">#REF!</definedName>
    <definedName name="REGREY" localSheetId="48" hidden="1">#REF!</definedName>
    <definedName name="REGREY" localSheetId="49" hidden="1">#REF!</definedName>
    <definedName name="REGREY" localSheetId="50" hidden="1">#REF!</definedName>
    <definedName name="REGREY" hidden="1">#REF!</definedName>
    <definedName name="rerer" localSheetId="18" hidden="1">#REF!</definedName>
    <definedName name="rerer" localSheetId="42" hidden="1">#REF!</definedName>
    <definedName name="rerer" localSheetId="43" hidden="1">#REF!</definedName>
    <definedName name="rerer" localSheetId="44" hidden="1">#REF!</definedName>
    <definedName name="rerer" localSheetId="48" hidden="1">#REF!</definedName>
    <definedName name="rerer" localSheetId="49" hidden="1">#REF!</definedName>
    <definedName name="rerer" localSheetId="50" hidden="1">#REF!</definedName>
    <definedName name="rerer" hidden="1">#REF!</definedName>
    <definedName name="RESERVAS">#REF!</definedName>
    <definedName name="RESUMEN" localSheetId="18">'[99]Evolución Deuda Ene-jun 2004'!#REF!</definedName>
    <definedName name="RESUMEN">'[99]Evolución Deuda Ene-jun 2004'!#REF!</definedName>
    <definedName name="RESUMEN2" localSheetId="18">#REF!</definedName>
    <definedName name="RESUMEN2" localSheetId="19">#REF!</definedName>
    <definedName name="RESUMEN2" localSheetId="20">#REF!</definedName>
    <definedName name="RESUMEN2" localSheetId="21">#REF!</definedName>
    <definedName name="RESUMEN2" localSheetId="42">#REF!</definedName>
    <definedName name="RESUMEN2" localSheetId="43">#REF!</definedName>
    <definedName name="RESUMEN2" localSheetId="44">#REF!</definedName>
    <definedName name="RESUMEN2" localSheetId="45">#REF!</definedName>
    <definedName name="RESUMEN2" localSheetId="48">#REF!</definedName>
    <definedName name="RESUMEN2" localSheetId="49">#REF!</definedName>
    <definedName name="RESUMEN2" localSheetId="50">#REF!</definedName>
    <definedName name="RESUMEN2" localSheetId="52">#REF!</definedName>
    <definedName name="RESUMEN2" localSheetId="41">#REF!</definedName>
    <definedName name="RESUMEN2">#REF!</definedName>
    <definedName name="RESUMEN3" localSheetId="18">#REF!</definedName>
    <definedName name="RESUMEN3" localSheetId="19">#REF!</definedName>
    <definedName name="RESUMEN3" localSheetId="20">#REF!</definedName>
    <definedName name="RESUMEN3" localSheetId="42">#REF!</definedName>
    <definedName name="RESUMEN3" localSheetId="43">#REF!</definedName>
    <definedName name="RESUMEN3" localSheetId="44">#REF!</definedName>
    <definedName name="RESUMEN3" localSheetId="48">#REF!</definedName>
    <definedName name="RESUMEN3" localSheetId="49">#REF!</definedName>
    <definedName name="RESUMEN3" localSheetId="50">#REF!</definedName>
    <definedName name="RESUMEN3">#REF!</definedName>
    <definedName name="RESUMEN4" localSheetId="18">#REF!</definedName>
    <definedName name="RESUMEN4" localSheetId="19">#REF!</definedName>
    <definedName name="RESUMEN4" localSheetId="20">#REF!</definedName>
    <definedName name="RESUMEN4" localSheetId="42">#REF!</definedName>
    <definedName name="RESUMEN4" localSheetId="43">#REF!</definedName>
    <definedName name="RESUMEN4" localSheetId="44">#REF!</definedName>
    <definedName name="RESUMEN4" localSheetId="48">#REF!</definedName>
    <definedName name="RESUMEN4" localSheetId="49">#REF!</definedName>
    <definedName name="RESUMEN4" localSheetId="50">#REF!</definedName>
    <definedName name="RESUMEN4">#REF!</definedName>
    <definedName name="RESUMEN5" localSheetId="18">#REF!</definedName>
    <definedName name="RESUMEN5" localSheetId="42">#REF!</definedName>
    <definedName name="RESUMEN5" localSheetId="43">#REF!</definedName>
    <definedName name="RESUMEN5" localSheetId="44">#REF!</definedName>
    <definedName name="RESUMEN5" localSheetId="48">#REF!</definedName>
    <definedName name="RESUMEN5" localSheetId="49">#REF!</definedName>
    <definedName name="RESUMEN5" localSheetId="50">#REF!</definedName>
    <definedName name="RESUMEN5">#REF!</definedName>
    <definedName name="retre" hidden="1">'[60]Fax a enviar'!#REF!</definedName>
    <definedName name="rft" localSheetId="16" hidden="1">{"Riqfin97",#N/A,FALSE,"Tran";"Riqfinpro",#N/A,FALSE,"Tran"}</definedName>
    <definedName name="rft" localSheetId="17" hidden="1">{"Riqfin97",#N/A,FALSE,"Tran";"Riqfinpro",#N/A,FALSE,"Tran"}</definedName>
    <definedName name="rft" localSheetId="18" hidden="1">{"Riqfin97",#N/A,FALSE,"Tran";"Riqfinpro",#N/A,FALSE,"Tran"}</definedName>
    <definedName name="rft" localSheetId="19" hidden="1">{"Riqfin97",#N/A,FALSE,"Tran";"Riqfinpro",#N/A,FALSE,"Tran"}</definedName>
    <definedName name="rft" localSheetId="20" hidden="1">{"Riqfin97",#N/A,FALSE,"Tran";"Riqfinpro",#N/A,FALSE,"Tran"}</definedName>
    <definedName name="rft" localSheetId="21" hidden="1">{"Riqfin97",#N/A,FALSE,"Tran";"Riqfinpro",#N/A,FALSE,"Tran"}</definedName>
    <definedName name="rft" localSheetId="42" hidden="1">{"Riqfin97",#N/A,FALSE,"Tran";"Riqfinpro",#N/A,FALSE,"Tran"}</definedName>
    <definedName name="rft" localSheetId="43" hidden="1">{"Riqfin97",#N/A,FALSE,"Tran";"Riqfinpro",#N/A,FALSE,"Tran"}</definedName>
    <definedName name="rft" localSheetId="44" hidden="1">{"Riqfin97",#N/A,FALSE,"Tran";"Riqfinpro",#N/A,FALSE,"Tran"}</definedName>
    <definedName name="rft" localSheetId="45" hidden="1">{"Riqfin97",#N/A,FALSE,"Tran";"Riqfinpro",#N/A,FALSE,"Tran"}</definedName>
    <definedName name="rft" localSheetId="48" hidden="1">{"Riqfin97",#N/A,FALSE,"Tran";"Riqfinpro",#N/A,FALSE,"Tran"}</definedName>
    <definedName name="rft" localSheetId="49" hidden="1">{"Riqfin97",#N/A,FALSE,"Tran";"Riqfinpro",#N/A,FALSE,"Tran"}</definedName>
    <definedName name="rft" localSheetId="50" hidden="1">{"Riqfin97",#N/A,FALSE,"Tran";"Riqfinpro",#N/A,FALSE,"Tran"}</definedName>
    <definedName name="rft" localSheetId="51" hidden="1">{"Riqfin97",#N/A,FALSE,"Tran";"Riqfinpro",#N/A,FALSE,"Tran"}</definedName>
    <definedName name="rft" localSheetId="52" hidden="1">{"Riqfin97",#N/A,FALSE,"Tran";"Riqfinpro",#N/A,FALSE,"Tran"}</definedName>
    <definedName name="rft" localSheetId="41" hidden="1">{"Riqfin97",#N/A,FALSE,"Tran";"Riqfinpro",#N/A,FALSE,"Tran"}</definedName>
    <definedName name="rft" hidden="1">{"Riqfin97",#N/A,FALSE,"Tran";"Riqfinpro",#N/A,FALSE,"Tran"}</definedName>
    <definedName name="rfv" localSheetId="16" hidden="1">{"Tab1",#N/A,FALSE,"P";"Tab2",#N/A,FALSE,"P"}</definedName>
    <definedName name="rfv" localSheetId="17" hidden="1">{"Tab1",#N/A,FALSE,"P";"Tab2",#N/A,FALSE,"P"}</definedName>
    <definedName name="rfv" localSheetId="18" hidden="1">{"Tab1",#N/A,FALSE,"P";"Tab2",#N/A,FALSE,"P"}</definedName>
    <definedName name="rfv" localSheetId="19" hidden="1">{"Tab1",#N/A,FALSE,"P";"Tab2",#N/A,FALSE,"P"}</definedName>
    <definedName name="rfv" localSheetId="20" hidden="1">{"Tab1",#N/A,FALSE,"P";"Tab2",#N/A,FALSE,"P"}</definedName>
    <definedName name="rfv" localSheetId="21" hidden="1">{"Tab1",#N/A,FALSE,"P";"Tab2",#N/A,FALSE,"P"}</definedName>
    <definedName name="rfv" localSheetId="42" hidden="1">{"Tab1",#N/A,FALSE,"P";"Tab2",#N/A,FALSE,"P"}</definedName>
    <definedName name="rfv" localSheetId="43" hidden="1">{"Tab1",#N/A,FALSE,"P";"Tab2",#N/A,FALSE,"P"}</definedName>
    <definedName name="rfv" localSheetId="44" hidden="1">{"Tab1",#N/A,FALSE,"P";"Tab2",#N/A,FALSE,"P"}</definedName>
    <definedName name="rfv" localSheetId="45" hidden="1">{"Tab1",#N/A,FALSE,"P";"Tab2",#N/A,FALSE,"P"}</definedName>
    <definedName name="rfv" localSheetId="48" hidden="1">{"Tab1",#N/A,FALSE,"P";"Tab2",#N/A,FALSE,"P"}</definedName>
    <definedName name="rfv" localSheetId="49" hidden="1">{"Tab1",#N/A,FALSE,"P";"Tab2",#N/A,FALSE,"P"}</definedName>
    <definedName name="rfv" localSheetId="50" hidden="1">{"Tab1",#N/A,FALSE,"P";"Tab2",#N/A,FALSE,"P"}</definedName>
    <definedName name="rfv" localSheetId="51" hidden="1">{"Tab1",#N/A,FALSE,"P";"Tab2",#N/A,FALSE,"P"}</definedName>
    <definedName name="rfv" localSheetId="52" hidden="1">{"Tab1",#N/A,FALSE,"P";"Tab2",#N/A,FALSE,"P"}</definedName>
    <definedName name="rfv" localSheetId="41" hidden="1">{"Tab1",#N/A,FALSE,"P";"Tab2",#N/A,FALSE,"P"}</definedName>
    <definedName name="rfv" hidden="1">{"Tab1",#N/A,FALSE,"P";"Tab2",#N/A,FALSE,"P"}</definedName>
    <definedName name="rgdfgd" localSheetId="18" hidden="1">#REF!</definedName>
    <definedName name="rgdfgd" localSheetId="21" hidden="1">#REF!</definedName>
    <definedName name="rgdfgd" localSheetId="42" hidden="1">#REF!</definedName>
    <definedName name="rgdfgd" localSheetId="43" hidden="1">#REF!</definedName>
    <definedName name="rgdfgd" localSheetId="44" hidden="1">#REF!</definedName>
    <definedName name="rgdfgd" localSheetId="45" hidden="1">#REF!</definedName>
    <definedName name="rgdfgd" localSheetId="48" hidden="1">#REF!</definedName>
    <definedName name="rgdfgd" localSheetId="49" hidden="1">#REF!</definedName>
    <definedName name="rgdfgd" localSheetId="50" hidden="1">#REF!</definedName>
    <definedName name="rgdfgd" localSheetId="52" hidden="1">#REF!</definedName>
    <definedName name="rgdfgd" localSheetId="41" hidden="1">#REF!</definedName>
    <definedName name="rgdfgd" hidden="1">#REF!</definedName>
    <definedName name="rgz\dsf">#N/A</definedName>
    <definedName name="ri" localSheetId="18" hidden="1">#REF!</definedName>
    <definedName name="ri" localSheetId="21" hidden="1">#REF!</definedName>
    <definedName name="ri" localSheetId="42" hidden="1">#REF!</definedName>
    <definedName name="ri" localSheetId="43" hidden="1">#REF!</definedName>
    <definedName name="ri" localSheetId="44" hidden="1">#REF!</definedName>
    <definedName name="ri" localSheetId="45" hidden="1">#REF!</definedName>
    <definedName name="ri" localSheetId="48" hidden="1">#REF!</definedName>
    <definedName name="ri" localSheetId="49" hidden="1">#REF!</definedName>
    <definedName name="ri" localSheetId="50" hidden="1">#REF!</definedName>
    <definedName name="ri" localSheetId="52" hidden="1">#REF!</definedName>
    <definedName name="ri" localSheetId="41" hidden="1">#REF!</definedName>
    <definedName name="ri" hidden="1">#REF!</definedName>
    <definedName name="right">#REF!</definedName>
    <definedName name="RIN">#REF!</definedName>
    <definedName name="rindex">#REF!</definedName>
    <definedName name="rngErrorSort">[72]ErrCheck!$A$4</definedName>
    <definedName name="rngLastSave">[72]Main!$G$19</definedName>
    <definedName name="rngLastSent">[72]Main!$G$18</definedName>
    <definedName name="rngLastUpdate">[72]Links!$D$2</definedName>
    <definedName name="rngNeedsUpdate">[72]Links!$E$2</definedName>
    <definedName name="rngQuestChecked">[72]ErrCheck!$A$3</definedName>
    <definedName name="ROS">#N/A</definedName>
    <definedName name="Rows_Table">#REF!</definedName>
    <definedName name="RR" localSheetId="18">#REF!</definedName>
    <definedName name="RR" localSheetId="19">#REF!</definedName>
    <definedName name="RR" localSheetId="20">#REF!</definedName>
    <definedName name="RR" localSheetId="21">#REF!</definedName>
    <definedName name="RR" localSheetId="42">#REF!</definedName>
    <definedName name="RR" localSheetId="43">#REF!</definedName>
    <definedName name="RR" localSheetId="44">#REF!</definedName>
    <definedName name="RR" localSheetId="45">#REF!</definedName>
    <definedName name="RR" localSheetId="48">#REF!</definedName>
    <definedName name="RR" localSheetId="49">#REF!</definedName>
    <definedName name="RR" localSheetId="50">#REF!</definedName>
    <definedName name="RR" localSheetId="52">#REF!</definedName>
    <definedName name="RR" localSheetId="41">#REF!</definedName>
    <definedName name="RR">#REF!</definedName>
    <definedName name="rrasrra" localSheetId="18">#REF!</definedName>
    <definedName name="rrasrra" localSheetId="19">#REF!</definedName>
    <definedName name="rrasrra" localSheetId="20">#REF!</definedName>
    <definedName name="rrasrra" localSheetId="42">#REF!</definedName>
    <definedName name="rrasrra" localSheetId="43">#REF!</definedName>
    <definedName name="rrasrra" localSheetId="44">#REF!</definedName>
    <definedName name="rrasrra" localSheetId="48">#REF!</definedName>
    <definedName name="rrasrra" localSheetId="49">#REF!</definedName>
    <definedName name="rrasrra" localSheetId="50">#REF!</definedName>
    <definedName name="rrasrra">#REF!</definedName>
    <definedName name="rrr" localSheetId="16" hidden="1">{"Riqfin97",#N/A,FALSE,"Tran";"Riqfinpro",#N/A,FALSE,"Tran"}</definedName>
    <definedName name="rrr" localSheetId="17" hidden="1">{"Riqfin97",#N/A,FALSE,"Tran";"Riqfinpro",#N/A,FALSE,"Tran"}</definedName>
    <definedName name="rrr" localSheetId="18" hidden="1">{"Riqfin97",#N/A,FALSE,"Tran";"Riqfinpro",#N/A,FALSE,"Tran"}</definedName>
    <definedName name="rrr" localSheetId="19" hidden="1">{"Riqfin97",#N/A,FALSE,"Tran";"Riqfinpro",#N/A,FALSE,"Tran"}</definedName>
    <definedName name="rrr" localSheetId="20" hidden="1">{"Riqfin97",#N/A,FALSE,"Tran";"Riqfinpro",#N/A,FALSE,"Tran"}</definedName>
    <definedName name="rrr" localSheetId="21" hidden="1">{"Riqfin97",#N/A,FALSE,"Tran";"Riqfinpro",#N/A,FALSE,"Tran"}</definedName>
    <definedName name="rrr" localSheetId="42" hidden="1">{"Riqfin97",#N/A,FALSE,"Tran";"Riqfinpro",#N/A,FALSE,"Tran"}</definedName>
    <definedName name="rrr" localSheetId="43" hidden="1">{"Riqfin97",#N/A,FALSE,"Tran";"Riqfinpro",#N/A,FALSE,"Tran"}</definedName>
    <definedName name="rrr" localSheetId="44" hidden="1">{"Riqfin97",#N/A,FALSE,"Tran";"Riqfinpro",#N/A,FALSE,"Tran"}</definedName>
    <definedName name="rrr" localSheetId="45" hidden="1">{"Riqfin97",#N/A,FALSE,"Tran";"Riqfinpro",#N/A,FALSE,"Tran"}</definedName>
    <definedName name="rrr" localSheetId="48" hidden="1">{"Riqfin97",#N/A,FALSE,"Tran";"Riqfinpro",#N/A,FALSE,"Tran"}</definedName>
    <definedName name="rrr" localSheetId="49" hidden="1">{"Riqfin97",#N/A,FALSE,"Tran";"Riqfinpro",#N/A,FALSE,"Tran"}</definedName>
    <definedName name="rrr" localSheetId="50" hidden="1">{"Riqfin97",#N/A,FALSE,"Tran";"Riqfinpro",#N/A,FALSE,"Tran"}</definedName>
    <definedName name="rrr" localSheetId="51" hidden="1">{"Riqfin97",#N/A,FALSE,"Tran";"Riqfinpro",#N/A,FALSE,"Tran"}</definedName>
    <definedName name="rrr" localSheetId="52" hidden="1">{"Riqfin97",#N/A,FALSE,"Tran";"Riqfinpro",#N/A,FALSE,"Tran"}</definedName>
    <definedName name="rrr" localSheetId="41" hidden="1">{"Riqfin97",#N/A,FALSE,"Tran";"Riqfinpro",#N/A,FALSE,"Tran"}</definedName>
    <definedName name="rrr" hidden="1">{"Riqfin97",#N/A,FALSE,"Tran";"Riqfinpro",#N/A,FALSE,"Tran"}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6" hidden="1">{"Tab1",#N/A,FALSE,"P";"Tab2",#N/A,FALSE,"P"}</definedName>
    <definedName name="rrrrrr" localSheetId="17" hidden="1">{"Tab1",#N/A,FALSE,"P";"Tab2",#N/A,FALSE,"P"}</definedName>
    <definedName name="rrrrrr" localSheetId="18" hidden="1">{"Tab1",#N/A,FALSE,"P";"Tab2",#N/A,FALSE,"P"}</definedName>
    <definedName name="rrrrrr" localSheetId="19" hidden="1">{"Tab1",#N/A,FALSE,"P";"Tab2",#N/A,FALSE,"P"}</definedName>
    <definedName name="rrrrrr" localSheetId="20" hidden="1">{"Tab1",#N/A,FALSE,"P";"Tab2",#N/A,FALSE,"P"}</definedName>
    <definedName name="rrrrrr" localSheetId="21" hidden="1">{"Tab1",#N/A,FALSE,"P";"Tab2",#N/A,FALSE,"P"}</definedName>
    <definedName name="rrrrrr" localSheetId="42" hidden="1">{"Tab1",#N/A,FALSE,"P";"Tab2",#N/A,FALSE,"P"}</definedName>
    <definedName name="rrrrrr" localSheetId="43" hidden="1">{"Tab1",#N/A,FALSE,"P";"Tab2",#N/A,FALSE,"P"}</definedName>
    <definedName name="rrrrrr" localSheetId="44" hidden="1">{"Tab1",#N/A,FALSE,"P";"Tab2",#N/A,FALSE,"P"}</definedName>
    <definedName name="rrrrrr" localSheetId="45" hidden="1">{"Tab1",#N/A,FALSE,"P";"Tab2",#N/A,FALSE,"P"}</definedName>
    <definedName name="rrrrrr" localSheetId="48" hidden="1">{"Tab1",#N/A,FALSE,"P";"Tab2",#N/A,FALSE,"P"}</definedName>
    <definedName name="rrrrrr" localSheetId="49" hidden="1">{"Tab1",#N/A,FALSE,"P";"Tab2",#N/A,FALSE,"P"}</definedName>
    <definedName name="rrrrrr" localSheetId="50" hidden="1">{"Tab1",#N/A,FALSE,"P";"Tab2",#N/A,FALSE,"P"}</definedName>
    <definedName name="rrrrrr" localSheetId="51" hidden="1">{"Tab1",#N/A,FALSE,"P";"Tab2",#N/A,FALSE,"P"}</definedName>
    <definedName name="rrrrrr" localSheetId="52" hidden="1">{"Tab1",#N/A,FALSE,"P";"Tab2",#N/A,FALSE,"P"}</definedName>
    <definedName name="rrrrrr" localSheetId="41" hidden="1">{"Tab1",#N/A,FALSE,"P";"Tab2",#N/A,FALSE,"P"}</definedName>
    <definedName name="rrrrrr" hidden="1">{"Tab1",#N/A,FALSE,"P";"Tab2",#N/A,FALSE,"P"}</definedName>
    <definedName name="rrrrrrr" localSheetId="16" hidden="1">{"Tab1",#N/A,FALSE,"P";"Tab2",#N/A,FALSE,"P"}</definedName>
    <definedName name="rrrrrrr" localSheetId="17" hidden="1">{"Tab1",#N/A,FALSE,"P";"Tab2",#N/A,FALSE,"P"}</definedName>
    <definedName name="rrrrrrr" localSheetId="18" hidden="1">{"Tab1",#N/A,FALSE,"P";"Tab2",#N/A,FALSE,"P"}</definedName>
    <definedName name="rrrrrrr" localSheetId="19" hidden="1">{"Tab1",#N/A,FALSE,"P";"Tab2",#N/A,FALSE,"P"}</definedName>
    <definedName name="rrrrrrr" localSheetId="20" hidden="1">{"Tab1",#N/A,FALSE,"P";"Tab2",#N/A,FALSE,"P"}</definedName>
    <definedName name="rrrrrrr" localSheetId="21" hidden="1">{"Tab1",#N/A,FALSE,"P";"Tab2",#N/A,FALSE,"P"}</definedName>
    <definedName name="rrrrrrr" localSheetId="42" hidden="1">{"Tab1",#N/A,FALSE,"P";"Tab2",#N/A,FALSE,"P"}</definedName>
    <definedName name="rrrrrrr" localSheetId="43" hidden="1">{"Tab1",#N/A,FALSE,"P";"Tab2",#N/A,FALSE,"P"}</definedName>
    <definedName name="rrrrrrr" localSheetId="44" hidden="1">{"Tab1",#N/A,FALSE,"P";"Tab2",#N/A,FALSE,"P"}</definedName>
    <definedName name="rrrrrrr" localSheetId="45" hidden="1">{"Tab1",#N/A,FALSE,"P";"Tab2",#N/A,FALSE,"P"}</definedName>
    <definedName name="rrrrrrr" localSheetId="48" hidden="1">{"Tab1",#N/A,FALSE,"P";"Tab2",#N/A,FALSE,"P"}</definedName>
    <definedName name="rrrrrrr" localSheetId="49" hidden="1">{"Tab1",#N/A,FALSE,"P";"Tab2",#N/A,FALSE,"P"}</definedName>
    <definedName name="rrrrrrr" localSheetId="50" hidden="1">{"Tab1",#N/A,FALSE,"P";"Tab2",#N/A,FALSE,"P"}</definedName>
    <definedName name="rrrrrrr" localSheetId="51" hidden="1">{"Tab1",#N/A,FALSE,"P";"Tab2",#N/A,FALSE,"P"}</definedName>
    <definedName name="rrrrrrr" localSheetId="52" hidden="1">{"Tab1",#N/A,FALSE,"P";"Tab2",#N/A,FALSE,"P"}</definedName>
    <definedName name="rrrrrrr" localSheetId="41" hidden="1">{"Tab1",#N/A,FALSE,"P";"Tab2",#N/A,FALSE,"P"}</definedName>
    <definedName name="rrrrrrr" hidden="1">{"Tab1",#N/A,FALSE,"P";"Tab2",#N/A,FALSE,"P"}</definedName>
    <definedName name="rrrrrrrrrrrrr" localSheetId="16" hidden="1">{"Tab1",#N/A,FALSE,"P";"Tab2",#N/A,FALSE,"P"}</definedName>
    <definedName name="rrrrrrrrrrrrr" localSheetId="17" hidden="1">{"Tab1",#N/A,FALSE,"P";"Tab2",#N/A,FALSE,"P"}</definedName>
    <definedName name="rrrrrrrrrrrrr" localSheetId="18" hidden="1">{"Tab1",#N/A,FALSE,"P";"Tab2",#N/A,FALSE,"P"}</definedName>
    <definedName name="rrrrrrrrrrrrr" localSheetId="19" hidden="1">{"Tab1",#N/A,FALSE,"P";"Tab2",#N/A,FALSE,"P"}</definedName>
    <definedName name="rrrrrrrrrrrrr" localSheetId="20" hidden="1">{"Tab1",#N/A,FALSE,"P";"Tab2",#N/A,FALSE,"P"}</definedName>
    <definedName name="rrrrrrrrrrrrr" localSheetId="21" hidden="1">{"Tab1",#N/A,FALSE,"P";"Tab2",#N/A,FALSE,"P"}</definedName>
    <definedName name="rrrrrrrrrrrrr" localSheetId="42" hidden="1">{"Tab1",#N/A,FALSE,"P";"Tab2",#N/A,FALSE,"P"}</definedName>
    <definedName name="rrrrrrrrrrrrr" localSheetId="43" hidden="1">{"Tab1",#N/A,FALSE,"P";"Tab2",#N/A,FALSE,"P"}</definedName>
    <definedName name="rrrrrrrrrrrrr" localSheetId="44" hidden="1">{"Tab1",#N/A,FALSE,"P";"Tab2",#N/A,FALSE,"P"}</definedName>
    <definedName name="rrrrrrrrrrrrr" localSheetId="45" hidden="1">{"Tab1",#N/A,FALSE,"P";"Tab2",#N/A,FALSE,"P"}</definedName>
    <definedName name="rrrrrrrrrrrrr" localSheetId="48" hidden="1">{"Tab1",#N/A,FALSE,"P";"Tab2",#N/A,FALSE,"P"}</definedName>
    <definedName name="rrrrrrrrrrrrr" localSheetId="49" hidden="1">{"Tab1",#N/A,FALSE,"P";"Tab2",#N/A,FALSE,"P"}</definedName>
    <definedName name="rrrrrrrrrrrrr" localSheetId="50" hidden="1">{"Tab1",#N/A,FALSE,"P";"Tab2",#N/A,FALSE,"P"}</definedName>
    <definedName name="rrrrrrrrrrrrr" localSheetId="51" hidden="1">{"Tab1",#N/A,FALSE,"P";"Tab2",#N/A,FALSE,"P"}</definedName>
    <definedName name="rrrrrrrrrrrrr" localSheetId="52" hidden="1">{"Tab1",#N/A,FALSE,"P";"Tab2",#N/A,FALSE,"P"}</definedName>
    <definedName name="rrrrrrrrrrrrr" localSheetId="41" hidden="1">{"Tab1",#N/A,FALSE,"P";"Tab2",#N/A,FALSE,"P"}</definedName>
    <definedName name="rrrrrrrrrrrrr" hidden="1">{"Tab1",#N/A,FALSE,"P";"Tab2",#N/A,FALSE,"P"}</definedName>
    <definedName name="RS" localSheetId="18">#REF!</definedName>
    <definedName name="RS" localSheetId="19">#REF!</definedName>
    <definedName name="RS" localSheetId="20">#REF!</definedName>
    <definedName name="RS" localSheetId="21">#REF!</definedName>
    <definedName name="RS" localSheetId="42">#REF!</definedName>
    <definedName name="RS" localSheetId="43">#REF!</definedName>
    <definedName name="RS" localSheetId="44">#REF!</definedName>
    <definedName name="RS" localSheetId="45">#REF!</definedName>
    <definedName name="RS" localSheetId="48">#REF!</definedName>
    <definedName name="RS" localSheetId="49">#REF!</definedName>
    <definedName name="RS" localSheetId="50">#REF!</definedName>
    <definedName name="RS" localSheetId="52">#REF!</definedName>
    <definedName name="RS" localSheetId="41">#REF!</definedName>
    <definedName name="RS">#REF!</definedName>
    <definedName name="RS1A" localSheetId="18">#REF!</definedName>
    <definedName name="RS1A" localSheetId="19">#REF!</definedName>
    <definedName name="RS1A" localSheetId="20">#REF!</definedName>
    <definedName name="RS1A" localSheetId="42">#REF!</definedName>
    <definedName name="RS1A" localSheetId="43">#REF!</definedName>
    <definedName name="RS1A" localSheetId="44">#REF!</definedName>
    <definedName name="RS1A" localSheetId="48">#REF!</definedName>
    <definedName name="RS1A" localSheetId="49">#REF!</definedName>
    <definedName name="RS1A" localSheetId="50">#REF!</definedName>
    <definedName name="RS1A">#REF!</definedName>
    <definedName name="RSB">#REF!</definedName>
    <definedName name="RSB_AHAP_40R">#REF!</definedName>
    <definedName name="RSB_Bcos_Des_40R">#REF!</definedName>
    <definedName name="RSB_SOCFIN_40R">#REF!</definedName>
    <definedName name="rt" localSheetId="16" hidden="1">{"Minpmon",#N/A,FALSE,"Monthinput"}</definedName>
    <definedName name="rt" localSheetId="17" hidden="1">{"Minpmon",#N/A,FALSE,"Monthinput"}</definedName>
    <definedName name="rt" localSheetId="18" hidden="1">{"Minpmon",#N/A,FALSE,"Monthinput"}</definedName>
    <definedName name="rt" localSheetId="19" hidden="1">{"Minpmon",#N/A,FALSE,"Monthinput"}</definedName>
    <definedName name="rt" localSheetId="20" hidden="1">{"Minpmon",#N/A,FALSE,"Monthinput"}</definedName>
    <definedName name="rt" localSheetId="21" hidden="1">{"Minpmon",#N/A,FALSE,"Monthinput"}</definedName>
    <definedName name="rt" localSheetId="42" hidden="1">{"Minpmon",#N/A,FALSE,"Monthinput"}</definedName>
    <definedName name="rt" localSheetId="43" hidden="1">{"Minpmon",#N/A,FALSE,"Monthinput"}</definedName>
    <definedName name="rt" localSheetId="44" hidden="1">{"Minpmon",#N/A,FALSE,"Monthinput"}</definedName>
    <definedName name="rt" localSheetId="45" hidden="1">{"Minpmon",#N/A,FALSE,"Monthinput"}</definedName>
    <definedName name="rt" localSheetId="48" hidden="1">{"Minpmon",#N/A,FALSE,"Monthinput"}</definedName>
    <definedName name="rt" localSheetId="49" hidden="1">{"Minpmon",#N/A,FALSE,"Monthinput"}</definedName>
    <definedName name="rt" localSheetId="50" hidden="1">{"Minpmon",#N/A,FALSE,"Monthinput"}</definedName>
    <definedName name="rt" localSheetId="51" hidden="1">{"Minpmon",#N/A,FALSE,"Monthinput"}</definedName>
    <definedName name="rt" localSheetId="52" hidden="1">{"Minpmon",#N/A,FALSE,"Monthinput"}</definedName>
    <definedName name="rt" localSheetId="41" hidden="1">{"Minpmon",#N/A,FALSE,"Monthinput"}</definedName>
    <definedName name="rt" hidden="1">{"Minpmon",#N/A,FALSE,"Monthinput"}</definedName>
    <definedName name="rte" localSheetId="16" hidden="1">{"Riqfin97",#N/A,FALSE,"Tran";"Riqfinpro",#N/A,FALSE,"Tran"}</definedName>
    <definedName name="rte" localSheetId="17" hidden="1">{"Riqfin97",#N/A,FALSE,"Tran";"Riqfinpro",#N/A,FALSE,"Tran"}</definedName>
    <definedName name="rte" localSheetId="18" hidden="1">{"Riqfin97",#N/A,FALSE,"Tran";"Riqfinpro",#N/A,FALSE,"Tran"}</definedName>
    <definedName name="rte" localSheetId="19" hidden="1">{"Riqfin97",#N/A,FALSE,"Tran";"Riqfinpro",#N/A,FALSE,"Tran"}</definedName>
    <definedName name="rte" localSheetId="20" hidden="1">{"Riqfin97",#N/A,FALSE,"Tran";"Riqfinpro",#N/A,FALSE,"Tran"}</definedName>
    <definedName name="rte" localSheetId="21" hidden="1">{"Riqfin97",#N/A,FALSE,"Tran";"Riqfinpro",#N/A,FALSE,"Tran"}</definedName>
    <definedName name="rte" localSheetId="42" hidden="1">{"Riqfin97",#N/A,FALSE,"Tran";"Riqfinpro",#N/A,FALSE,"Tran"}</definedName>
    <definedName name="rte" localSheetId="43" hidden="1">{"Riqfin97",#N/A,FALSE,"Tran";"Riqfinpro",#N/A,FALSE,"Tran"}</definedName>
    <definedName name="rte" localSheetId="44" hidden="1">{"Riqfin97",#N/A,FALSE,"Tran";"Riqfinpro",#N/A,FALSE,"Tran"}</definedName>
    <definedName name="rte" localSheetId="45" hidden="1">{"Riqfin97",#N/A,FALSE,"Tran";"Riqfinpro",#N/A,FALSE,"Tran"}</definedName>
    <definedName name="rte" localSheetId="48" hidden="1">{"Riqfin97",#N/A,FALSE,"Tran";"Riqfinpro",#N/A,FALSE,"Tran"}</definedName>
    <definedName name="rte" localSheetId="49" hidden="1">{"Riqfin97",#N/A,FALSE,"Tran";"Riqfinpro",#N/A,FALSE,"Tran"}</definedName>
    <definedName name="rte" localSheetId="50" hidden="1">{"Riqfin97",#N/A,FALSE,"Tran";"Riqfinpro",#N/A,FALSE,"Tran"}</definedName>
    <definedName name="rte" localSheetId="51" hidden="1">{"Riqfin97",#N/A,FALSE,"Tran";"Riqfinpro",#N/A,FALSE,"Tran"}</definedName>
    <definedName name="rte" localSheetId="52" hidden="1">{"Riqfin97",#N/A,FALSE,"Tran";"Riqfinpro",#N/A,FALSE,"Tran"}</definedName>
    <definedName name="rte" localSheetId="41" hidden="1">{"Riqfin97",#N/A,FALSE,"Tran";"Riqfinpro",#N/A,FALSE,"Tran"}</definedName>
    <definedName name="rte" hidden="1">{"Riqfin97",#N/A,FALSE,"Tran";"Riqfinpro",#N/A,FALSE,"Tran"}</definedName>
    <definedName name="rtre" localSheetId="16" hidden="1">{"Main Economic Indicators",#N/A,FALSE,"C"}</definedName>
    <definedName name="rtre" localSheetId="17" hidden="1">{"Main Economic Indicators",#N/A,FALSE,"C"}</definedName>
    <definedName name="rtre" localSheetId="18" hidden="1">{"Main Economic Indicators",#N/A,FALSE,"C"}</definedName>
    <definedName name="rtre" localSheetId="19" hidden="1">{"Main Economic Indicators",#N/A,FALSE,"C"}</definedName>
    <definedName name="rtre" localSheetId="20" hidden="1">{"Main Economic Indicators",#N/A,FALSE,"C"}</definedName>
    <definedName name="rtre" localSheetId="21" hidden="1">{"Main Economic Indicators",#N/A,FALSE,"C"}</definedName>
    <definedName name="rtre" localSheetId="42" hidden="1">{"Main Economic Indicators",#N/A,FALSE,"C"}</definedName>
    <definedName name="rtre" localSheetId="43" hidden="1">{"Main Economic Indicators",#N/A,FALSE,"C"}</definedName>
    <definedName name="rtre" localSheetId="44" hidden="1">{"Main Economic Indicators",#N/A,FALSE,"C"}</definedName>
    <definedName name="rtre" localSheetId="45" hidden="1">{"Main Economic Indicators",#N/A,FALSE,"C"}</definedName>
    <definedName name="rtre" localSheetId="48" hidden="1">{"Main Economic Indicators",#N/A,FALSE,"C"}</definedName>
    <definedName name="rtre" localSheetId="49" hidden="1">{"Main Economic Indicators",#N/A,FALSE,"C"}</definedName>
    <definedName name="rtre" localSheetId="50" hidden="1">{"Main Economic Indicators",#N/A,FALSE,"C"}</definedName>
    <definedName name="rtre" localSheetId="51" hidden="1">{"Main Economic Indicators",#N/A,FALSE,"C"}</definedName>
    <definedName name="rtre" localSheetId="52" hidden="1">{"Main Economic Indicators",#N/A,FALSE,"C"}</definedName>
    <definedName name="rtre" localSheetId="41" hidden="1">{"Main Economic Indicators",#N/A,FALSE,"C"}</definedName>
    <definedName name="rtre" hidden="1">{"Main Economic Indicators",#N/A,FALSE,"C"}</definedName>
    <definedName name="rtre1" localSheetId="16" hidden="1">{"Main Economic Indicators",#N/A,FALSE,"C"}</definedName>
    <definedName name="rtre1" localSheetId="17" hidden="1">{"Main Economic Indicators",#N/A,FALSE,"C"}</definedName>
    <definedName name="rtre1" localSheetId="18" hidden="1">{"Main Economic Indicators",#N/A,FALSE,"C"}</definedName>
    <definedName name="rtre1" localSheetId="19" hidden="1">{"Main Economic Indicators",#N/A,FALSE,"C"}</definedName>
    <definedName name="rtre1" localSheetId="20" hidden="1">{"Main Economic Indicators",#N/A,FALSE,"C"}</definedName>
    <definedName name="rtre1" localSheetId="21" hidden="1">{"Main Economic Indicators",#N/A,FALSE,"C"}</definedName>
    <definedName name="rtre1" localSheetId="42" hidden="1">{"Main Economic Indicators",#N/A,FALSE,"C"}</definedName>
    <definedName name="rtre1" localSheetId="43" hidden="1">{"Main Economic Indicators",#N/A,FALSE,"C"}</definedName>
    <definedName name="rtre1" localSheetId="44" hidden="1">{"Main Economic Indicators",#N/A,FALSE,"C"}</definedName>
    <definedName name="rtre1" localSheetId="45" hidden="1">{"Main Economic Indicators",#N/A,FALSE,"C"}</definedName>
    <definedName name="rtre1" localSheetId="48" hidden="1">{"Main Economic Indicators",#N/A,FALSE,"C"}</definedName>
    <definedName name="rtre1" localSheetId="49" hidden="1">{"Main Economic Indicators",#N/A,FALSE,"C"}</definedName>
    <definedName name="rtre1" localSheetId="50" hidden="1">{"Main Economic Indicators",#N/A,FALSE,"C"}</definedName>
    <definedName name="rtre1" localSheetId="51" hidden="1">{"Main Economic Indicators",#N/A,FALSE,"C"}</definedName>
    <definedName name="rtre1" localSheetId="52" hidden="1">{"Main Economic Indicators",#N/A,FALSE,"C"}</definedName>
    <definedName name="rtre1" localSheetId="41" hidden="1">{"Main Economic Indicators",#N/A,FALSE,"C"}</definedName>
    <definedName name="rtre1" hidden="1">{"Main Economic Indicators",#N/A,FALSE,"C"}</definedName>
    <definedName name="rty" localSheetId="16" hidden="1">{"Riqfin97",#N/A,FALSE,"Tran";"Riqfinpro",#N/A,FALSE,"Tran"}</definedName>
    <definedName name="rty" localSheetId="17" hidden="1">{"Riqfin97",#N/A,FALSE,"Tran";"Riqfinpro",#N/A,FALSE,"Tran"}</definedName>
    <definedName name="rty" localSheetId="18" hidden="1">{"Riqfin97",#N/A,FALSE,"Tran";"Riqfinpro",#N/A,FALSE,"Tran"}</definedName>
    <definedName name="rty" localSheetId="19" hidden="1">{"Riqfin97",#N/A,FALSE,"Tran";"Riqfinpro",#N/A,FALSE,"Tran"}</definedName>
    <definedName name="rty" localSheetId="20" hidden="1">{"Riqfin97",#N/A,FALSE,"Tran";"Riqfinpro",#N/A,FALSE,"Tran"}</definedName>
    <definedName name="rty" localSheetId="21" hidden="1">{"Riqfin97",#N/A,FALSE,"Tran";"Riqfinpro",#N/A,FALSE,"Tran"}</definedName>
    <definedName name="rty" localSheetId="42" hidden="1">{"Riqfin97",#N/A,FALSE,"Tran";"Riqfinpro",#N/A,FALSE,"Tran"}</definedName>
    <definedName name="rty" localSheetId="43" hidden="1">{"Riqfin97",#N/A,FALSE,"Tran";"Riqfinpro",#N/A,FALSE,"Tran"}</definedName>
    <definedName name="rty" localSheetId="44" hidden="1">{"Riqfin97",#N/A,FALSE,"Tran";"Riqfinpro",#N/A,FALSE,"Tran"}</definedName>
    <definedName name="rty" localSheetId="45" hidden="1">{"Riqfin97",#N/A,FALSE,"Tran";"Riqfinpro",#N/A,FALSE,"Tran"}</definedName>
    <definedName name="rty" localSheetId="48" hidden="1">{"Riqfin97",#N/A,FALSE,"Tran";"Riqfinpro",#N/A,FALSE,"Tran"}</definedName>
    <definedName name="rty" localSheetId="49" hidden="1">{"Riqfin97",#N/A,FALSE,"Tran";"Riqfinpro",#N/A,FALSE,"Tran"}</definedName>
    <definedName name="rty" localSheetId="50" hidden="1">{"Riqfin97",#N/A,FALSE,"Tran";"Riqfinpro",#N/A,FALSE,"Tran"}</definedName>
    <definedName name="rty" localSheetId="51" hidden="1">{"Riqfin97",#N/A,FALSE,"Tran";"Riqfinpro",#N/A,FALSE,"Tran"}</definedName>
    <definedName name="rty" localSheetId="52" hidden="1">{"Riqfin97",#N/A,FALSE,"Tran";"Riqfinpro",#N/A,FALSE,"Tran"}</definedName>
    <definedName name="rty" localSheetId="41" hidden="1">{"Riqfin97",#N/A,FALSE,"Tran";"Riqfinpro",#N/A,FALSE,"Tran"}</definedName>
    <definedName name="rty" hidden="1">{"Riqfin97",#N/A,FALSE,"Tran";"Riqfinpro",#N/A,FALSE,"Tran"}</definedName>
    <definedName name="RUIZ" localSheetId="18">#REF!</definedName>
    <definedName name="RUIZ" localSheetId="19">#REF!</definedName>
    <definedName name="RUIZ" localSheetId="20">#REF!</definedName>
    <definedName name="RUIZ" localSheetId="21">#REF!</definedName>
    <definedName name="RUIZ" localSheetId="42">#REF!</definedName>
    <definedName name="RUIZ" localSheetId="43">#REF!</definedName>
    <definedName name="RUIZ" localSheetId="44">#REF!</definedName>
    <definedName name="RUIZ" localSheetId="45">#REF!</definedName>
    <definedName name="RUIZ" localSheetId="48">#REF!</definedName>
    <definedName name="RUIZ" localSheetId="49">#REF!</definedName>
    <definedName name="RUIZ" localSheetId="50">#REF!</definedName>
    <definedName name="RUIZ" localSheetId="52">#REF!</definedName>
    <definedName name="RUIZ" localSheetId="41">#REF!</definedName>
    <definedName name="RUIZ">#REF!</definedName>
    <definedName name="Rwvu.PLA2." localSheetId="19" hidden="1">'[43]COP FED'!#REF!</definedName>
    <definedName name="Rwvu.PLA2." localSheetId="20" hidden="1">'[43]COP FED'!#REF!</definedName>
    <definedName name="Rwvu.PLA2." localSheetId="21" hidden="1">'[43]COP FED'!#REF!</definedName>
    <definedName name="Rwvu.PLA2." localSheetId="42" hidden="1">'[43]COP FED'!#REF!</definedName>
    <definedName name="Rwvu.PLA2." localSheetId="43" hidden="1">'[43]COP FED'!#REF!</definedName>
    <definedName name="Rwvu.PLA2." localSheetId="44" hidden="1">'[44]COP FED'!#REF!</definedName>
    <definedName name="Rwvu.PLA2." localSheetId="45" hidden="1">'[44]COP FED'!#REF!</definedName>
    <definedName name="Rwvu.PLA2." localSheetId="48" hidden="1">'[44]COP FED'!#REF!</definedName>
    <definedName name="Rwvu.PLA2." localSheetId="49" hidden="1">'[44]COP FED'!#REF!</definedName>
    <definedName name="Rwvu.PLA2." localSheetId="50" hidden="1">'[44]COP FED'!#REF!</definedName>
    <definedName name="Rwvu.PLA2." localSheetId="52" hidden="1">'[44]COP FED'!#REF!</definedName>
    <definedName name="Rwvu.PLA2." localSheetId="41" hidden="1">'[43]COP FED'!#REF!</definedName>
    <definedName name="Rwvu.PLA2." hidden="1">'[43]COP FED'!#REF!</definedName>
    <definedName name="rx" localSheetId="18" hidden="1">#REF!</definedName>
    <definedName name="rx" localSheetId="19" hidden="1">#REF!</definedName>
    <definedName name="rx" localSheetId="20" hidden="1">#REF!</definedName>
    <definedName name="rx" localSheetId="21" hidden="1">#REF!</definedName>
    <definedName name="rx" localSheetId="42" hidden="1">#REF!</definedName>
    <definedName name="rx" localSheetId="43" hidden="1">#REF!</definedName>
    <definedName name="rx" localSheetId="44" hidden="1">#REF!</definedName>
    <definedName name="rx" localSheetId="45" hidden="1">#REF!</definedName>
    <definedName name="rx" localSheetId="48" hidden="1">#REF!</definedName>
    <definedName name="rx" localSheetId="49" hidden="1">#REF!</definedName>
    <definedName name="rx" localSheetId="50" hidden="1">#REF!</definedName>
    <definedName name="rx" localSheetId="52" hidden="1">#REF!</definedName>
    <definedName name="rx" localSheetId="41" hidden="1">#REF!</definedName>
    <definedName name="rx" hidden="1">#REF!</definedName>
    <definedName name="s" localSheetId="16" hidden="1">{"Tab1",#N/A,FALSE,"P";"Tab2",#N/A,FALSE,"P"}</definedName>
    <definedName name="s" localSheetId="17" hidden="1">{"Tab1",#N/A,FALSE,"P";"Tab2",#N/A,FALSE,"P"}</definedName>
    <definedName name="s" localSheetId="18" hidden="1">{"Tab1",#N/A,FALSE,"P";"Tab2",#N/A,FALSE,"P"}</definedName>
    <definedName name="s" localSheetId="19" hidden="1">{"Tab1",#N/A,FALSE,"P";"Tab2",#N/A,FALSE,"P"}</definedName>
    <definedName name="s" localSheetId="20" hidden="1">{"Tab1",#N/A,FALSE,"P";"Tab2",#N/A,FALSE,"P"}</definedName>
    <definedName name="s" localSheetId="21" hidden="1">{"Tab1",#N/A,FALSE,"P";"Tab2",#N/A,FALSE,"P"}</definedName>
    <definedName name="s" localSheetId="42" hidden="1">{"Tab1",#N/A,FALSE,"P";"Tab2",#N/A,FALSE,"P"}</definedName>
    <definedName name="s" localSheetId="43" hidden="1">{"Tab1",#N/A,FALSE,"P";"Tab2",#N/A,FALSE,"P"}</definedName>
    <definedName name="s" localSheetId="44" hidden="1">{"Tab1",#N/A,FALSE,"P";"Tab2",#N/A,FALSE,"P"}</definedName>
    <definedName name="s" localSheetId="45" hidden="1">{"Tab1",#N/A,FALSE,"P";"Tab2",#N/A,FALSE,"P"}</definedName>
    <definedName name="s" localSheetId="48" hidden="1">{"Tab1",#N/A,FALSE,"P";"Tab2",#N/A,FALSE,"P"}</definedName>
    <definedName name="s" localSheetId="49" hidden="1">{"Tab1",#N/A,FALSE,"P";"Tab2",#N/A,FALSE,"P"}</definedName>
    <definedName name="s" localSheetId="50" hidden="1">{"Tab1",#N/A,FALSE,"P";"Tab2",#N/A,FALSE,"P"}</definedName>
    <definedName name="s" localSheetId="51" hidden="1">{"Tab1",#N/A,FALSE,"P";"Tab2",#N/A,FALSE,"P"}</definedName>
    <definedName name="s" localSheetId="52" hidden="1">{"Tab1",#N/A,FALSE,"P";"Tab2",#N/A,FALSE,"P"}</definedName>
    <definedName name="s" localSheetId="41" hidden="1">{"Tab1",#N/A,FALSE,"P";"Tab2",#N/A,FALSE,"P"}</definedName>
    <definedName name="s" hidden="1">{"Tab1",#N/A,FALSE,"P";"Tab2",#N/A,FALSE,"P"}</definedName>
    <definedName name="S_" localSheetId="18">#REF!</definedName>
    <definedName name="S_" localSheetId="19">#REF!</definedName>
    <definedName name="S_" localSheetId="20">#REF!</definedName>
    <definedName name="S_" localSheetId="21">#REF!</definedName>
    <definedName name="S_" localSheetId="42">#REF!</definedName>
    <definedName name="S_" localSheetId="43">#REF!</definedName>
    <definedName name="S_" localSheetId="44">#REF!</definedName>
    <definedName name="S_" localSheetId="45">#REF!</definedName>
    <definedName name="S_" localSheetId="48">#REF!</definedName>
    <definedName name="S_" localSheetId="49">#REF!</definedName>
    <definedName name="S_" localSheetId="50">#REF!</definedName>
    <definedName name="S_" localSheetId="52">#REF!</definedName>
    <definedName name="S_" localSheetId="41">#REF!</definedName>
    <definedName name="S_">#REF!</definedName>
    <definedName name="S_1A" localSheetId="18">#REF!</definedName>
    <definedName name="S_1A" localSheetId="19">#REF!</definedName>
    <definedName name="S_1A" localSheetId="20">#REF!</definedName>
    <definedName name="S_1A" localSheetId="42">#REF!</definedName>
    <definedName name="S_1A" localSheetId="43">#REF!</definedName>
    <definedName name="S_1A" localSheetId="44">#REF!</definedName>
    <definedName name="S_1A" localSheetId="48">#REF!</definedName>
    <definedName name="S_1A" localSheetId="49">#REF!</definedName>
    <definedName name="S_1A" localSheetId="50">#REF!</definedName>
    <definedName name="S_1A">#REF!</definedName>
    <definedName name="SA_Tab">#REF!</definedName>
    <definedName name="sad" localSheetId="16" hidden="1">{"Riqfin97",#N/A,FALSE,"Tran";"Riqfinpro",#N/A,FALSE,"Tran"}</definedName>
    <definedName name="sad" localSheetId="17" hidden="1">{"Riqfin97",#N/A,FALSE,"Tran";"Riqfinpro",#N/A,FALSE,"Tran"}</definedName>
    <definedName name="sad" localSheetId="18" hidden="1">{"Riqfin97",#N/A,FALSE,"Tran";"Riqfinpro",#N/A,FALSE,"Tran"}</definedName>
    <definedName name="sad" localSheetId="19" hidden="1">{"Riqfin97",#N/A,FALSE,"Tran";"Riqfinpro",#N/A,FALSE,"Tran"}</definedName>
    <definedName name="sad" localSheetId="20" hidden="1">{"Riqfin97",#N/A,FALSE,"Tran";"Riqfinpro",#N/A,FALSE,"Tran"}</definedName>
    <definedName name="sad" localSheetId="21" hidden="1">{"Riqfin97",#N/A,FALSE,"Tran";"Riqfinpro",#N/A,FALSE,"Tran"}</definedName>
    <definedName name="sad" localSheetId="42" hidden="1">{"Riqfin97",#N/A,FALSE,"Tran";"Riqfinpro",#N/A,FALSE,"Tran"}</definedName>
    <definedName name="sad" localSheetId="43" hidden="1">{"Riqfin97",#N/A,FALSE,"Tran";"Riqfinpro",#N/A,FALSE,"Tran"}</definedName>
    <definedName name="sad" localSheetId="44" hidden="1">{"Riqfin97",#N/A,FALSE,"Tran";"Riqfinpro",#N/A,FALSE,"Tran"}</definedName>
    <definedName name="sad" localSheetId="45" hidden="1">{"Riqfin97",#N/A,FALSE,"Tran";"Riqfinpro",#N/A,FALSE,"Tran"}</definedName>
    <definedName name="sad" localSheetId="48" hidden="1">{"Riqfin97",#N/A,FALSE,"Tran";"Riqfinpro",#N/A,FALSE,"Tran"}</definedName>
    <definedName name="sad" localSheetId="49" hidden="1">{"Riqfin97",#N/A,FALSE,"Tran";"Riqfinpro",#N/A,FALSE,"Tran"}</definedName>
    <definedName name="sad" localSheetId="50" hidden="1">{"Riqfin97",#N/A,FALSE,"Tran";"Riqfinpro",#N/A,FALSE,"Tran"}</definedName>
    <definedName name="sad" localSheetId="51" hidden="1">{"Riqfin97",#N/A,FALSE,"Tran";"Riqfinpro",#N/A,FALSE,"Tran"}</definedName>
    <definedName name="sad" localSheetId="52" hidden="1">{"Riqfin97",#N/A,FALSE,"Tran";"Riqfinpro",#N/A,FALSE,"Tran"}</definedName>
    <definedName name="sad" localSheetId="41" hidden="1">{"Riqfin97",#N/A,FALSE,"Tran";"Riqfinpro",#N/A,FALSE,"Tran"}</definedName>
    <definedName name="sad" hidden="1">{"Riqfin97",#N/A,FALSE,"Tran";"Riqfinpro",#N/A,FALSE,"Tran"}</definedName>
    <definedName name="SAR" localSheetId="18">#REF!</definedName>
    <definedName name="SAR" localSheetId="19">#REF!</definedName>
    <definedName name="SAR" localSheetId="20">#REF!</definedName>
    <definedName name="SAR" localSheetId="21">#REF!</definedName>
    <definedName name="SAR" localSheetId="42">#REF!</definedName>
    <definedName name="SAR" localSheetId="43">#REF!</definedName>
    <definedName name="SAR" localSheetId="44">#REF!</definedName>
    <definedName name="SAR" localSheetId="45">#REF!</definedName>
    <definedName name="SAR" localSheetId="48">#REF!</definedName>
    <definedName name="SAR" localSheetId="49">#REF!</definedName>
    <definedName name="SAR" localSheetId="50">#REF!</definedName>
    <definedName name="SAR" localSheetId="52">#REF!</definedName>
    <definedName name="SAR" localSheetId="41">#REF!</definedName>
    <definedName name="SAR">#REF!</definedName>
    <definedName name="Scale" localSheetId="18">#REF!</definedName>
    <definedName name="Scale" localSheetId="19">#REF!</definedName>
    <definedName name="Scale" localSheetId="20">#REF!</definedName>
    <definedName name="Scale" localSheetId="42">#REF!</definedName>
    <definedName name="Scale" localSheetId="43">#REF!</definedName>
    <definedName name="Scale" localSheetId="44">#REF!</definedName>
    <definedName name="Scale" localSheetId="48">#REF!</definedName>
    <definedName name="Scale" localSheetId="49">#REF!</definedName>
    <definedName name="Scale" localSheetId="50">#REF!</definedName>
    <definedName name="Scale">#REF!</definedName>
    <definedName name="ScaleLabel" localSheetId="18">#REF!</definedName>
    <definedName name="ScaleLabel" localSheetId="19">#REF!</definedName>
    <definedName name="ScaleLabel" localSheetId="20">#REF!</definedName>
    <definedName name="ScaleLabel" localSheetId="42">#REF!</definedName>
    <definedName name="ScaleLabel" localSheetId="43">#REF!</definedName>
    <definedName name="ScaleLabel" localSheetId="44">#REF!</definedName>
    <definedName name="ScaleLabel" localSheetId="48">#REF!</definedName>
    <definedName name="ScaleLabel" localSheetId="49">#REF!</definedName>
    <definedName name="ScaleLabel" localSheetId="50">#REF!</definedName>
    <definedName name="ScaleLabel">#REF!</definedName>
    <definedName name="ScaleMultiplier" localSheetId="18">#REF!</definedName>
    <definedName name="ScaleMultiplier" localSheetId="42">#REF!</definedName>
    <definedName name="ScaleMultiplier" localSheetId="43">#REF!</definedName>
    <definedName name="ScaleMultiplier" localSheetId="44">#REF!</definedName>
    <definedName name="ScaleMultiplier" localSheetId="48">#REF!</definedName>
    <definedName name="ScaleMultiplier" localSheetId="49">#REF!</definedName>
    <definedName name="ScaleMultiplier" localSheetId="50">#REF!</definedName>
    <definedName name="ScaleMultiplier">#REF!</definedName>
    <definedName name="ScaleType" localSheetId="18">#REF!</definedName>
    <definedName name="ScaleType" localSheetId="42">#REF!</definedName>
    <definedName name="ScaleType" localSheetId="43">#REF!</definedName>
    <definedName name="ScaleType" localSheetId="44">#REF!</definedName>
    <definedName name="ScaleType" localSheetId="48">#REF!</definedName>
    <definedName name="ScaleType" localSheetId="49">#REF!</definedName>
    <definedName name="ScaleType" localSheetId="50">#REF!</definedName>
    <definedName name="ScaleType">#REF!</definedName>
    <definedName name="SCHILL" localSheetId="18">#REF!</definedName>
    <definedName name="SCHILL" localSheetId="42">#REF!</definedName>
    <definedName name="SCHILL" localSheetId="43">#REF!</definedName>
    <definedName name="SCHILL" localSheetId="44">#REF!</definedName>
    <definedName name="SCHILL" localSheetId="48">#REF!</definedName>
    <definedName name="SCHILL" localSheetId="49">#REF!</definedName>
    <definedName name="SCHILL" localSheetId="50">#REF!</definedName>
    <definedName name="SCHILL">#REF!</definedName>
    <definedName name="SCHILL1" localSheetId="18">#REF!</definedName>
    <definedName name="SCHILL1" localSheetId="42">#REF!</definedName>
    <definedName name="SCHILL1" localSheetId="43">#REF!</definedName>
    <definedName name="SCHILL1" localSheetId="44">#REF!</definedName>
    <definedName name="SCHILL1" localSheetId="48">#REF!</definedName>
    <definedName name="SCHILL1" localSheetId="49">#REF!</definedName>
    <definedName name="SCHILL1" localSheetId="50">#REF!</definedName>
    <definedName name="SCHILL1">#REF!</definedName>
    <definedName name="SCOTT1" localSheetId="18">#REF!</definedName>
    <definedName name="SCOTT1" localSheetId="42">#REF!</definedName>
    <definedName name="SCOTT1" localSheetId="43">#REF!</definedName>
    <definedName name="SCOTT1" localSheetId="44">#REF!</definedName>
    <definedName name="SCOTT1" localSheetId="48">#REF!</definedName>
    <definedName name="SCOTT1" localSheetId="49">#REF!</definedName>
    <definedName name="SCOTT1" localSheetId="50">#REF!</definedName>
    <definedName name="SCOTT1">#REF!</definedName>
    <definedName name="sd" localSheetId="18">#REF!</definedName>
    <definedName name="sd" localSheetId="42">#REF!</definedName>
    <definedName name="sd" localSheetId="43">#REF!</definedName>
    <definedName name="sd" localSheetId="44">#REF!</definedName>
    <definedName name="sd" localSheetId="48">#REF!</definedName>
    <definedName name="sd" localSheetId="49">#REF!</definedName>
    <definedName name="sd" localSheetId="50">#REF!</definedName>
    <definedName name="sd">#REF!</definedName>
    <definedName name="sdfsdfsdfsd" localSheetId="16" hidden="1">{"Riqfin97",#N/A,FALSE,"Tran";"Riqfinpro",#N/A,FALSE,"Tran"}</definedName>
    <definedName name="sdfsdfsdfsd" localSheetId="17" hidden="1">{"Riqfin97",#N/A,FALSE,"Tran";"Riqfinpro",#N/A,FALSE,"Tran"}</definedName>
    <definedName name="sdfsdfsdfsd" localSheetId="18" hidden="1">{"Riqfin97",#N/A,FALSE,"Tran";"Riqfinpro",#N/A,FALSE,"Tran"}</definedName>
    <definedName name="sdfsdfsdfsd" localSheetId="19" hidden="1">{"Riqfin97",#N/A,FALSE,"Tran";"Riqfinpro",#N/A,FALSE,"Tran"}</definedName>
    <definedName name="sdfsdfsdfsd" localSheetId="20" hidden="1">{"Riqfin97",#N/A,FALSE,"Tran";"Riqfinpro",#N/A,FALSE,"Tran"}</definedName>
    <definedName name="sdfsdfsdfsd" localSheetId="21" hidden="1">{"Riqfin97",#N/A,FALSE,"Tran";"Riqfinpro",#N/A,FALSE,"Tran"}</definedName>
    <definedName name="sdfsdfsdfsd" localSheetId="42" hidden="1">{"Riqfin97",#N/A,FALSE,"Tran";"Riqfinpro",#N/A,FALSE,"Tran"}</definedName>
    <definedName name="sdfsdfsdfsd" localSheetId="43" hidden="1">{"Riqfin97",#N/A,FALSE,"Tran";"Riqfinpro",#N/A,FALSE,"Tran"}</definedName>
    <definedName name="sdfsdfsdfsd" localSheetId="44" hidden="1">{"Riqfin97",#N/A,FALSE,"Tran";"Riqfinpro",#N/A,FALSE,"Tran"}</definedName>
    <definedName name="sdfsdfsdfsd" localSheetId="45" hidden="1">{"Riqfin97",#N/A,FALSE,"Tran";"Riqfinpro",#N/A,FALSE,"Tran"}</definedName>
    <definedName name="sdfsdfsdfsd" localSheetId="48" hidden="1">{"Riqfin97",#N/A,FALSE,"Tran";"Riqfinpro",#N/A,FALSE,"Tran"}</definedName>
    <definedName name="sdfsdfsdfsd" localSheetId="49" hidden="1">{"Riqfin97",#N/A,FALSE,"Tran";"Riqfinpro",#N/A,FALSE,"Tran"}</definedName>
    <definedName name="sdfsdfsdfsd" localSheetId="50" hidden="1">{"Riqfin97",#N/A,FALSE,"Tran";"Riqfinpro",#N/A,FALSE,"Tran"}</definedName>
    <definedName name="sdfsdfsdfsd" localSheetId="51" hidden="1">{"Riqfin97",#N/A,FALSE,"Tran";"Riqfinpro",#N/A,FALSE,"Tran"}</definedName>
    <definedName name="sdfsdfsdfsd" localSheetId="52" hidden="1">{"Riqfin97",#N/A,FALSE,"Tran";"Riqfinpro",#N/A,FALSE,"Tran"}</definedName>
    <definedName name="sdfsdfsdfsd" localSheetId="41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>#REF!</definedName>
    <definedName name="sds_gpd_exp_gdp">#REF!</definedName>
    <definedName name="sdsd" localSheetId="21" hidden="1">'[60]Fax a enviar'!#REF!</definedName>
    <definedName name="sdsd" localSheetId="44" hidden="1">'[60]Fax a enviar'!#REF!</definedName>
    <definedName name="sdsd" localSheetId="45" hidden="1">'[60]Fax a enviar'!#REF!</definedName>
    <definedName name="sdsd" localSheetId="52" hidden="1">'[60]Fax a enviar'!#REF!</definedName>
    <definedName name="sdsd" hidden="1">'[60]Fax a enviar'!#REF!</definedName>
    <definedName name="sdsds" localSheetId="18" hidden="1">#REF!</definedName>
    <definedName name="sdsds" localSheetId="19" hidden="1">#REF!</definedName>
    <definedName name="sdsds" localSheetId="20" hidden="1">#REF!</definedName>
    <definedName name="sdsds" localSheetId="21" hidden="1">#REF!</definedName>
    <definedName name="sdsds" localSheetId="42" hidden="1">#REF!</definedName>
    <definedName name="sdsds" localSheetId="43" hidden="1">#REF!</definedName>
    <definedName name="sdsds" localSheetId="44" hidden="1">#REF!</definedName>
    <definedName name="sdsds" localSheetId="45" hidden="1">#REF!</definedName>
    <definedName name="sdsds" localSheetId="48" hidden="1">#REF!</definedName>
    <definedName name="sdsds" localSheetId="49" hidden="1">#REF!</definedName>
    <definedName name="sdsds" localSheetId="50" hidden="1">#REF!</definedName>
    <definedName name="sdsds" localSheetId="41" hidden="1">#REF!</definedName>
    <definedName name="sdsds" hidden="1">#REF!</definedName>
    <definedName name="SEK" localSheetId="18">#REF!</definedName>
    <definedName name="SEK" localSheetId="19">#REF!</definedName>
    <definedName name="SEK" localSheetId="20">#REF!</definedName>
    <definedName name="SEK" localSheetId="42">#REF!</definedName>
    <definedName name="SEK" localSheetId="43">#REF!</definedName>
    <definedName name="SEK" localSheetId="44">#REF!</definedName>
    <definedName name="SEK" localSheetId="48">#REF!</definedName>
    <definedName name="SEK" localSheetId="49">#REF!</definedName>
    <definedName name="SEK" localSheetId="50">#REF!</definedName>
    <definedName name="SEK">#REF!</definedName>
    <definedName name="sencount" hidden="1">2</definedName>
    <definedName name="ser" localSheetId="16" hidden="1">{"Riqfin97",#N/A,FALSE,"Tran";"Riqfinpro",#N/A,FALSE,"Tran"}</definedName>
    <definedName name="ser" localSheetId="17" hidden="1">{"Riqfin97",#N/A,FALSE,"Tran";"Riqfinpro",#N/A,FALSE,"Tran"}</definedName>
    <definedName name="ser" localSheetId="18" hidden="1">{"Riqfin97",#N/A,FALSE,"Tran";"Riqfinpro",#N/A,FALSE,"Tran"}</definedName>
    <definedName name="ser" localSheetId="19" hidden="1">{"Riqfin97",#N/A,FALSE,"Tran";"Riqfinpro",#N/A,FALSE,"Tran"}</definedName>
    <definedName name="ser" localSheetId="20" hidden="1">{"Riqfin97",#N/A,FALSE,"Tran";"Riqfinpro",#N/A,FALSE,"Tran"}</definedName>
    <definedName name="ser" localSheetId="21" hidden="1">{"Riqfin97",#N/A,FALSE,"Tran";"Riqfinpro",#N/A,FALSE,"Tran"}</definedName>
    <definedName name="ser" localSheetId="42" hidden="1">{"Riqfin97",#N/A,FALSE,"Tran";"Riqfinpro",#N/A,FALSE,"Tran"}</definedName>
    <definedName name="ser" localSheetId="43" hidden="1">{"Riqfin97",#N/A,FALSE,"Tran";"Riqfinpro",#N/A,FALSE,"Tran"}</definedName>
    <definedName name="ser" localSheetId="44" hidden="1">{"Riqfin97",#N/A,FALSE,"Tran";"Riqfinpro",#N/A,FALSE,"Tran"}</definedName>
    <definedName name="ser" localSheetId="45" hidden="1">{"Riqfin97",#N/A,FALSE,"Tran";"Riqfinpro",#N/A,FALSE,"Tran"}</definedName>
    <definedName name="ser" localSheetId="48" hidden="1">{"Riqfin97",#N/A,FALSE,"Tran";"Riqfinpro",#N/A,FALSE,"Tran"}</definedName>
    <definedName name="ser" localSheetId="49" hidden="1">{"Riqfin97",#N/A,FALSE,"Tran";"Riqfinpro",#N/A,FALSE,"Tran"}</definedName>
    <definedName name="ser" localSheetId="50" hidden="1">{"Riqfin97",#N/A,FALSE,"Tran";"Riqfinpro",#N/A,FALSE,"Tran"}</definedName>
    <definedName name="ser" localSheetId="51" hidden="1">{"Riqfin97",#N/A,FALSE,"Tran";"Riqfinpro",#N/A,FALSE,"Tran"}</definedName>
    <definedName name="ser" localSheetId="52" hidden="1">{"Riqfin97",#N/A,FALSE,"Tran";"Riqfinpro",#N/A,FALSE,"Tran"}</definedName>
    <definedName name="ser" localSheetId="41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18">#REF!</definedName>
    <definedName name="SID" localSheetId="21">#REF!</definedName>
    <definedName name="SID" localSheetId="42">#REF!</definedName>
    <definedName name="SID" localSheetId="43">#REF!</definedName>
    <definedName name="SID" localSheetId="44">#REF!</definedName>
    <definedName name="SID" localSheetId="45">#REF!</definedName>
    <definedName name="SID" localSheetId="48">#REF!</definedName>
    <definedName name="SID" localSheetId="49">#REF!</definedName>
    <definedName name="SID" localSheetId="50">#REF!</definedName>
    <definedName name="SID" localSheetId="52">#REF!</definedName>
    <definedName name="SID" localSheetId="41">#REF!</definedName>
    <definedName name="SID">#REF!</definedName>
    <definedName name="SING" localSheetId="18">#REF!</definedName>
    <definedName name="SING" localSheetId="19">#REF!</definedName>
    <definedName name="SING" localSheetId="20">#REF!</definedName>
    <definedName name="SING" localSheetId="42">#REF!</definedName>
    <definedName name="SING" localSheetId="43">#REF!</definedName>
    <definedName name="SING" localSheetId="44">#REF!</definedName>
    <definedName name="SING" localSheetId="48">#REF!</definedName>
    <definedName name="SING" localSheetId="49">#REF!</definedName>
    <definedName name="SING" localSheetId="50">#REF!</definedName>
    <definedName name="SING">#REF!</definedName>
    <definedName name="SING1" localSheetId="18">#REF!</definedName>
    <definedName name="SING1" localSheetId="19">#REF!</definedName>
    <definedName name="SING1" localSheetId="20">#REF!</definedName>
    <definedName name="SING1" localSheetId="42">#REF!</definedName>
    <definedName name="SING1" localSheetId="43">#REF!</definedName>
    <definedName name="SING1" localSheetId="44">#REF!</definedName>
    <definedName name="SING1" localSheetId="48">#REF!</definedName>
    <definedName name="SING1" localSheetId="49">#REF!</definedName>
    <definedName name="SING1" localSheetId="50">#REF!</definedName>
    <definedName name="SING1">#REF!</definedName>
    <definedName name="snp" localSheetId="19">'[90]Credit ratings on 1st issues'!#REF!</definedName>
    <definedName name="snp" localSheetId="20">'[90]Credit ratings on 1st issues'!#REF!</definedName>
    <definedName name="snp" localSheetId="42">'[90]Credit ratings on 1st issues'!#REF!</definedName>
    <definedName name="snp" localSheetId="43">'[90]Credit ratings on 1st issues'!#REF!</definedName>
    <definedName name="snp" localSheetId="44">'[100]Credit ratings on 1st issues'!#REF!</definedName>
    <definedName name="snp" localSheetId="48">'[90]Credit ratings on 1st issues'!#REF!</definedName>
    <definedName name="snp" localSheetId="49">'[90]Credit ratings on 1st issues'!#REF!</definedName>
    <definedName name="snp" localSheetId="50">'[90]Credit ratings on 1st issues'!#REF!</definedName>
    <definedName name="snp">'[90]Credit ratings on 1st issues'!#REF!</definedName>
    <definedName name="SortRange" localSheetId="18">#REF!</definedName>
    <definedName name="SortRange" localSheetId="19">#REF!</definedName>
    <definedName name="SortRange" localSheetId="20">#REF!</definedName>
    <definedName name="SortRange" localSheetId="21">#REF!</definedName>
    <definedName name="SortRange" localSheetId="42">#REF!</definedName>
    <definedName name="SortRange" localSheetId="43">#REF!</definedName>
    <definedName name="SortRange" localSheetId="44">#REF!</definedName>
    <definedName name="SortRange" localSheetId="45">#REF!</definedName>
    <definedName name="SortRange" localSheetId="48">#REF!</definedName>
    <definedName name="SortRange" localSheetId="49">#REF!</definedName>
    <definedName name="SortRange" localSheetId="50">#REF!</definedName>
    <definedName name="SortRange" localSheetId="41">#REF!</definedName>
    <definedName name="SortRange">#REF!</definedName>
    <definedName name="SPN">#N/A</definedName>
    <definedName name="spnf" localSheetId="6">'[95]SPNF Acuerdo Incl. Int.'!spnf</definedName>
    <definedName name="spnf">'[95]SPNF Acuerdo Incl. Int.'!spnf</definedName>
    <definedName name="Spread_Between_Highest_and_Lowest_Rates">'[51]Inter-Bank'!$N$5</definedName>
    <definedName name="sss" localSheetId="21" hidden="1">{"Minpmon",#N/A,FALSE,"Monthinput"}</definedName>
    <definedName name="sss" localSheetId="45" hidden="1">{"Minpmon",#N/A,FALSE,"Monthinput"}</definedName>
    <definedName name="sss" localSheetId="48" hidden="1">{"Minpmon",#N/A,FALSE,"Monthinput"}</definedName>
    <definedName name="sss" localSheetId="49" hidden="1">{"Minpmon",#N/A,FALSE,"Monthinput"}</definedName>
    <definedName name="sss" localSheetId="50" hidden="1">{"Minpmon",#N/A,FALSE,"Monthinput"}</definedName>
    <definedName name="sss" localSheetId="51" hidden="1">{"Minpmon",#N/A,FALSE,"Monthinput"}</definedName>
    <definedName name="sss" localSheetId="52" hidden="1">{"Minpmon",#N/A,FALSE,"Monthinput"}</definedName>
    <definedName name="sss" localSheetId="41" hidden="1">{"Minpmon",#N/A,FALSE,"Monthinput"}</definedName>
    <definedName name="sss" hidden="1">{"Minpmon",#N/A,FALSE,"Monthinput"}</definedName>
    <definedName name="ssss" localSheetId="16" hidden="1">{"Riqfin97",#N/A,FALSE,"Tran";"Riqfinpro",#N/A,FALSE,"Tran"}</definedName>
    <definedName name="ssss" localSheetId="17" hidden="1">{"Riqfin97",#N/A,FALSE,"Tran";"Riqfinpro",#N/A,FALSE,"Tran"}</definedName>
    <definedName name="ssss" localSheetId="18" hidden="1">{"Riqfin97",#N/A,FALSE,"Tran";"Riqfinpro",#N/A,FALSE,"Tran"}</definedName>
    <definedName name="ssss" localSheetId="19" hidden="1">{"Riqfin97",#N/A,FALSE,"Tran";"Riqfinpro",#N/A,FALSE,"Tran"}</definedName>
    <definedName name="ssss" localSheetId="20" hidden="1">{"Riqfin97",#N/A,FALSE,"Tran";"Riqfinpro",#N/A,FALSE,"Tran"}</definedName>
    <definedName name="ssss" localSheetId="21" hidden="1">{"Riqfin97",#N/A,FALSE,"Tran";"Riqfinpro",#N/A,FALSE,"Tran"}</definedName>
    <definedName name="ssss" localSheetId="42" hidden="1">{"Riqfin97",#N/A,FALSE,"Tran";"Riqfinpro",#N/A,FALSE,"Tran"}</definedName>
    <definedName name="ssss" localSheetId="43" hidden="1">{"Riqfin97",#N/A,FALSE,"Tran";"Riqfinpro",#N/A,FALSE,"Tran"}</definedName>
    <definedName name="ssss" localSheetId="44" hidden="1">{"Riqfin97",#N/A,FALSE,"Tran";"Riqfinpro",#N/A,FALSE,"Tran"}</definedName>
    <definedName name="ssss" localSheetId="45" hidden="1">{"Riqfin97",#N/A,FALSE,"Tran";"Riqfinpro",#N/A,FALSE,"Tran"}</definedName>
    <definedName name="ssss" localSheetId="48" hidden="1">{"Riqfin97",#N/A,FALSE,"Tran";"Riqfinpro",#N/A,FALSE,"Tran"}</definedName>
    <definedName name="ssss" localSheetId="49" hidden="1">{"Riqfin97",#N/A,FALSE,"Tran";"Riqfinpro",#N/A,FALSE,"Tran"}</definedName>
    <definedName name="ssss" localSheetId="50" hidden="1">{"Riqfin97",#N/A,FALSE,"Tran";"Riqfinpro",#N/A,FALSE,"Tran"}</definedName>
    <definedName name="ssss" localSheetId="51" hidden="1">{"Riqfin97",#N/A,FALSE,"Tran";"Riqfinpro",#N/A,FALSE,"Tran"}</definedName>
    <definedName name="ssss" localSheetId="52" hidden="1">{"Riqfin97",#N/A,FALSE,"Tran";"Riqfinpro",#N/A,FALSE,"Tran"}</definedName>
    <definedName name="ssss" localSheetId="41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18">#REF!</definedName>
    <definedName name="StartPosition" localSheetId="21">#REF!</definedName>
    <definedName name="StartPosition" localSheetId="42">#REF!</definedName>
    <definedName name="StartPosition" localSheetId="43">#REF!</definedName>
    <definedName name="StartPosition" localSheetId="44">#REF!</definedName>
    <definedName name="StartPosition" localSheetId="45">#REF!</definedName>
    <definedName name="StartPosition" localSheetId="48">#REF!</definedName>
    <definedName name="StartPosition" localSheetId="49">#REF!</definedName>
    <definedName name="StartPosition" localSheetId="50">#REF!</definedName>
    <definedName name="StartPosition" localSheetId="52">#REF!</definedName>
    <definedName name="StartPosition" localSheetId="41">#REF!</definedName>
    <definedName name="StartPosition">#REF!</definedName>
    <definedName name="STFQTAB">#REF!</definedName>
    <definedName name="STOP">#REF!</definedName>
    <definedName name="SUM">[11]BoP!$E$313:$BE$365</definedName>
    <definedName name="SUPLI" localSheetId="18">#REF!</definedName>
    <definedName name="SUPLI" localSheetId="19">#REF!</definedName>
    <definedName name="SUPLI" localSheetId="20">#REF!</definedName>
    <definedName name="SUPLI" localSheetId="42">#REF!</definedName>
    <definedName name="SUPLI" localSheetId="43">#REF!</definedName>
    <definedName name="SUPLI" localSheetId="44">#REF!</definedName>
    <definedName name="SUPLI" localSheetId="48">#REF!</definedName>
    <definedName name="SUPLI" localSheetId="49">#REF!</definedName>
    <definedName name="SUPLI" localSheetId="50">#REF!</definedName>
    <definedName name="SUPLI">#REF!</definedName>
    <definedName name="SUPLIDORES" localSheetId="18">#REF!</definedName>
    <definedName name="SUPLIDORES" localSheetId="19">#REF!</definedName>
    <definedName name="SUPLIDORES" localSheetId="20">#REF!</definedName>
    <definedName name="SUPLIDORES" localSheetId="42">#REF!</definedName>
    <definedName name="SUPLIDORES" localSheetId="43">#REF!</definedName>
    <definedName name="SUPLIDORES" localSheetId="44">#REF!</definedName>
    <definedName name="SUPLIDORES" localSheetId="48">#REF!</definedName>
    <definedName name="SUPLIDORES" localSheetId="49">#REF!</definedName>
    <definedName name="SUPLIDORES" localSheetId="50">#REF!</definedName>
    <definedName name="SUPLIDORES">#REF!</definedName>
    <definedName name="SUPPLY">[56]MONTHLY!$A$87:$Q$193</definedName>
    <definedName name="SUPPLY2">[56]MONTHLY!$A$422:$Z$477</definedName>
    <definedName name="swe" localSheetId="16" hidden="1">{"Tab1",#N/A,FALSE,"P";"Tab2",#N/A,FALSE,"P"}</definedName>
    <definedName name="swe" localSheetId="17" hidden="1">{"Tab1",#N/A,FALSE,"P";"Tab2",#N/A,FALSE,"P"}</definedName>
    <definedName name="swe" localSheetId="18" hidden="1">{"Tab1",#N/A,FALSE,"P";"Tab2",#N/A,FALSE,"P"}</definedName>
    <definedName name="swe" localSheetId="19" hidden="1">{"Tab1",#N/A,FALSE,"P";"Tab2",#N/A,FALSE,"P"}</definedName>
    <definedName name="swe" localSheetId="20" hidden="1">{"Tab1",#N/A,FALSE,"P";"Tab2",#N/A,FALSE,"P"}</definedName>
    <definedName name="swe" localSheetId="21" hidden="1">{"Tab1",#N/A,FALSE,"P";"Tab2",#N/A,FALSE,"P"}</definedName>
    <definedName name="swe" localSheetId="42" hidden="1">{"Tab1",#N/A,FALSE,"P";"Tab2",#N/A,FALSE,"P"}</definedName>
    <definedName name="swe" localSheetId="43" hidden="1">{"Tab1",#N/A,FALSE,"P";"Tab2",#N/A,FALSE,"P"}</definedName>
    <definedName name="swe" localSheetId="44" hidden="1">{"Tab1",#N/A,FALSE,"P";"Tab2",#N/A,FALSE,"P"}</definedName>
    <definedName name="swe" localSheetId="45" hidden="1">{"Tab1",#N/A,FALSE,"P";"Tab2",#N/A,FALSE,"P"}</definedName>
    <definedName name="swe" localSheetId="48" hidden="1">{"Tab1",#N/A,FALSE,"P";"Tab2",#N/A,FALSE,"P"}</definedName>
    <definedName name="swe" localSheetId="49" hidden="1">{"Tab1",#N/A,FALSE,"P";"Tab2",#N/A,FALSE,"P"}</definedName>
    <definedName name="swe" localSheetId="50" hidden="1">{"Tab1",#N/A,FALSE,"P";"Tab2",#N/A,FALSE,"P"}</definedName>
    <definedName name="swe" localSheetId="51" hidden="1">{"Tab1",#N/A,FALSE,"P";"Tab2",#N/A,FALSE,"P"}</definedName>
    <definedName name="swe" localSheetId="52" hidden="1">{"Tab1",#N/A,FALSE,"P";"Tab2",#N/A,FALSE,"P"}</definedName>
    <definedName name="swe" localSheetId="41" hidden="1">{"Tab1",#N/A,FALSE,"P";"Tab2",#N/A,FALSE,"P"}</definedName>
    <definedName name="swe" hidden="1">{"Tab1",#N/A,FALSE,"P";"Tab2",#N/A,FALSE,"P"}</definedName>
    <definedName name="Swvu.PLA1." hidden="1">'[43]COP FED'!#REF!</definedName>
    <definedName name="Swvu.PLA2." hidden="1">'[43]COP FED'!$A$1:$N$49</definedName>
    <definedName name="sxc" localSheetId="16" hidden="1">{"Riqfin97",#N/A,FALSE,"Tran";"Riqfinpro",#N/A,FALSE,"Tran"}</definedName>
    <definedName name="sxc" localSheetId="17" hidden="1">{"Riqfin97",#N/A,FALSE,"Tran";"Riqfinpro",#N/A,FALSE,"Tran"}</definedName>
    <definedName name="sxc" localSheetId="18" hidden="1">{"Riqfin97",#N/A,FALSE,"Tran";"Riqfinpro",#N/A,FALSE,"Tran"}</definedName>
    <definedName name="sxc" localSheetId="19" hidden="1">{"Riqfin97",#N/A,FALSE,"Tran";"Riqfinpro",#N/A,FALSE,"Tran"}</definedName>
    <definedName name="sxc" localSheetId="20" hidden="1">{"Riqfin97",#N/A,FALSE,"Tran";"Riqfinpro",#N/A,FALSE,"Tran"}</definedName>
    <definedName name="sxc" localSheetId="21" hidden="1">{"Riqfin97",#N/A,FALSE,"Tran";"Riqfinpro",#N/A,FALSE,"Tran"}</definedName>
    <definedName name="sxc" localSheetId="42" hidden="1">{"Riqfin97",#N/A,FALSE,"Tran";"Riqfinpro",#N/A,FALSE,"Tran"}</definedName>
    <definedName name="sxc" localSheetId="43" hidden="1">{"Riqfin97",#N/A,FALSE,"Tran";"Riqfinpro",#N/A,FALSE,"Tran"}</definedName>
    <definedName name="sxc" localSheetId="44" hidden="1">{"Riqfin97",#N/A,FALSE,"Tran";"Riqfinpro",#N/A,FALSE,"Tran"}</definedName>
    <definedName name="sxc" localSheetId="45" hidden="1">{"Riqfin97",#N/A,FALSE,"Tran";"Riqfinpro",#N/A,FALSE,"Tran"}</definedName>
    <definedName name="sxc" localSheetId="48" hidden="1">{"Riqfin97",#N/A,FALSE,"Tran";"Riqfinpro",#N/A,FALSE,"Tran"}</definedName>
    <definedName name="sxc" localSheetId="49" hidden="1">{"Riqfin97",#N/A,FALSE,"Tran";"Riqfinpro",#N/A,FALSE,"Tran"}</definedName>
    <definedName name="sxc" localSheetId="50" hidden="1">{"Riqfin97",#N/A,FALSE,"Tran";"Riqfinpro",#N/A,FALSE,"Tran"}</definedName>
    <definedName name="sxc" localSheetId="51" hidden="1">{"Riqfin97",#N/A,FALSE,"Tran";"Riqfinpro",#N/A,FALSE,"Tran"}</definedName>
    <definedName name="sxc" localSheetId="52" hidden="1">{"Riqfin97",#N/A,FALSE,"Tran";"Riqfinpro",#N/A,FALSE,"Tran"}</definedName>
    <definedName name="sxc" localSheetId="41" hidden="1">{"Riqfin97",#N/A,FALSE,"Tran";"Riqfinpro",#N/A,FALSE,"Tran"}</definedName>
    <definedName name="sxc" hidden="1">{"Riqfin97",#N/A,FALSE,"Tran";"Riqfinpro",#N/A,FALSE,"Tran"}</definedName>
    <definedName name="sxe" localSheetId="16" hidden="1">{"Riqfin97",#N/A,FALSE,"Tran";"Riqfinpro",#N/A,FALSE,"Tran"}</definedName>
    <definedName name="sxe" localSheetId="17" hidden="1">{"Riqfin97",#N/A,FALSE,"Tran";"Riqfinpro",#N/A,FALSE,"Tran"}</definedName>
    <definedName name="sxe" localSheetId="18" hidden="1">{"Riqfin97",#N/A,FALSE,"Tran";"Riqfinpro",#N/A,FALSE,"Tran"}</definedName>
    <definedName name="sxe" localSheetId="19" hidden="1">{"Riqfin97",#N/A,FALSE,"Tran";"Riqfinpro",#N/A,FALSE,"Tran"}</definedName>
    <definedName name="sxe" localSheetId="20" hidden="1">{"Riqfin97",#N/A,FALSE,"Tran";"Riqfinpro",#N/A,FALSE,"Tran"}</definedName>
    <definedName name="sxe" localSheetId="21" hidden="1">{"Riqfin97",#N/A,FALSE,"Tran";"Riqfinpro",#N/A,FALSE,"Tran"}</definedName>
    <definedName name="sxe" localSheetId="42" hidden="1">{"Riqfin97",#N/A,FALSE,"Tran";"Riqfinpro",#N/A,FALSE,"Tran"}</definedName>
    <definedName name="sxe" localSheetId="43" hidden="1">{"Riqfin97",#N/A,FALSE,"Tran";"Riqfinpro",#N/A,FALSE,"Tran"}</definedName>
    <definedName name="sxe" localSheetId="44" hidden="1">{"Riqfin97",#N/A,FALSE,"Tran";"Riqfinpro",#N/A,FALSE,"Tran"}</definedName>
    <definedName name="sxe" localSheetId="45" hidden="1">{"Riqfin97",#N/A,FALSE,"Tran";"Riqfinpro",#N/A,FALSE,"Tran"}</definedName>
    <definedName name="sxe" localSheetId="48" hidden="1">{"Riqfin97",#N/A,FALSE,"Tran";"Riqfinpro",#N/A,FALSE,"Tran"}</definedName>
    <definedName name="sxe" localSheetId="49" hidden="1">{"Riqfin97",#N/A,FALSE,"Tran";"Riqfinpro",#N/A,FALSE,"Tran"}</definedName>
    <definedName name="sxe" localSheetId="50" hidden="1">{"Riqfin97",#N/A,FALSE,"Tran";"Riqfinpro",#N/A,FALSE,"Tran"}</definedName>
    <definedName name="sxe" localSheetId="51" hidden="1">{"Riqfin97",#N/A,FALSE,"Tran";"Riqfinpro",#N/A,FALSE,"Tran"}</definedName>
    <definedName name="sxe" localSheetId="52" hidden="1">{"Riqfin97",#N/A,FALSE,"Tran";"Riqfinpro",#N/A,FALSE,"Tran"}</definedName>
    <definedName name="sxe" localSheetId="41" hidden="1">{"Riqfin97",#N/A,FALSE,"Tran";"Riqfinpro",#N/A,FALSE,"Tran"}</definedName>
    <definedName name="sxe" hidden="1">{"Riqfin97",#N/A,FALSE,"Tran";"Riqfinpro",#N/A,FALSE,"Tran"}</definedName>
    <definedName name="t" localSheetId="16" hidden="1">{"Minpmon",#N/A,FALSE,"Monthinput"}</definedName>
    <definedName name="t" localSheetId="17" hidden="1">{"Minpmon",#N/A,FALSE,"Monthinput"}</definedName>
    <definedName name="t" localSheetId="18" hidden="1">{"Minpmon",#N/A,FALSE,"Monthinput"}</definedName>
    <definedName name="t" localSheetId="19" hidden="1">{"Minpmon",#N/A,FALSE,"Monthinput"}</definedName>
    <definedName name="t" localSheetId="20" hidden="1">{"Minpmon",#N/A,FALSE,"Monthinput"}</definedName>
    <definedName name="t" localSheetId="21" hidden="1">{"Minpmon",#N/A,FALSE,"Monthinput"}</definedName>
    <definedName name="t" localSheetId="42" hidden="1">{"Minpmon",#N/A,FALSE,"Monthinput"}</definedName>
    <definedName name="t" localSheetId="43" hidden="1">{"Minpmon",#N/A,FALSE,"Monthinput"}</definedName>
    <definedName name="t" localSheetId="44" hidden="1">{"Minpmon",#N/A,FALSE,"Monthinput"}</definedName>
    <definedName name="t" localSheetId="45" hidden="1">{"Minpmon",#N/A,FALSE,"Monthinput"}</definedName>
    <definedName name="t" localSheetId="48" hidden="1">{"Minpmon",#N/A,FALSE,"Monthinput"}</definedName>
    <definedName name="t" localSheetId="49" hidden="1">{"Minpmon",#N/A,FALSE,"Monthinput"}</definedName>
    <definedName name="t" localSheetId="50" hidden="1">{"Minpmon",#N/A,FALSE,"Monthinput"}</definedName>
    <definedName name="t" localSheetId="51" hidden="1">{"Minpmon",#N/A,FALSE,"Monthinput"}</definedName>
    <definedName name="t" localSheetId="52" hidden="1">{"Minpmon",#N/A,FALSE,"Monthinput"}</definedName>
    <definedName name="t" localSheetId="41" hidden="1">{"Minpmon",#N/A,FALSE,"Monthinput"}</definedName>
    <definedName name="t" hidden="1">{"Minpmon",#N/A,FALSE,"Monthinput"}</definedName>
    <definedName name="Tab25a">#REF!</definedName>
    <definedName name="Tab25b">#REF!</definedName>
    <definedName name="Tabe" localSheetId="18">#REF!</definedName>
    <definedName name="Tabe" localSheetId="21">#REF!</definedName>
    <definedName name="Tabe" localSheetId="42">#REF!</definedName>
    <definedName name="Tabe" localSheetId="43">#REF!</definedName>
    <definedName name="Tabe" localSheetId="44">#REF!</definedName>
    <definedName name="Tabe" localSheetId="45">#REF!</definedName>
    <definedName name="Tabe" localSheetId="48">#REF!</definedName>
    <definedName name="Tabe" localSheetId="49">#REF!</definedName>
    <definedName name="Tabe" localSheetId="50">#REF!</definedName>
    <definedName name="Tabe" localSheetId="52">#REF!</definedName>
    <definedName name="Tabe" localSheetId="41">#REF!</definedName>
    <definedName name="Tabe">#REF!</definedName>
    <definedName name="Table__47">[101]RED47!$A$1:$I$53</definedName>
    <definedName name="Table_2._Country_X___Public_Sector_Financing_1">#REF!</definedName>
    <definedName name="Table_3.5b" localSheetId="18">#REF!</definedName>
    <definedName name="Table_3.5b" localSheetId="42">#REF!</definedName>
    <definedName name="Table_3.5b" localSheetId="43">#REF!</definedName>
    <definedName name="Table_3.5b" localSheetId="44">#REF!</definedName>
    <definedName name="Table_3.5b" localSheetId="48">#REF!</definedName>
    <definedName name="Table_3.5b" localSheetId="49">#REF!</definedName>
    <definedName name="Table_3.5b" localSheetId="50">#REF!</definedName>
    <definedName name="Table_3.5b">#REF!</definedName>
    <definedName name="Table_Template">#REF!</definedName>
    <definedName name="table1" localSheetId="18">#REF!</definedName>
    <definedName name="table1" localSheetId="42">#REF!</definedName>
    <definedName name="table1" localSheetId="43">#REF!</definedName>
    <definedName name="table1" localSheetId="44">#REF!</definedName>
    <definedName name="table1" localSheetId="48">#REF!</definedName>
    <definedName name="table1" localSheetId="49">#REF!</definedName>
    <definedName name="table1" localSheetId="50">#REF!</definedName>
    <definedName name="table1">#REF!</definedName>
    <definedName name="Table2">#REF!</definedName>
    <definedName name="Table8">'[40]shared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 localSheetId="18">#REF!</definedName>
    <definedName name="TASA" localSheetId="42">#REF!</definedName>
    <definedName name="TASA" localSheetId="43">#REF!</definedName>
    <definedName name="TASA" localSheetId="44">#REF!</definedName>
    <definedName name="TASA" localSheetId="48">#REF!</definedName>
    <definedName name="TASA" localSheetId="49">#REF!</definedName>
    <definedName name="TASA" localSheetId="50">#REF!</definedName>
    <definedName name="TASA">#REF!</definedName>
    <definedName name="TASAS" localSheetId="18">#REF!</definedName>
    <definedName name="TASAS" localSheetId="42">#REF!</definedName>
    <definedName name="TASAS" localSheetId="43">#REF!</definedName>
    <definedName name="TASAS" localSheetId="44">#REF!</definedName>
    <definedName name="TASAS" localSheetId="48">#REF!</definedName>
    <definedName name="TASAS" localSheetId="49">#REF!</definedName>
    <definedName name="TASAS" localSheetId="50">#REF!</definedName>
    <definedName name="TASAS">#REF!</definedName>
    <definedName name="Tasas_Interes_06R">[102]A!$A$1:$T$54</definedName>
    <definedName name="tblChecks">[72]ErrCheck!$A$3:$E$5</definedName>
    <definedName name="tblLinks">[72]Links!$A$4:$F$33</definedName>
    <definedName name="tc">#VALUE!</definedName>
    <definedName name="TD" localSheetId="18">#REF!</definedName>
    <definedName name="TD" localSheetId="19">#REF!</definedName>
    <definedName name="TD" localSheetId="20">#REF!</definedName>
    <definedName name="TD" localSheetId="21">#REF!</definedName>
    <definedName name="TD" localSheetId="42">#REF!</definedName>
    <definedName name="TD" localSheetId="43">#REF!</definedName>
    <definedName name="TD" localSheetId="44">#REF!</definedName>
    <definedName name="TD" localSheetId="45">#REF!</definedName>
    <definedName name="TD" localSheetId="48">#REF!</definedName>
    <definedName name="TD" localSheetId="49">#REF!</definedName>
    <definedName name="TD" localSheetId="50">#REF!</definedName>
    <definedName name="TD" localSheetId="52">#REF!</definedName>
    <definedName name="TD" localSheetId="41">#REF!</definedName>
    <definedName name="TD">#REF!</definedName>
    <definedName name="TD1A" localSheetId="18">#REF!</definedName>
    <definedName name="TD1A" localSheetId="19">#REF!</definedName>
    <definedName name="TD1A" localSheetId="20">#REF!</definedName>
    <definedName name="TD1A" localSheetId="42">#REF!</definedName>
    <definedName name="TD1A" localSheetId="43">#REF!</definedName>
    <definedName name="TD1A" localSheetId="44">#REF!</definedName>
    <definedName name="TD1A" localSheetId="48">#REF!</definedName>
    <definedName name="TD1A" localSheetId="49">#REF!</definedName>
    <definedName name="TD1A" localSheetId="50">#REF!</definedName>
    <definedName name="TD1A">#REF!</definedName>
    <definedName name="teetwetw" localSheetId="18" hidden="1">#REF!</definedName>
    <definedName name="teetwetw" localSheetId="19" hidden="1">#REF!</definedName>
    <definedName name="teetwetw" localSheetId="20" hidden="1">#REF!</definedName>
    <definedName name="teetwetw" localSheetId="42" hidden="1">#REF!</definedName>
    <definedName name="teetwetw" localSheetId="43" hidden="1">#REF!</definedName>
    <definedName name="teetwetw" localSheetId="44" hidden="1">#REF!</definedName>
    <definedName name="teetwetw" localSheetId="48" hidden="1">#REF!</definedName>
    <definedName name="teetwetw" localSheetId="49" hidden="1">#REF!</definedName>
    <definedName name="teetwetw" localSheetId="50" hidden="1">#REF!</definedName>
    <definedName name="teetwetw" hidden="1">#REF!</definedName>
    <definedName name="TELAS">#REF!</definedName>
    <definedName name="Template_Table">#REF!</definedName>
    <definedName name="terte" localSheetId="18" hidden="1">#REF!</definedName>
    <definedName name="terte" localSheetId="42" hidden="1">#REF!</definedName>
    <definedName name="terte" localSheetId="43" hidden="1">#REF!</definedName>
    <definedName name="terte" localSheetId="44" hidden="1">#REF!</definedName>
    <definedName name="terte" localSheetId="48" hidden="1">#REF!</definedName>
    <definedName name="terte" localSheetId="49" hidden="1">#REF!</definedName>
    <definedName name="terte" localSheetId="50" hidden="1">#REF!</definedName>
    <definedName name="terte" hidden="1">#REF!</definedName>
    <definedName name="tete" localSheetId="18" hidden="1">#REF!</definedName>
    <definedName name="tete" localSheetId="42" hidden="1">#REF!</definedName>
    <definedName name="tete" localSheetId="43" hidden="1">#REF!</definedName>
    <definedName name="tete" localSheetId="44" hidden="1">#REF!</definedName>
    <definedName name="tete" localSheetId="48" hidden="1">#REF!</definedName>
    <definedName name="tete" localSheetId="49" hidden="1">#REF!</definedName>
    <definedName name="tete" localSheetId="50" hidden="1">#REF!</definedName>
    <definedName name="tete" hidden="1">#REF!</definedName>
    <definedName name="tetetwe" hidden="1">'[65]Fax a enviar'!#REF!</definedName>
    <definedName name="textToday" localSheetId="18">#REF!</definedName>
    <definedName name="textToday" localSheetId="19">#REF!</definedName>
    <definedName name="textToday" localSheetId="20">#REF!</definedName>
    <definedName name="textToday" localSheetId="21">#REF!</definedName>
    <definedName name="textToday" localSheetId="42">#REF!</definedName>
    <definedName name="textToday" localSheetId="43">#REF!</definedName>
    <definedName name="textToday" localSheetId="44">#REF!</definedName>
    <definedName name="textToday" localSheetId="45">#REF!</definedName>
    <definedName name="textToday" localSheetId="48">#REF!</definedName>
    <definedName name="textToday" localSheetId="49">#REF!</definedName>
    <definedName name="textToday" localSheetId="50">#REF!</definedName>
    <definedName name="textToday" localSheetId="41">#REF!</definedName>
    <definedName name="textToday">#REF!</definedName>
    <definedName name="TIPOCAMBIO">#REF!</definedName>
    <definedName name="TITLES">#REF!</definedName>
    <definedName name="tj" localSheetId="16" hidden="1">{"Riqfin97",#N/A,FALSE,"Tran";"Riqfinpro",#N/A,FALSE,"Tran"}</definedName>
    <definedName name="tj" localSheetId="17" hidden="1">{"Riqfin97",#N/A,FALSE,"Tran";"Riqfinpro",#N/A,FALSE,"Tran"}</definedName>
    <definedName name="tj" localSheetId="18" hidden="1">{"Riqfin97",#N/A,FALSE,"Tran";"Riqfinpro",#N/A,FALSE,"Tran"}</definedName>
    <definedName name="tj" localSheetId="19" hidden="1">{"Riqfin97",#N/A,FALSE,"Tran";"Riqfinpro",#N/A,FALSE,"Tran"}</definedName>
    <definedName name="tj" localSheetId="20" hidden="1">{"Riqfin97",#N/A,FALSE,"Tran";"Riqfinpro",#N/A,FALSE,"Tran"}</definedName>
    <definedName name="tj" localSheetId="21" hidden="1">{"Riqfin97",#N/A,FALSE,"Tran";"Riqfinpro",#N/A,FALSE,"Tran"}</definedName>
    <definedName name="tj" localSheetId="42" hidden="1">{"Riqfin97",#N/A,FALSE,"Tran";"Riqfinpro",#N/A,FALSE,"Tran"}</definedName>
    <definedName name="tj" localSheetId="43" hidden="1">{"Riqfin97",#N/A,FALSE,"Tran";"Riqfinpro",#N/A,FALSE,"Tran"}</definedName>
    <definedName name="tj" localSheetId="44" hidden="1">{"Riqfin97",#N/A,FALSE,"Tran";"Riqfinpro",#N/A,FALSE,"Tran"}</definedName>
    <definedName name="tj" localSheetId="45" hidden="1">{"Riqfin97",#N/A,FALSE,"Tran";"Riqfinpro",#N/A,FALSE,"Tran"}</definedName>
    <definedName name="tj" localSheetId="48" hidden="1">{"Riqfin97",#N/A,FALSE,"Tran";"Riqfinpro",#N/A,FALSE,"Tran"}</definedName>
    <definedName name="tj" localSheetId="49" hidden="1">{"Riqfin97",#N/A,FALSE,"Tran";"Riqfinpro",#N/A,FALSE,"Tran"}</definedName>
    <definedName name="tj" localSheetId="50" hidden="1">{"Riqfin97",#N/A,FALSE,"Tran";"Riqfinpro",#N/A,FALSE,"Tran"}</definedName>
    <definedName name="tj" localSheetId="51" hidden="1">{"Riqfin97",#N/A,FALSE,"Tran";"Riqfinpro",#N/A,FALSE,"Tran"}</definedName>
    <definedName name="tj" localSheetId="52" hidden="1">{"Riqfin97",#N/A,FALSE,"Tran";"Riqfinpro",#N/A,FALSE,"Tran"}</definedName>
    <definedName name="tj" localSheetId="41" hidden="1">{"Riqfin97",#N/A,FALSE,"Tran";"Riqfinpro",#N/A,FALSE,"Tran"}</definedName>
    <definedName name="tj" hidden="1">{"Riqfin97",#N/A,FALSE,"Tran";"Riqfinpro",#N/A,FALSE,"Tran"}</definedName>
    <definedName name="tjutju" hidden="1">'[60]Fax a enviar'!#REF!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[55]Q5!$E$23:$AH$23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 localSheetId="18">#REF!</definedName>
    <definedName name="TOC" localSheetId="19">#REF!</definedName>
    <definedName name="TOC" localSheetId="20">#REF!</definedName>
    <definedName name="TOC" localSheetId="21">#REF!</definedName>
    <definedName name="TOC" localSheetId="42">#REF!</definedName>
    <definedName name="TOC" localSheetId="43">#REF!</definedName>
    <definedName name="TOC" localSheetId="44">#REF!</definedName>
    <definedName name="TOC" localSheetId="45">#REF!</definedName>
    <definedName name="TOC" localSheetId="48">#REF!</definedName>
    <definedName name="TOC" localSheetId="49">#REF!</definedName>
    <definedName name="TOC" localSheetId="50">#REF!</definedName>
    <definedName name="TOC" localSheetId="41">#REF!</definedName>
    <definedName name="TOC">#REF!</definedName>
    <definedName name="TODO">[103]BCC!$A$1:$N$821,[103]BCC!$A$822:$N$1624</definedName>
    <definedName name="TOT00" localSheetId="18">#REF!</definedName>
    <definedName name="TOT00" localSheetId="19">#REF!</definedName>
    <definedName name="TOT00" localSheetId="20">#REF!</definedName>
    <definedName name="TOT00" localSheetId="42">#REF!</definedName>
    <definedName name="TOT00" localSheetId="43">#REF!</definedName>
    <definedName name="TOT00" localSheetId="44">#REF!</definedName>
    <definedName name="TOT00" localSheetId="48">#REF!</definedName>
    <definedName name="TOT00" localSheetId="49">#REF!</definedName>
    <definedName name="TOT00" localSheetId="50">#REF!</definedName>
    <definedName name="TOT00">#REF!</definedName>
    <definedName name="TOTAL" localSheetId="18">#REF!</definedName>
    <definedName name="TOTAL" localSheetId="19">#REF!</definedName>
    <definedName name="TOTAL" localSheetId="20">#REF!</definedName>
    <definedName name="TOTAL" localSheetId="42">#REF!</definedName>
    <definedName name="TOTAL" localSheetId="43">#REF!</definedName>
    <definedName name="TOTAL" localSheetId="44">#REF!</definedName>
    <definedName name="TOTAL" localSheetId="48">#REF!</definedName>
    <definedName name="TOTAL" localSheetId="49">#REF!</definedName>
    <definedName name="TOTAL" localSheetId="50">#REF!</definedName>
    <definedName name="TOTAL">#REF!</definedName>
    <definedName name="Trade">#REF!</definedName>
    <definedName name="TRADE3">[23]Trade!#REF!</definedName>
    <definedName name="TransChoice" localSheetId="16">OFFSET(TransList,0,0,COUNTA(TransList),1)</definedName>
    <definedName name="TransChoice" localSheetId="17">OFFSET(TransList,0,0,COUNTA(TransList),1)</definedName>
    <definedName name="TransChoice" localSheetId="18">OFFSET(TransList,0,0,COUNTA(TransList),1)</definedName>
    <definedName name="TransChoice" localSheetId="19">OFFSET(TransList,0,0,COUNTA(TransList),1)</definedName>
    <definedName name="TransChoice" localSheetId="20">OFFSET(TransList,0,0,COUNTA(TransList),1)</definedName>
    <definedName name="TransChoice" localSheetId="21">OFFSET(TransList,0,0,COUNTA(TransList),1)</definedName>
    <definedName name="TransChoice" localSheetId="42">OFFSET(TransList,0,0,COUNTA(TransList),1)</definedName>
    <definedName name="TransChoice" localSheetId="43">OFFSET(TransList,0,0,COUNTA(TransList),1)</definedName>
    <definedName name="TransChoice" localSheetId="44">OFFSET(TransList,0,0,COUNTA(TransList),1)</definedName>
    <definedName name="TransChoice" localSheetId="6">OFFSET(TransList,0,0,COUNTA(TransList),1)</definedName>
    <definedName name="TransChoice">OFFSET(TransList,0,0,COUNTA(TransList),1)</definedName>
    <definedName name="trert" localSheetId="19" hidden="1">'[65]Fax a enviar'!#REF!</definedName>
    <definedName name="trert" localSheetId="20" hidden="1">'[65]Fax a enviar'!#REF!</definedName>
    <definedName name="trert" localSheetId="21" hidden="1">'[65]Fax a enviar'!#REF!</definedName>
    <definedName name="trert" localSheetId="43" hidden="1">'[65]Fax a enviar'!#REF!</definedName>
    <definedName name="trert" localSheetId="44" hidden="1">'[70]Fax a enviar'!#REF!</definedName>
    <definedName name="trert" localSheetId="45" hidden="1">'[70]Fax a enviar'!#REF!</definedName>
    <definedName name="trert" localSheetId="48" hidden="1">'[70]Fax a enviar'!#REF!</definedName>
    <definedName name="trert" localSheetId="49" hidden="1">'[70]Fax a enviar'!#REF!</definedName>
    <definedName name="trert" localSheetId="50" hidden="1">'[70]Fax a enviar'!#REF!</definedName>
    <definedName name="trert" localSheetId="52" hidden="1">'[70]Fax a enviar'!#REF!</definedName>
    <definedName name="trert" localSheetId="41" hidden="1">'[65]Fax a enviar'!#REF!</definedName>
    <definedName name="trert" hidden="1">'[65]Fax a enviar'!#REF!</definedName>
    <definedName name="TRIGO">#REF!</definedName>
    <definedName name="Trim">[89]Codigos!$A$5:$E$11</definedName>
    <definedName name="trrtr" localSheetId="18" hidden="1">#REF!</definedName>
    <definedName name="trrtr" localSheetId="19" hidden="1">#REF!</definedName>
    <definedName name="trrtr" localSheetId="20" hidden="1">#REF!</definedName>
    <definedName name="trrtr" localSheetId="21" hidden="1">#REF!</definedName>
    <definedName name="trrtr" localSheetId="42" hidden="1">#REF!</definedName>
    <definedName name="trrtr" localSheetId="43" hidden="1">#REF!</definedName>
    <definedName name="trrtr" localSheetId="44" hidden="1">#REF!</definedName>
    <definedName name="trrtr" localSheetId="45" hidden="1">#REF!</definedName>
    <definedName name="trrtr" localSheetId="48" hidden="1">#REF!</definedName>
    <definedName name="trrtr" localSheetId="49" hidden="1">#REF!</definedName>
    <definedName name="trrtr" localSheetId="50" hidden="1">#REF!</definedName>
    <definedName name="trrtr" localSheetId="41" hidden="1">#REF!</definedName>
    <definedName name="trrtr" hidden="1">#REF!</definedName>
    <definedName name="trtert" localSheetId="19" hidden="1">'[65]Fax a enviar'!#REF!</definedName>
    <definedName name="trtert" localSheetId="20" hidden="1">'[65]Fax a enviar'!#REF!</definedName>
    <definedName name="trtert" localSheetId="21" hidden="1">'[65]Fax a enviar'!#REF!</definedName>
    <definedName name="trtert" localSheetId="43" hidden="1">'[65]Fax a enviar'!#REF!</definedName>
    <definedName name="trtert" localSheetId="44" hidden="1">'[70]Fax a enviar'!#REF!</definedName>
    <definedName name="trtert" localSheetId="45" hidden="1">'[70]Fax a enviar'!#REF!</definedName>
    <definedName name="trtert" localSheetId="48" hidden="1">'[70]Fax a enviar'!#REF!</definedName>
    <definedName name="trtert" localSheetId="49" hidden="1">'[70]Fax a enviar'!#REF!</definedName>
    <definedName name="trtert" localSheetId="50" hidden="1">'[70]Fax a enviar'!#REF!</definedName>
    <definedName name="trtert" localSheetId="41" hidden="1">'[65]Fax a enviar'!#REF!</definedName>
    <definedName name="trtert" hidden="1">'[65]Fax a enviar'!#REF!</definedName>
    <definedName name="trtr" localSheetId="19" hidden="1">'[65]Fax a enviar'!#REF!</definedName>
    <definedName name="trtr" localSheetId="20" hidden="1">'[65]Fax a enviar'!#REF!</definedName>
    <definedName name="trtr" localSheetId="21" hidden="1">'[65]Fax a enviar'!#REF!</definedName>
    <definedName name="trtr" localSheetId="43" hidden="1">'[65]Fax a enviar'!#REF!</definedName>
    <definedName name="trtr" localSheetId="44" hidden="1">'[70]Fax a enviar'!#REF!</definedName>
    <definedName name="trtr" localSheetId="48" hidden="1">'[70]Fax a enviar'!#REF!</definedName>
    <definedName name="trtr" localSheetId="49" hidden="1">'[70]Fax a enviar'!#REF!</definedName>
    <definedName name="trtr" localSheetId="50" hidden="1">'[70]Fax a enviar'!#REF!</definedName>
    <definedName name="trtr" localSheetId="41" hidden="1">'[65]Fax a enviar'!#REF!</definedName>
    <definedName name="trtr" hidden="1">'[65]Fax a enviar'!#REF!</definedName>
    <definedName name="tt" localSheetId="18">#REF!</definedName>
    <definedName name="tt" localSheetId="19">#REF!</definedName>
    <definedName name="tt" localSheetId="20">#REF!</definedName>
    <definedName name="tt" localSheetId="21">#REF!</definedName>
    <definedName name="tt" localSheetId="42">#REF!</definedName>
    <definedName name="tt" localSheetId="43">#REF!</definedName>
    <definedName name="tt" localSheetId="44">#REF!</definedName>
    <definedName name="tt" localSheetId="45">#REF!</definedName>
    <definedName name="tt" localSheetId="48">#REF!</definedName>
    <definedName name="tt" localSheetId="49">#REF!</definedName>
    <definedName name="tt" localSheetId="50">#REF!</definedName>
    <definedName name="tt" localSheetId="41">#REF!</definedName>
    <definedName name="tt">#REF!</definedName>
    <definedName name="tta" localSheetId="18">#REF!</definedName>
    <definedName name="tta" localSheetId="19">#REF!</definedName>
    <definedName name="tta" localSheetId="20">#REF!</definedName>
    <definedName name="tta" localSheetId="42">#REF!</definedName>
    <definedName name="tta" localSheetId="43">#REF!</definedName>
    <definedName name="tta" localSheetId="44">#REF!</definedName>
    <definedName name="tta" localSheetId="48">#REF!</definedName>
    <definedName name="tta" localSheetId="49">#REF!</definedName>
    <definedName name="tta" localSheetId="50">#REF!</definedName>
    <definedName name="tta">#REF!</definedName>
    <definedName name="ttaa" localSheetId="18">#REF!</definedName>
    <definedName name="ttaa" localSheetId="19">#REF!</definedName>
    <definedName name="ttaa" localSheetId="20">#REF!</definedName>
    <definedName name="ttaa" localSheetId="42">#REF!</definedName>
    <definedName name="ttaa" localSheetId="43">#REF!</definedName>
    <definedName name="ttaa" localSheetId="44">#REF!</definedName>
    <definedName name="ttaa" localSheetId="48">#REF!</definedName>
    <definedName name="ttaa" localSheetId="49">#REF!</definedName>
    <definedName name="ttaa" localSheetId="50">#REF!</definedName>
    <definedName name="ttaa">#REF!</definedName>
    <definedName name="ttetet" localSheetId="19" hidden="1">'[65]Fax a enviar'!#REF!</definedName>
    <definedName name="ttetet" localSheetId="20" hidden="1">'[65]Fax a enviar'!#REF!</definedName>
    <definedName name="ttetet" localSheetId="43" hidden="1">'[65]Fax a enviar'!#REF!</definedName>
    <definedName name="ttetet" localSheetId="44" hidden="1">'[70]Fax a enviar'!#REF!</definedName>
    <definedName name="ttetet" localSheetId="48" hidden="1">'[70]Fax a enviar'!#REF!</definedName>
    <definedName name="ttetet" localSheetId="49" hidden="1">'[70]Fax a enviar'!#REF!</definedName>
    <definedName name="ttetet" localSheetId="50" hidden="1">'[70]Fax a enviar'!#REF!</definedName>
    <definedName name="ttetet" hidden="1">'[65]Fax a enviar'!#REF!</definedName>
    <definedName name="ttt" localSheetId="19" hidden="1">'[60]Fax a enviar'!#REF!</definedName>
    <definedName name="ttt" localSheetId="20" hidden="1">'[60]Fax a enviar'!#REF!</definedName>
    <definedName name="ttt" localSheetId="43" hidden="1">'[60]Fax a enviar'!#REF!</definedName>
    <definedName name="ttt" localSheetId="44" hidden="1">'[69]Fax a enviar'!#REF!</definedName>
    <definedName name="ttt" localSheetId="48" hidden="1">'[60]Fax a enviar'!#REF!</definedName>
    <definedName name="ttt" localSheetId="49" hidden="1">'[60]Fax a enviar'!#REF!</definedName>
    <definedName name="ttt" localSheetId="50" hidden="1">'[60]Fax a enviar'!#REF!</definedName>
    <definedName name="ttt" hidden="1">'[60]Fax a enviar'!#REF!</definedName>
    <definedName name="tttt" localSheetId="16" hidden="1">{"Tab1",#N/A,FALSE,"P";"Tab2",#N/A,FALSE,"P"}</definedName>
    <definedName name="tttt" localSheetId="17" hidden="1">{"Tab1",#N/A,FALSE,"P";"Tab2",#N/A,FALSE,"P"}</definedName>
    <definedName name="tttt" localSheetId="18" hidden="1">{"Tab1",#N/A,FALSE,"P";"Tab2",#N/A,FALSE,"P"}</definedName>
    <definedName name="tttt" localSheetId="19" hidden="1">{"Tab1",#N/A,FALSE,"P";"Tab2",#N/A,FALSE,"P"}</definedName>
    <definedName name="tttt" localSheetId="20" hidden="1">{"Tab1",#N/A,FALSE,"P";"Tab2",#N/A,FALSE,"P"}</definedName>
    <definedName name="tttt" localSheetId="21" hidden="1">{"Tab1",#N/A,FALSE,"P";"Tab2",#N/A,FALSE,"P"}</definedName>
    <definedName name="tttt" localSheetId="42" hidden="1">{"Tab1",#N/A,FALSE,"P";"Tab2",#N/A,FALSE,"P"}</definedName>
    <definedName name="tttt" localSheetId="43" hidden="1">{"Tab1",#N/A,FALSE,"P";"Tab2",#N/A,FALSE,"P"}</definedName>
    <definedName name="tttt" localSheetId="44" hidden="1">{"Tab1",#N/A,FALSE,"P";"Tab2",#N/A,FALSE,"P"}</definedName>
    <definedName name="tttt" localSheetId="45" hidden="1">{"Tab1",#N/A,FALSE,"P";"Tab2",#N/A,FALSE,"P"}</definedName>
    <definedName name="tttt" localSheetId="48" hidden="1">{"Tab1",#N/A,FALSE,"P";"Tab2",#N/A,FALSE,"P"}</definedName>
    <definedName name="tttt" localSheetId="49" hidden="1">{"Tab1",#N/A,FALSE,"P";"Tab2",#N/A,FALSE,"P"}</definedName>
    <definedName name="tttt" localSheetId="50" hidden="1">{"Tab1",#N/A,FALSE,"P";"Tab2",#N/A,FALSE,"P"}</definedName>
    <definedName name="tttt" localSheetId="51" hidden="1">{"Tab1",#N/A,FALSE,"P";"Tab2",#N/A,FALSE,"P"}</definedName>
    <definedName name="tttt" localSheetId="52" hidden="1">{"Tab1",#N/A,FALSE,"P";"Tab2",#N/A,FALSE,"P"}</definedName>
    <definedName name="tttt" localSheetId="41" hidden="1">{"Tab1",#N/A,FALSE,"P";"Tab2",#N/A,FALSE,"P"}</definedName>
    <definedName name="tttt" hidden="1">{"Tab1",#N/A,FALSE,"P";"Tab2",#N/A,FALSE,"P"}</definedName>
    <definedName name="ttttt" hidden="1">[88]M!#REF!</definedName>
    <definedName name="twetwee" localSheetId="18" hidden="1">#REF!</definedName>
    <definedName name="twetwee" localSheetId="19" hidden="1">#REF!</definedName>
    <definedName name="twetwee" localSheetId="20" hidden="1">#REF!</definedName>
    <definedName name="twetwee" localSheetId="21" hidden="1">#REF!</definedName>
    <definedName name="twetwee" localSheetId="42" hidden="1">#REF!</definedName>
    <definedName name="twetwee" localSheetId="43" hidden="1">#REF!</definedName>
    <definedName name="twetwee" localSheetId="44" hidden="1">#REF!</definedName>
    <definedName name="twetwee" localSheetId="45" hidden="1">#REF!</definedName>
    <definedName name="twetwee" localSheetId="48" hidden="1">#REF!</definedName>
    <definedName name="twetwee" localSheetId="49" hidden="1">#REF!</definedName>
    <definedName name="twetwee" localSheetId="50" hidden="1">#REF!</definedName>
    <definedName name="twetwee" localSheetId="41" hidden="1">#REF!</definedName>
    <definedName name="twetwee" hidden="1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y" localSheetId="16" hidden="1">{"Riqfin97",#N/A,FALSE,"Tran";"Riqfinpro",#N/A,FALSE,"Tran"}</definedName>
    <definedName name="ty" localSheetId="17" hidden="1">{"Riqfin97",#N/A,FALSE,"Tran";"Riqfinpro",#N/A,FALSE,"Tran"}</definedName>
    <definedName name="ty" localSheetId="18" hidden="1">{"Riqfin97",#N/A,FALSE,"Tran";"Riqfinpro",#N/A,FALSE,"Tran"}</definedName>
    <definedName name="ty" localSheetId="19" hidden="1">{"Riqfin97",#N/A,FALSE,"Tran";"Riqfinpro",#N/A,FALSE,"Tran"}</definedName>
    <definedName name="ty" localSheetId="20" hidden="1">{"Riqfin97",#N/A,FALSE,"Tran";"Riqfinpro",#N/A,FALSE,"Tran"}</definedName>
    <definedName name="ty" localSheetId="21" hidden="1">{"Riqfin97",#N/A,FALSE,"Tran";"Riqfinpro",#N/A,FALSE,"Tran"}</definedName>
    <definedName name="ty" localSheetId="42" hidden="1">{"Riqfin97",#N/A,FALSE,"Tran";"Riqfinpro",#N/A,FALSE,"Tran"}</definedName>
    <definedName name="ty" localSheetId="43" hidden="1">{"Riqfin97",#N/A,FALSE,"Tran";"Riqfinpro",#N/A,FALSE,"Tran"}</definedName>
    <definedName name="ty" localSheetId="44" hidden="1">{"Riqfin97",#N/A,FALSE,"Tran";"Riqfinpro",#N/A,FALSE,"Tran"}</definedName>
    <definedName name="ty" localSheetId="45" hidden="1">{"Riqfin97",#N/A,FALSE,"Tran";"Riqfinpro",#N/A,FALSE,"Tran"}</definedName>
    <definedName name="ty" localSheetId="48" hidden="1">{"Riqfin97",#N/A,FALSE,"Tran";"Riqfinpro",#N/A,FALSE,"Tran"}</definedName>
    <definedName name="ty" localSheetId="49" hidden="1">{"Riqfin97",#N/A,FALSE,"Tran";"Riqfinpro",#N/A,FALSE,"Tran"}</definedName>
    <definedName name="ty" localSheetId="50" hidden="1">{"Riqfin97",#N/A,FALSE,"Tran";"Riqfinpro",#N/A,FALSE,"Tran"}</definedName>
    <definedName name="ty" localSheetId="51" hidden="1">{"Riqfin97",#N/A,FALSE,"Tran";"Riqfinpro",#N/A,FALSE,"Tran"}</definedName>
    <definedName name="ty" localSheetId="52" hidden="1">{"Riqfin97",#N/A,FALSE,"Tran";"Riqfinpro",#N/A,FALSE,"Tran"}</definedName>
    <definedName name="ty" localSheetId="41" hidden="1">{"Riqfin97",#N/A,FALSE,"Tran";"Riqfinpro",#N/A,FALSE,"Tran"}</definedName>
    <definedName name="ty" hidden="1">{"Riqfin97",#N/A,FALSE,"Tran";"Riqfinpro",#N/A,FALSE,"Tran"}</definedName>
    <definedName name="UAED" localSheetId="18">#REF!</definedName>
    <definedName name="UAED" localSheetId="19">#REF!</definedName>
    <definedName name="UAED" localSheetId="20">#REF!</definedName>
    <definedName name="UAED" localSheetId="21">#REF!</definedName>
    <definedName name="UAED" localSheetId="42">#REF!</definedName>
    <definedName name="UAED" localSheetId="43">#REF!</definedName>
    <definedName name="UAED" localSheetId="44">#REF!</definedName>
    <definedName name="UAED" localSheetId="45">#REF!</definedName>
    <definedName name="UAED" localSheetId="48">#REF!</definedName>
    <definedName name="UAED" localSheetId="49">#REF!</definedName>
    <definedName name="UAED" localSheetId="50">#REF!</definedName>
    <definedName name="UAED" localSheetId="52">#REF!</definedName>
    <definedName name="UAED" localSheetId="41">#REF!</definedName>
    <definedName name="UAED">#REF!</definedName>
    <definedName name="UAED1" localSheetId="18">#REF!</definedName>
    <definedName name="UAED1" localSheetId="19">#REF!</definedName>
    <definedName name="UAED1" localSheetId="20">#REF!</definedName>
    <definedName name="UAED1" localSheetId="42">#REF!</definedName>
    <definedName name="UAED1" localSheetId="43">#REF!</definedName>
    <definedName name="UAED1" localSheetId="44">#REF!</definedName>
    <definedName name="UAED1" localSheetId="48">#REF!</definedName>
    <definedName name="UAED1" localSheetId="49">#REF!</definedName>
    <definedName name="UAED1" localSheetId="50">#REF!</definedName>
    <definedName name="UAED1">#REF!</definedName>
    <definedName name="UC" localSheetId="18">#REF!</definedName>
    <definedName name="UC" localSheetId="19">#REF!</definedName>
    <definedName name="UC" localSheetId="20">#REF!</definedName>
    <definedName name="UC" localSheetId="42">#REF!</definedName>
    <definedName name="UC" localSheetId="43">#REF!</definedName>
    <definedName name="UC" localSheetId="44">#REF!</definedName>
    <definedName name="UC" localSheetId="48">#REF!</definedName>
    <definedName name="UC" localSheetId="49">#REF!</definedName>
    <definedName name="UC" localSheetId="50">#REF!</definedName>
    <definedName name="UC">#REF!</definedName>
    <definedName name="UC1A" localSheetId="18">#REF!</definedName>
    <definedName name="UC1A" localSheetId="42">#REF!</definedName>
    <definedName name="UC1A" localSheetId="43">#REF!</definedName>
    <definedName name="UC1A" localSheetId="44">#REF!</definedName>
    <definedName name="UC1A" localSheetId="48">#REF!</definedName>
    <definedName name="UC1A" localSheetId="49">#REF!</definedName>
    <definedName name="UC1A" localSheetId="50">#REF!</definedName>
    <definedName name="UC1A">#REF!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Label" localSheetId="18">#REF!</definedName>
    <definedName name="UnitsLabel" localSheetId="21">#REF!</definedName>
    <definedName name="UnitsLabel" localSheetId="42">#REF!</definedName>
    <definedName name="UnitsLabel" localSheetId="43">#REF!</definedName>
    <definedName name="UnitsLabel" localSheetId="44">#REF!</definedName>
    <definedName name="UnitsLabel" localSheetId="45">#REF!</definedName>
    <definedName name="UnitsLabel" localSheetId="48">#REF!</definedName>
    <definedName name="UnitsLabel" localSheetId="49">#REF!</definedName>
    <definedName name="UnitsLabel" localSheetId="50">#REF!</definedName>
    <definedName name="UnitsLabel" localSheetId="52">#REF!</definedName>
    <definedName name="UnitsLabel" localSheetId="41">#REF!</definedName>
    <definedName name="UnitsLabel">#REF!</definedName>
    <definedName name="US_1" localSheetId="18">OFFSET(#REF!,0,0,COUNT(#REF!),1)</definedName>
    <definedName name="US_1" localSheetId="21">OFFSET(#REF!,0,0,COUNT(#REF!),1)</definedName>
    <definedName name="US_1" localSheetId="42">OFFSET(#REF!,0,0,COUNT(#REF!),1)</definedName>
    <definedName name="US_1" localSheetId="43">OFFSET(#REF!,0,0,COUNT(#REF!),1)</definedName>
    <definedName name="US_1" localSheetId="44">OFFSET(#REF!,0,0,COUNT(#REF!),1)</definedName>
    <definedName name="US_1">OFFSET(#REF!,0,0,COUNT(#REF!),1)</definedName>
    <definedName name="US_2" localSheetId="18">OFFSET(#REF!,0,0,COUNT(#REF!),1)</definedName>
    <definedName name="US_2" localSheetId="42">OFFSET(#REF!,0,0,COUNT(#REF!),1)</definedName>
    <definedName name="US_2" localSheetId="43">OFFSET(#REF!,0,0,COUNT(#REF!),1)</definedName>
    <definedName name="US_2" localSheetId="44">OFFSET(#REF!,0,0,COUNT(#REF!),1)</definedName>
    <definedName name="US_2">OFFSET(#REF!,0,0,COUNT(#REF!),1)</definedName>
    <definedName name="USavg" localSheetId="18">OFFSET(#REF!,0,0,COUNT(#REF!),1)</definedName>
    <definedName name="USavg" localSheetId="42">OFFSET(#REF!,0,0,COUNT(#REF!),1)</definedName>
    <definedName name="USavg" localSheetId="43">OFFSET(#REF!,0,0,COUNT(#REF!),1)</definedName>
    <definedName name="USavg" localSheetId="44">OFFSET(#REF!,0,0,COUNT(#REF!),1)</definedName>
    <definedName name="USavg">OFFSET(#REF!,0,0,COUNT(#REF!),1)</definedName>
    <definedName name="USCRUDE87" localSheetId="18">#REF!</definedName>
    <definedName name="USCRUDE87" localSheetId="21">#REF!</definedName>
    <definedName name="USCRUDE87" localSheetId="42">#REF!</definedName>
    <definedName name="USCRUDE87" localSheetId="43">#REF!</definedName>
    <definedName name="USCRUDE87" localSheetId="44">#REF!</definedName>
    <definedName name="USCRUDE87" localSheetId="48">#REF!</definedName>
    <definedName name="USCRUDE87" localSheetId="49">#REF!</definedName>
    <definedName name="USCRUDE87" localSheetId="50">#REF!</definedName>
    <definedName name="USCRUDE87" localSheetId="41">#REF!</definedName>
    <definedName name="USCRUDE87">#REF!</definedName>
    <definedName name="USCRUDE88" localSheetId="18">#REF!</definedName>
    <definedName name="USCRUDE88" localSheetId="42">#REF!</definedName>
    <definedName name="USCRUDE88" localSheetId="43">#REF!</definedName>
    <definedName name="USCRUDE88" localSheetId="44">#REF!</definedName>
    <definedName name="USCRUDE88" localSheetId="48">#REF!</definedName>
    <definedName name="USCRUDE88" localSheetId="49">#REF!</definedName>
    <definedName name="USCRUDE88" localSheetId="50">#REF!</definedName>
    <definedName name="USCRUDE88">#REF!</definedName>
    <definedName name="USDIST87" localSheetId="18">#REF!</definedName>
    <definedName name="USDIST87" localSheetId="42">#REF!</definedName>
    <definedName name="USDIST87" localSheetId="43">#REF!</definedName>
    <definedName name="USDIST87" localSheetId="44">#REF!</definedName>
    <definedName name="USDIST87" localSheetId="48">#REF!</definedName>
    <definedName name="USDIST87" localSheetId="49">#REF!</definedName>
    <definedName name="USDIST87" localSheetId="50">#REF!</definedName>
    <definedName name="USDIST87">#REF!</definedName>
    <definedName name="USDIST88" localSheetId="18">#REF!</definedName>
    <definedName name="USDIST88" localSheetId="42">#REF!</definedName>
    <definedName name="USDIST88" localSheetId="43">#REF!</definedName>
    <definedName name="USDIST88" localSheetId="44">#REF!</definedName>
    <definedName name="USDIST88" localSheetId="48">#REF!</definedName>
    <definedName name="USDIST88" localSheetId="49">#REF!</definedName>
    <definedName name="USDIST88" localSheetId="50">#REF!</definedName>
    <definedName name="USDIST88">#REF!</definedName>
    <definedName name="USDSR">#REF!</definedName>
    <definedName name="USMG87" localSheetId="18">#REF!</definedName>
    <definedName name="USMG87" localSheetId="42">#REF!</definedName>
    <definedName name="USMG87" localSheetId="43">#REF!</definedName>
    <definedName name="USMG87" localSheetId="44">#REF!</definedName>
    <definedName name="USMG87" localSheetId="48">#REF!</definedName>
    <definedName name="USMG87" localSheetId="49">#REF!</definedName>
    <definedName name="USMG87" localSheetId="50">#REF!</definedName>
    <definedName name="USMG87">#REF!</definedName>
    <definedName name="USMG88" localSheetId="18">#REF!</definedName>
    <definedName name="USMG88" localSheetId="42">#REF!</definedName>
    <definedName name="USMG88" localSheetId="43">#REF!</definedName>
    <definedName name="USMG88" localSheetId="44">#REF!</definedName>
    <definedName name="USMG88" localSheetId="48">#REF!</definedName>
    <definedName name="USMG88" localSheetId="49">#REF!</definedName>
    <definedName name="USMG88" localSheetId="50">#REF!</definedName>
    <definedName name="USMG88">#REF!</definedName>
    <definedName name="USmin" localSheetId="18">OFFSET(#REF!,0,0,COUNT(#REF!),1)</definedName>
    <definedName name="USmin" localSheetId="21">OFFSET(#REF!,0,0,COUNT(#REF!),1)</definedName>
    <definedName name="USmin" localSheetId="42">OFFSET(#REF!,0,0,COUNT(#REF!),1)</definedName>
    <definedName name="USmin" localSheetId="43">OFFSET(#REF!,0,0,COUNT(#REF!),1)</definedName>
    <definedName name="USmin" localSheetId="44">OFFSET(#REF!,0,0,COUNT(#REF!),1)</definedName>
    <definedName name="USmin">OFFSET(#REF!,0,0,COUNT(#REF!),1)</definedName>
    <definedName name="USPROD87" localSheetId="18">#REF!</definedName>
    <definedName name="USPROD87" localSheetId="21">#REF!</definedName>
    <definedName name="USPROD87" localSheetId="42">#REF!</definedName>
    <definedName name="USPROD87" localSheetId="43">#REF!</definedName>
    <definedName name="USPROD87" localSheetId="44">#REF!</definedName>
    <definedName name="USPROD87" localSheetId="48">#REF!</definedName>
    <definedName name="USPROD87" localSheetId="49">#REF!</definedName>
    <definedName name="USPROD87" localSheetId="50">#REF!</definedName>
    <definedName name="USPROD87" localSheetId="41">#REF!</definedName>
    <definedName name="USPROD87">#REF!</definedName>
    <definedName name="USPROD88" localSheetId="18">#REF!</definedName>
    <definedName name="USPROD88" localSheetId="21">#REF!</definedName>
    <definedName name="USPROD88" localSheetId="42">#REF!</definedName>
    <definedName name="USPROD88" localSheetId="43">#REF!</definedName>
    <definedName name="USPROD88" localSheetId="44">#REF!</definedName>
    <definedName name="USPROD88" localSheetId="48">#REF!</definedName>
    <definedName name="USPROD88" localSheetId="49">#REF!</definedName>
    <definedName name="USPROD88" localSheetId="50">#REF!</definedName>
    <definedName name="USPROD88" localSheetId="41">#REF!</definedName>
    <definedName name="USPROD88">#REF!</definedName>
    <definedName name="USRFO87" localSheetId="18">#REF!</definedName>
    <definedName name="USRFO87" localSheetId="42">#REF!</definedName>
    <definedName name="USRFO87" localSheetId="43">#REF!</definedName>
    <definedName name="USRFO87" localSheetId="44">#REF!</definedName>
    <definedName name="USRFO87" localSheetId="48">#REF!</definedName>
    <definedName name="USRFO87" localSheetId="49">#REF!</definedName>
    <definedName name="USRFO87" localSheetId="50">#REF!</definedName>
    <definedName name="USRFO87">#REF!</definedName>
    <definedName name="USRFO88" localSheetId="18">#REF!</definedName>
    <definedName name="USRFO88" localSheetId="42">#REF!</definedName>
    <definedName name="USRFO88" localSheetId="43">#REF!</definedName>
    <definedName name="USRFO88" localSheetId="44">#REF!</definedName>
    <definedName name="USRFO88" localSheetId="48">#REF!</definedName>
    <definedName name="USRFO88" localSheetId="49">#REF!</definedName>
    <definedName name="USRFO88" localSheetId="50">#REF!</definedName>
    <definedName name="USRFO88">#REF!</definedName>
    <definedName name="USrng" localSheetId="18">OFFSET(#REF!,0,0,COUNT(#REF!),1)</definedName>
    <definedName name="USrng" localSheetId="21">OFFSET(#REF!,0,0,COUNT(#REF!),1)</definedName>
    <definedName name="USrng" localSheetId="42">OFFSET(#REF!,0,0,COUNT(#REF!),1)</definedName>
    <definedName name="USrng" localSheetId="43">OFFSET(#REF!,0,0,COUNT(#REF!),1)</definedName>
    <definedName name="USrng" localSheetId="44">OFFSET(#REF!,0,0,COUNT(#REF!),1)</definedName>
    <definedName name="USrng">OFFSET(#REF!,0,0,COUNT(#REF!),1)</definedName>
    <definedName name="USSR" localSheetId="18">#REF!</definedName>
    <definedName name="USSR" localSheetId="21">#REF!</definedName>
    <definedName name="USSR" localSheetId="42">#REF!</definedName>
    <definedName name="USSR" localSheetId="43">#REF!</definedName>
    <definedName name="USSR" localSheetId="44">#REF!</definedName>
    <definedName name="USSR" localSheetId="48">#REF!</definedName>
    <definedName name="USSR" localSheetId="49">#REF!</definedName>
    <definedName name="USSR" localSheetId="50">#REF!</definedName>
    <definedName name="USSR" localSheetId="41">#REF!</definedName>
    <definedName name="USSR">#REF!</definedName>
    <definedName name="USTOT87" localSheetId="18">#REF!</definedName>
    <definedName name="USTOT87" localSheetId="21">#REF!</definedName>
    <definedName name="USTOT87" localSheetId="42">#REF!</definedName>
    <definedName name="USTOT87" localSheetId="43">#REF!</definedName>
    <definedName name="USTOT87" localSheetId="44">#REF!</definedName>
    <definedName name="USTOT87" localSheetId="48">#REF!</definedName>
    <definedName name="USTOT87" localSheetId="49">#REF!</definedName>
    <definedName name="USTOT87" localSheetId="50">#REF!</definedName>
    <definedName name="USTOT87" localSheetId="41">#REF!</definedName>
    <definedName name="USTOT87">#REF!</definedName>
    <definedName name="USTOT88" localSheetId="18">#REF!</definedName>
    <definedName name="USTOT88" localSheetId="42">#REF!</definedName>
    <definedName name="USTOT88" localSheetId="43">#REF!</definedName>
    <definedName name="USTOT88" localSheetId="44">#REF!</definedName>
    <definedName name="USTOT88" localSheetId="48">#REF!</definedName>
    <definedName name="USTOT88" localSheetId="49">#REF!</definedName>
    <definedName name="USTOT88" localSheetId="50">#REF!</definedName>
    <definedName name="USTOT88">#REF!</definedName>
    <definedName name="uu" localSheetId="16" hidden="1">{"Riqfin97",#N/A,FALSE,"Tran";"Riqfinpro",#N/A,FALSE,"Tran"}</definedName>
    <definedName name="uu" localSheetId="17" hidden="1">{"Riqfin97",#N/A,FALSE,"Tran";"Riqfinpro",#N/A,FALSE,"Tran"}</definedName>
    <definedName name="uu" localSheetId="18" hidden="1">{"Riqfin97",#N/A,FALSE,"Tran";"Riqfinpro",#N/A,FALSE,"Tran"}</definedName>
    <definedName name="uu" localSheetId="19" hidden="1">{"Riqfin97",#N/A,FALSE,"Tran";"Riqfinpro",#N/A,FALSE,"Tran"}</definedName>
    <definedName name="uu" localSheetId="20" hidden="1">{"Riqfin97",#N/A,FALSE,"Tran";"Riqfinpro",#N/A,FALSE,"Tran"}</definedName>
    <definedName name="uu" localSheetId="21" hidden="1">{"Riqfin97",#N/A,FALSE,"Tran";"Riqfinpro",#N/A,FALSE,"Tran"}</definedName>
    <definedName name="uu" localSheetId="42" hidden="1">{"Riqfin97",#N/A,FALSE,"Tran";"Riqfinpro",#N/A,FALSE,"Tran"}</definedName>
    <definedName name="uu" localSheetId="43" hidden="1">{"Riqfin97",#N/A,FALSE,"Tran";"Riqfinpro",#N/A,FALSE,"Tran"}</definedName>
    <definedName name="uu" localSheetId="44" hidden="1">{"Riqfin97",#N/A,FALSE,"Tran";"Riqfinpro",#N/A,FALSE,"Tran"}</definedName>
    <definedName name="uu" localSheetId="45" hidden="1">{"Riqfin97",#N/A,FALSE,"Tran";"Riqfinpro",#N/A,FALSE,"Tran"}</definedName>
    <definedName name="uu" localSheetId="48" hidden="1">{"Riqfin97",#N/A,FALSE,"Tran";"Riqfinpro",#N/A,FALSE,"Tran"}</definedName>
    <definedName name="uu" localSheetId="49" hidden="1">{"Riqfin97",#N/A,FALSE,"Tran";"Riqfinpro",#N/A,FALSE,"Tran"}</definedName>
    <definedName name="uu" localSheetId="50" hidden="1">{"Riqfin97",#N/A,FALSE,"Tran";"Riqfinpro",#N/A,FALSE,"Tran"}</definedName>
    <definedName name="uu" localSheetId="51" hidden="1">{"Riqfin97",#N/A,FALSE,"Tran";"Riqfinpro",#N/A,FALSE,"Tran"}</definedName>
    <definedName name="uu" localSheetId="52" hidden="1">{"Riqfin97",#N/A,FALSE,"Tran";"Riqfinpro",#N/A,FALSE,"Tran"}</definedName>
    <definedName name="uu" localSheetId="41" hidden="1">{"Riqfin97",#N/A,FALSE,"Tran";"Riqfinpro",#N/A,FALSE,"Tran"}</definedName>
    <definedName name="uu" hidden="1">{"Riqfin97",#N/A,FALSE,"Tran";"Riqfinpro",#N/A,FALSE,"Tran"}</definedName>
    <definedName name="uuu" localSheetId="16" hidden="1">{"Riqfin97",#N/A,FALSE,"Tran";"Riqfinpro",#N/A,FALSE,"Tran"}</definedName>
    <definedName name="uuu" localSheetId="17" hidden="1">{"Riqfin97",#N/A,FALSE,"Tran";"Riqfinpro",#N/A,FALSE,"Tran"}</definedName>
    <definedName name="uuu" localSheetId="18" hidden="1">{"Riqfin97",#N/A,FALSE,"Tran";"Riqfinpro",#N/A,FALSE,"Tran"}</definedName>
    <definedName name="uuu" localSheetId="19" hidden="1">{"Riqfin97",#N/A,FALSE,"Tran";"Riqfinpro",#N/A,FALSE,"Tran"}</definedName>
    <definedName name="uuu" localSheetId="20" hidden="1">{"Riqfin97",#N/A,FALSE,"Tran";"Riqfinpro",#N/A,FALSE,"Tran"}</definedName>
    <definedName name="uuu" localSheetId="21" hidden="1">{"Riqfin97",#N/A,FALSE,"Tran";"Riqfinpro",#N/A,FALSE,"Tran"}</definedName>
    <definedName name="uuu" localSheetId="42" hidden="1">{"Riqfin97",#N/A,FALSE,"Tran";"Riqfinpro",#N/A,FALSE,"Tran"}</definedName>
    <definedName name="uuu" localSheetId="43" hidden="1">{"Riqfin97",#N/A,FALSE,"Tran";"Riqfinpro",#N/A,FALSE,"Tran"}</definedName>
    <definedName name="uuu" localSheetId="44" hidden="1">{"Riqfin97",#N/A,FALSE,"Tran";"Riqfinpro",#N/A,FALSE,"Tran"}</definedName>
    <definedName name="uuu" localSheetId="45" hidden="1">{"Riqfin97",#N/A,FALSE,"Tran";"Riqfinpro",#N/A,FALSE,"Tran"}</definedName>
    <definedName name="uuu" localSheetId="48" hidden="1">{"Riqfin97",#N/A,FALSE,"Tran";"Riqfinpro",#N/A,FALSE,"Tran"}</definedName>
    <definedName name="uuu" localSheetId="49" hidden="1">{"Riqfin97",#N/A,FALSE,"Tran";"Riqfinpro",#N/A,FALSE,"Tran"}</definedName>
    <definedName name="uuu" localSheetId="50" hidden="1">{"Riqfin97",#N/A,FALSE,"Tran";"Riqfinpro",#N/A,FALSE,"Tran"}</definedName>
    <definedName name="uuu" localSheetId="51" hidden="1">{"Riqfin97",#N/A,FALSE,"Tran";"Riqfinpro",#N/A,FALSE,"Tran"}</definedName>
    <definedName name="uuu" localSheetId="52" hidden="1">{"Riqfin97",#N/A,FALSE,"Tran";"Riqfinpro",#N/A,FALSE,"Tran"}</definedName>
    <definedName name="uuu" localSheetId="41" hidden="1">{"Riqfin97",#N/A,FALSE,"Tran";"Riqfinpro",#N/A,FALSE,"Tran"}</definedName>
    <definedName name="uuu" hidden="1">{"Riqfin97",#N/A,FALSE,"Tran";"Riqfinpro",#N/A,FALSE,"Tran"}</definedName>
    <definedName name="uuuuuu" localSheetId="16" hidden="1">{"Riqfin97",#N/A,FALSE,"Tran";"Riqfinpro",#N/A,FALSE,"Tran"}</definedName>
    <definedName name="uuuuuu" localSheetId="17" hidden="1">{"Riqfin97",#N/A,FALSE,"Tran";"Riqfinpro",#N/A,FALSE,"Tran"}</definedName>
    <definedName name="uuuuuu" localSheetId="18" hidden="1">{"Riqfin97",#N/A,FALSE,"Tran";"Riqfinpro",#N/A,FALSE,"Tran"}</definedName>
    <definedName name="uuuuuu" localSheetId="19" hidden="1">{"Riqfin97",#N/A,FALSE,"Tran";"Riqfinpro",#N/A,FALSE,"Tran"}</definedName>
    <definedName name="uuuuuu" localSheetId="20" hidden="1">{"Riqfin97",#N/A,FALSE,"Tran";"Riqfinpro",#N/A,FALSE,"Tran"}</definedName>
    <definedName name="uuuuuu" localSheetId="21" hidden="1">{"Riqfin97",#N/A,FALSE,"Tran";"Riqfinpro",#N/A,FALSE,"Tran"}</definedName>
    <definedName name="uuuuuu" localSheetId="42" hidden="1">{"Riqfin97",#N/A,FALSE,"Tran";"Riqfinpro",#N/A,FALSE,"Tran"}</definedName>
    <definedName name="uuuuuu" localSheetId="43" hidden="1">{"Riqfin97",#N/A,FALSE,"Tran";"Riqfinpro",#N/A,FALSE,"Tran"}</definedName>
    <definedName name="uuuuuu" localSheetId="44" hidden="1">{"Riqfin97",#N/A,FALSE,"Tran";"Riqfinpro",#N/A,FALSE,"Tran"}</definedName>
    <definedName name="uuuuuu" localSheetId="45" hidden="1">{"Riqfin97",#N/A,FALSE,"Tran";"Riqfinpro",#N/A,FALSE,"Tran"}</definedName>
    <definedName name="uuuuuu" localSheetId="48" hidden="1">{"Riqfin97",#N/A,FALSE,"Tran";"Riqfinpro",#N/A,FALSE,"Tran"}</definedName>
    <definedName name="uuuuuu" localSheetId="49" hidden="1">{"Riqfin97",#N/A,FALSE,"Tran";"Riqfinpro",#N/A,FALSE,"Tran"}</definedName>
    <definedName name="uuuuuu" localSheetId="50" hidden="1">{"Riqfin97",#N/A,FALSE,"Tran";"Riqfinpro",#N/A,FALSE,"Tran"}</definedName>
    <definedName name="uuuuuu" localSheetId="51" hidden="1">{"Riqfin97",#N/A,FALSE,"Tran";"Riqfinpro",#N/A,FALSE,"Tran"}</definedName>
    <definedName name="uuuuuu" localSheetId="52" hidden="1">{"Riqfin97",#N/A,FALSE,"Tran";"Riqfinpro",#N/A,FALSE,"Tran"}</definedName>
    <definedName name="uuuuuu" localSheetId="41" hidden="1">{"Riqfin97",#N/A,FALSE,"Tran";"Riqfinpro",#N/A,FALSE,"Tran"}</definedName>
    <definedName name="uuuuuu" hidden="1">{"Riqfin97",#N/A,FALSE,"Tran";"Riqfinpro",#N/A,FALSE,"Tran"}</definedName>
    <definedName name="VALID_FORMATS" localSheetId="18">#REF!</definedName>
    <definedName name="VALID_FORMATS" localSheetId="21">#REF!</definedName>
    <definedName name="VALID_FORMATS" localSheetId="42">#REF!</definedName>
    <definedName name="VALID_FORMATS" localSheetId="43">#REF!</definedName>
    <definedName name="VALID_FORMATS" localSheetId="44">#REF!</definedName>
    <definedName name="VALID_FORMATS" localSheetId="45">#REF!</definedName>
    <definedName name="VALID_FORMATS" localSheetId="48">#REF!</definedName>
    <definedName name="VALID_FORMATS" localSheetId="49">#REF!</definedName>
    <definedName name="VALID_FORMATS" localSheetId="50">#REF!</definedName>
    <definedName name="VALID_FORMATS" localSheetId="52">#REF!</definedName>
    <definedName name="VALID_FORMATS" localSheetId="41">#REF!</definedName>
    <definedName name="VALID_FORMATS">#REF!</definedName>
    <definedName name="VENEZU" localSheetId="18">#REF!</definedName>
    <definedName name="VENEZU" localSheetId="19">#REF!</definedName>
    <definedName name="VENEZU" localSheetId="20">#REF!</definedName>
    <definedName name="VENEZU" localSheetId="42">#REF!</definedName>
    <definedName name="VENEZU" localSheetId="43">#REF!</definedName>
    <definedName name="VENEZU" localSheetId="44">#REF!</definedName>
    <definedName name="VENEZU" localSheetId="48">#REF!</definedName>
    <definedName name="VENEZU" localSheetId="49">#REF!</definedName>
    <definedName name="VENEZU" localSheetId="50">#REF!</definedName>
    <definedName name="VENEZU">#REF!</definedName>
    <definedName name="VIAAEREA">#REF!</definedName>
    <definedName name="VTITLES">#REF!</definedName>
    <definedName name="vv" localSheetId="16" hidden="1">{"Tab1",#N/A,FALSE,"P";"Tab2",#N/A,FALSE,"P"}</definedName>
    <definedName name="vv" localSheetId="17" hidden="1">{"Tab1",#N/A,FALSE,"P";"Tab2",#N/A,FALSE,"P"}</definedName>
    <definedName name="vv" localSheetId="18" hidden="1">{"Tab1",#N/A,FALSE,"P";"Tab2",#N/A,FALSE,"P"}</definedName>
    <definedName name="vv" localSheetId="19" hidden="1">{"Tab1",#N/A,FALSE,"P";"Tab2",#N/A,FALSE,"P"}</definedName>
    <definedName name="vv" localSheetId="20" hidden="1">{"Tab1",#N/A,FALSE,"P";"Tab2",#N/A,FALSE,"P"}</definedName>
    <definedName name="vv" localSheetId="21" hidden="1">{"Tab1",#N/A,FALSE,"P";"Tab2",#N/A,FALSE,"P"}</definedName>
    <definedName name="vv" localSheetId="42" hidden="1">{"Tab1",#N/A,FALSE,"P";"Tab2",#N/A,FALSE,"P"}</definedName>
    <definedName name="vv" localSheetId="43" hidden="1">{"Tab1",#N/A,FALSE,"P";"Tab2",#N/A,FALSE,"P"}</definedName>
    <definedName name="vv" localSheetId="44" hidden="1">{"Tab1",#N/A,FALSE,"P";"Tab2",#N/A,FALSE,"P"}</definedName>
    <definedName name="vv" localSheetId="45" hidden="1">{"Tab1",#N/A,FALSE,"P";"Tab2",#N/A,FALSE,"P"}</definedName>
    <definedName name="vv" localSheetId="48" hidden="1">{"Tab1",#N/A,FALSE,"P";"Tab2",#N/A,FALSE,"P"}</definedName>
    <definedName name="vv" localSheetId="49" hidden="1">{"Tab1",#N/A,FALSE,"P";"Tab2",#N/A,FALSE,"P"}</definedName>
    <definedName name="vv" localSheetId="50" hidden="1">{"Tab1",#N/A,FALSE,"P";"Tab2",#N/A,FALSE,"P"}</definedName>
    <definedName name="vv" localSheetId="51" hidden="1">{"Tab1",#N/A,FALSE,"P";"Tab2",#N/A,FALSE,"P"}</definedName>
    <definedName name="vv" localSheetId="52" hidden="1">{"Tab1",#N/A,FALSE,"P";"Tab2",#N/A,FALSE,"P"}</definedName>
    <definedName name="vv" localSheetId="41" hidden="1">{"Tab1",#N/A,FALSE,"P";"Tab2",#N/A,FALSE,"P"}</definedName>
    <definedName name="vv" hidden="1">{"Tab1",#N/A,FALSE,"P";"Tab2",#N/A,FALSE,"P"}</definedName>
    <definedName name="vvv" localSheetId="16" hidden="1">{"Tab1",#N/A,FALSE,"P";"Tab2",#N/A,FALSE,"P"}</definedName>
    <definedName name="vvv" localSheetId="17" hidden="1">{"Tab1",#N/A,FALSE,"P";"Tab2",#N/A,FALSE,"P"}</definedName>
    <definedName name="vvv" localSheetId="18" hidden="1">{"Tab1",#N/A,FALSE,"P";"Tab2",#N/A,FALSE,"P"}</definedName>
    <definedName name="vvv" localSheetId="19" hidden="1">{"Tab1",#N/A,FALSE,"P";"Tab2",#N/A,FALSE,"P"}</definedName>
    <definedName name="vvv" localSheetId="20" hidden="1">{"Tab1",#N/A,FALSE,"P";"Tab2",#N/A,FALSE,"P"}</definedName>
    <definedName name="vvv" localSheetId="21" hidden="1">{"Tab1",#N/A,FALSE,"P";"Tab2",#N/A,FALSE,"P"}</definedName>
    <definedName name="vvv" localSheetId="42" hidden="1">{"Tab1",#N/A,FALSE,"P";"Tab2",#N/A,FALSE,"P"}</definedName>
    <definedName name="vvv" localSheetId="43" hidden="1">{"Tab1",#N/A,FALSE,"P";"Tab2",#N/A,FALSE,"P"}</definedName>
    <definedName name="vvv" localSheetId="44" hidden="1">{"Tab1",#N/A,FALSE,"P";"Tab2",#N/A,FALSE,"P"}</definedName>
    <definedName name="vvv" localSheetId="45" hidden="1">{"Tab1",#N/A,FALSE,"P";"Tab2",#N/A,FALSE,"P"}</definedName>
    <definedName name="vvv" localSheetId="48" hidden="1">{"Tab1",#N/A,FALSE,"P";"Tab2",#N/A,FALSE,"P"}</definedName>
    <definedName name="vvv" localSheetId="49" hidden="1">{"Tab1",#N/A,FALSE,"P";"Tab2",#N/A,FALSE,"P"}</definedName>
    <definedName name="vvv" localSheetId="50" hidden="1">{"Tab1",#N/A,FALSE,"P";"Tab2",#N/A,FALSE,"P"}</definedName>
    <definedName name="vvv" localSheetId="51" hidden="1">{"Tab1",#N/A,FALSE,"P";"Tab2",#N/A,FALSE,"P"}</definedName>
    <definedName name="vvv" localSheetId="52" hidden="1">{"Tab1",#N/A,FALSE,"P";"Tab2",#N/A,FALSE,"P"}</definedName>
    <definedName name="vvv" localSheetId="41" hidden="1">{"Tab1",#N/A,FALSE,"P";"Tab2",#N/A,FALSE,"P"}</definedName>
    <definedName name="vvv" hidden="1">{"Tab1",#N/A,FALSE,"P";"Tab2",#N/A,FALSE,"P"}</definedName>
    <definedName name="vvvv" localSheetId="16" hidden="1">{"Minpmon",#N/A,FALSE,"Monthinput"}</definedName>
    <definedName name="vvvv" localSheetId="17" hidden="1">{"Minpmon",#N/A,FALSE,"Monthinput"}</definedName>
    <definedName name="vvvv" localSheetId="18" hidden="1">{"Minpmon",#N/A,FALSE,"Monthinput"}</definedName>
    <definedName name="vvvv" localSheetId="19" hidden="1">{"Minpmon",#N/A,FALSE,"Monthinput"}</definedName>
    <definedName name="vvvv" localSheetId="20" hidden="1">{"Minpmon",#N/A,FALSE,"Monthinput"}</definedName>
    <definedName name="vvvv" localSheetId="21" hidden="1">{"Minpmon",#N/A,FALSE,"Monthinput"}</definedName>
    <definedName name="vvvv" localSheetId="42" hidden="1">{"Minpmon",#N/A,FALSE,"Monthinput"}</definedName>
    <definedName name="vvvv" localSheetId="43" hidden="1">{"Minpmon",#N/A,FALSE,"Monthinput"}</definedName>
    <definedName name="vvvv" localSheetId="44" hidden="1">{"Minpmon",#N/A,FALSE,"Monthinput"}</definedName>
    <definedName name="vvvv" localSheetId="45" hidden="1">{"Minpmon",#N/A,FALSE,"Monthinput"}</definedName>
    <definedName name="vvvv" localSheetId="48" hidden="1">{"Minpmon",#N/A,FALSE,"Monthinput"}</definedName>
    <definedName name="vvvv" localSheetId="49" hidden="1">{"Minpmon",#N/A,FALSE,"Monthinput"}</definedName>
    <definedName name="vvvv" localSheetId="50" hidden="1">{"Minpmon",#N/A,FALSE,"Monthinput"}</definedName>
    <definedName name="vvvv" localSheetId="51" hidden="1">{"Minpmon",#N/A,FALSE,"Monthinput"}</definedName>
    <definedName name="vvvv" localSheetId="52" hidden="1">{"Minpmon",#N/A,FALSE,"Monthinput"}</definedName>
    <definedName name="vvvv" localSheetId="41" hidden="1">{"Minpmon",#N/A,FALSE,"Monthinput"}</definedName>
    <definedName name="vvvv" hidden="1">{"Minpmon",#N/A,FALSE,"Monthinput"}</definedName>
    <definedName name="vvvvvvvvvvvv" localSheetId="16" hidden="1">{"Riqfin97",#N/A,FALSE,"Tran";"Riqfinpro",#N/A,FALSE,"Tran"}</definedName>
    <definedName name="vvvvvvvvvvvv" localSheetId="17" hidden="1">{"Riqfin97",#N/A,FALSE,"Tran";"Riqfinpro",#N/A,FALSE,"Tran"}</definedName>
    <definedName name="vvvvvvvvvvvv" localSheetId="18" hidden="1">{"Riqfin97",#N/A,FALSE,"Tran";"Riqfinpro",#N/A,FALSE,"Tran"}</definedName>
    <definedName name="vvvvvvvvvvvv" localSheetId="19" hidden="1">{"Riqfin97",#N/A,FALSE,"Tran";"Riqfinpro",#N/A,FALSE,"Tran"}</definedName>
    <definedName name="vvvvvvvvvvvv" localSheetId="20" hidden="1">{"Riqfin97",#N/A,FALSE,"Tran";"Riqfinpro",#N/A,FALSE,"Tran"}</definedName>
    <definedName name="vvvvvvvvvvvv" localSheetId="21" hidden="1">{"Riqfin97",#N/A,FALSE,"Tran";"Riqfinpro",#N/A,FALSE,"Tran"}</definedName>
    <definedName name="vvvvvvvvvvvv" localSheetId="42" hidden="1">{"Riqfin97",#N/A,FALSE,"Tran";"Riqfinpro",#N/A,FALSE,"Tran"}</definedName>
    <definedName name="vvvvvvvvvvvv" localSheetId="43" hidden="1">{"Riqfin97",#N/A,FALSE,"Tran";"Riqfinpro",#N/A,FALSE,"Tran"}</definedName>
    <definedName name="vvvvvvvvvvvv" localSheetId="44" hidden="1">{"Riqfin97",#N/A,FALSE,"Tran";"Riqfinpro",#N/A,FALSE,"Tran"}</definedName>
    <definedName name="vvvvvvvvvvvv" localSheetId="45" hidden="1">{"Riqfin97",#N/A,FALSE,"Tran";"Riqfinpro",#N/A,FALSE,"Tran"}</definedName>
    <definedName name="vvvvvvvvvvvv" localSheetId="48" hidden="1">{"Riqfin97",#N/A,FALSE,"Tran";"Riqfinpro",#N/A,FALSE,"Tran"}</definedName>
    <definedName name="vvvvvvvvvvvv" localSheetId="49" hidden="1">{"Riqfin97",#N/A,FALSE,"Tran";"Riqfinpro",#N/A,FALSE,"Tran"}</definedName>
    <definedName name="vvvvvvvvvvvv" localSheetId="50" hidden="1">{"Riqfin97",#N/A,FALSE,"Tran";"Riqfinpro",#N/A,FALSE,"Tran"}</definedName>
    <definedName name="vvvvvvvvvvvv" localSheetId="51" hidden="1">{"Riqfin97",#N/A,FALSE,"Tran";"Riqfinpro",#N/A,FALSE,"Tran"}</definedName>
    <definedName name="vvvvvvvvvvvv" localSheetId="52" hidden="1">{"Riqfin97",#N/A,FALSE,"Tran";"Riqfinpro",#N/A,FALSE,"Tran"}</definedName>
    <definedName name="vvvvvvvvvvvv" localSheetId="41" hidden="1">{"Riqfin97",#N/A,FALSE,"Tran";"Riqfinpro",#N/A,FALSE,"Tran"}</definedName>
    <definedName name="vvvvvvvvvvvv" hidden="1">{"Riqfin97",#N/A,FALSE,"Tran";"Riqfinpro",#N/A,FALSE,"Tran"}</definedName>
    <definedName name="vvvvvvvvvvvvv" localSheetId="16" hidden="1">{"Tab1",#N/A,FALSE,"P";"Tab2",#N/A,FALSE,"P"}</definedName>
    <definedName name="vvvvvvvvvvvvv" localSheetId="17" hidden="1">{"Tab1",#N/A,FALSE,"P";"Tab2",#N/A,FALSE,"P"}</definedName>
    <definedName name="vvvvvvvvvvvvv" localSheetId="18" hidden="1">{"Tab1",#N/A,FALSE,"P";"Tab2",#N/A,FALSE,"P"}</definedName>
    <definedName name="vvvvvvvvvvvvv" localSheetId="19" hidden="1">{"Tab1",#N/A,FALSE,"P";"Tab2",#N/A,FALSE,"P"}</definedName>
    <definedName name="vvvvvvvvvvvvv" localSheetId="20" hidden="1">{"Tab1",#N/A,FALSE,"P";"Tab2",#N/A,FALSE,"P"}</definedName>
    <definedName name="vvvvvvvvvvvvv" localSheetId="21" hidden="1">{"Tab1",#N/A,FALSE,"P";"Tab2",#N/A,FALSE,"P"}</definedName>
    <definedName name="vvvvvvvvvvvvv" localSheetId="42" hidden="1">{"Tab1",#N/A,FALSE,"P";"Tab2",#N/A,FALSE,"P"}</definedName>
    <definedName name="vvvvvvvvvvvvv" localSheetId="43" hidden="1">{"Tab1",#N/A,FALSE,"P";"Tab2",#N/A,FALSE,"P"}</definedName>
    <definedName name="vvvvvvvvvvvvv" localSheetId="44" hidden="1">{"Tab1",#N/A,FALSE,"P";"Tab2",#N/A,FALSE,"P"}</definedName>
    <definedName name="vvvvvvvvvvvvv" localSheetId="45" hidden="1">{"Tab1",#N/A,FALSE,"P";"Tab2",#N/A,FALSE,"P"}</definedName>
    <definedName name="vvvvvvvvvvvvv" localSheetId="48" hidden="1">{"Tab1",#N/A,FALSE,"P";"Tab2",#N/A,FALSE,"P"}</definedName>
    <definedName name="vvvvvvvvvvvvv" localSheetId="49" hidden="1">{"Tab1",#N/A,FALSE,"P";"Tab2",#N/A,FALSE,"P"}</definedName>
    <definedName name="vvvvvvvvvvvvv" localSheetId="50" hidden="1">{"Tab1",#N/A,FALSE,"P";"Tab2",#N/A,FALSE,"P"}</definedName>
    <definedName name="vvvvvvvvvvvvv" localSheetId="51" hidden="1">{"Tab1",#N/A,FALSE,"P";"Tab2",#N/A,FALSE,"P"}</definedName>
    <definedName name="vvvvvvvvvvvvv" localSheetId="52" hidden="1">{"Tab1",#N/A,FALSE,"P";"Tab2",#N/A,FALSE,"P"}</definedName>
    <definedName name="vvvvvvvvvvvvv" localSheetId="41" hidden="1">{"Tab1",#N/A,FALSE,"P";"Tab2",#N/A,FALSE,"P"}</definedName>
    <definedName name="vvvvvvvvvvvvv" hidden="1">{"Tab1",#N/A,FALSE,"P";"Tab2",#N/A,FALSE,"P"}</definedName>
    <definedName name="w" localSheetId="16" hidden="1">{"Minpmon",#N/A,FALSE,"Monthinput"}</definedName>
    <definedName name="w" localSheetId="17" hidden="1">{"Minpmon",#N/A,FALSE,"Monthinput"}</definedName>
    <definedName name="w" localSheetId="18" hidden="1">{"Minpmon",#N/A,FALSE,"Monthinput"}</definedName>
    <definedName name="w" localSheetId="19" hidden="1">{"Minpmon",#N/A,FALSE,"Monthinput"}</definedName>
    <definedName name="w" localSheetId="20" hidden="1">{"Minpmon",#N/A,FALSE,"Monthinput"}</definedName>
    <definedName name="w" localSheetId="21" hidden="1">{"Minpmon",#N/A,FALSE,"Monthinput"}</definedName>
    <definedName name="w" localSheetId="42" hidden="1">{"Minpmon",#N/A,FALSE,"Monthinput"}</definedName>
    <definedName name="w" localSheetId="43" hidden="1">{"Minpmon",#N/A,FALSE,"Monthinput"}</definedName>
    <definedName name="w" localSheetId="44" hidden="1">{"Minpmon",#N/A,FALSE,"Monthinput"}</definedName>
    <definedName name="w" localSheetId="45" hidden="1">{"Minpmon",#N/A,FALSE,"Monthinput"}</definedName>
    <definedName name="w" localSheetId="48" hidden="1">{"Minpmon",#N/A,FALSE,"Monthinput"}</definedName>
    <definedName name="w" localSheetId="49" hidden="1">{"Minpmon",#N/A,FALSE,"Monthinput"}</definedName>
    <definedName name="w" localSheetId="50" hidden="1">{"Minpmon",#N/A,FALSE,"Monthinput"}</definedName>
    <definedName name="w" localSheetId="51" hidden="1">{"Minpmon",#N/A,FALSE,"Monthinput"}</definedName>
    <definedName name="w" localSheetId="52" hidden="1">{"Minpmon",#N/A,FALSE,"Monthinput"}</definedName>
    <definedName name="w" localSheetId="41" hidden="1">{"Minpmon",#N/A,FALSE,"Monthinput"}</definedName>
    <definedName name="w" hidden="1">{"Minpmon",#N/A,FALSE,"Monthinput"}</definedName>
    <definedName name="wage_govt_sector">#REF!</definedName>
    <definedName name="WAPR">#REF!</definedName>
    <definedName name="Weekly_Depreciation">'[51]Inter-Bank'!$I$5</definedName>
    <definedName name="Weighted_Average_Inter_Bank_Exchange_Rate">'[51]Inter-Bank'!$C$5</definedName>
    <definedName name="WEO">#REF!</definedName>
    <definedName name="wer" localSheetId="16" hidden="1">{"Riqfin97",#N/A,FALSE,"Tran";"Riqfinpro",#N/A,FALSE,"Tran"}</definedName>
    <definedName name="wer" localSheetId="17" hidden="1">{"Riqfin97",#N/A,FALSE,"Tran";"Riqfinpro",#N/A,FALSE,"Tran"}</definedName>
    <definedName name="wer" localSheetId="18" hidden="1">{"Riqfin97",#N/A,FALSE,"Tran";"Riqfinpro",#N/A,FALSE,"Tran"}</definedName>
    <definedName name="wer" localSheetId="19" hidden="1">{"Riqfin97",#N/A,FALSE,"Tran";"Riqfinpro",#N/A,FALSE,"Tran"}</definedName>
    <definedName name="wer" localSheetId="20" hidden="1">{"Riqfin97",#N/A,FALSE,"Tran";"Riqfinpro",#N/A,FALSE,"Tran"}</definedName>
    <definedName name="wer" localSheetId="21" hidden="1">{"Riqfin97",#N/A,FALSE,"Tran";"Riqfinpro",#N/A,FALSE,"Tran"}</definedName>
    <definedName name="wer" localSheetId="42" hidden="1">{"Riqfin97",#N/A,FALSE,"Tran";"Riqfinpro",#N/A,FALSE,"Tran"}</definedName>
    <definedName name="wer" localSheetId="43" hidden="1">{"Riqfin97",#N/A,FALSE,"Tran";"Riqfinpro",#N/A,FALSE,"Tran"}</definedName>
    <definedName name="wer" localSheetId="44" hidden="1">{"Riqfin97",#N/A,FALSE,"Tran";"Riqfinpro",#N/A,FALSE,"Tran"}</definedName>
    <definedName name="wer" localSheetId="45" hidden="1">{"Riqfin97",#N/A,FALSE,"Tran";"Riqfinpro",#N/A,FALSE,"Tran"}</definedName>
    <definedName name="wer" localSheetId="48" hidden="1">{"Riqfin97",#N/A,FALSE,"Tran";"Riqfinpro",#N/A,FALSE,"Tran"}</definedName>
    <definedName name="wer" localSheetId="49" hidden="1">{"Riqfin97",#N/A,FALSE,"Tran";"Riqfinpro",#N/A,FALSE,"Tran"}</definedName>
    <definedName name="wer" localSheetId="50" hidden="1">{"Riqfin97",#N/A,FALSE,"Tran";"Riqfinpro",#N/A,FALSE,"Tran"}</definedName>
    <definedName name="wer" localSheetId="51" hidden="1">{"Riqfin97",#N/A,FALSE,"Tran";"Riqfinpro",#N/A,FALSE,"Tran"}</definedName>
    <definedName name="wer" localSheetId="52" hidden="1">{"Riqfin97",#N/A,FALSE,"Tran";"Riqfinpro",#N/A,FALSE,"Tran"}</definedName>
    <definedName name="wer" localSheetId="41" hidden="1">{"Riqfin97",#N/A,FALSE,"Tran";"Riqfinpro",#N/A,FALSE,"Tran"}</definedName>
    <definedName name="wer" hidden="1">{"Riqfin97",#N/A,FALSE,"Tran";"Riqfinpro",#N/A,FALSE,"Tran"}</definedName>
    <definedName name="will" localSheetId="6">'[95]SPNF Acuerdo Incl. Int.'!will</definedName>
    <definedName name="will">'[95]SPNF Acuerdo Incl. Int.'!will</definedName>
    <definedName name="WPCP33_D">#REF!</definedName>
    <definedName name="WPCP33pch">#REF!</definedName>
    <definedName name="wrn" localSheetId="16" hidden="1">{"Main Economic Indicators",#N/A,FALSE,"C"}</definedName>
    <definedName name="wrn" localSheetId="17" hidden="1">{"Main Economic Indicators",#N/A,FALSE,"C"}</definedName>
    <definedName name="wrn" localSheetId="18" hidden="1">{"Main Economic Indicators",#N/A,FALSE,"C"}</definedName>
    <definedName name="wrn" localSheetId="19" hidden="1">{"Main Economic Indicators",#N/A,FALSE,"C"}</definedName>
    <definedName name="wrn" localSheetId="20" hidden="1">{"Main Economic Indicators",#N/A,FALSE,"C"}</definedName>
    <definedName name="wrn" localSheetId="21" hidden="1">{"Main Economic Indicators",#N/A,FALSE,"C"}</definedName>
    <definedName name="wrn" localSheetId="42" hidden="1">{"Main Economic Indicators",#N/A,FALSE,"C"}</definedName>
    <definedName name="wrn" localSheetId="43" hidden="1">{"Main Economic Indicators",#N/A,FALSE,"C"}</definedName>
    <definedName name="wrn" localSheetId="44" hidden="1">{"Main Economic Indicators",#N/A,FALSE,"C"}</definedName>
    <definedName name="wrn" localSheetId="45" hidden="1">{"Main Economic Indicators",#N/A,FALSE,"C"}</definedName>
    <definedName name="wrn" localSheetId="48" hidden="1">{"Main Economic Indicators",#N/A,FALSE,"C"}</definedName>
    <definedName name="wrn" localSheetId="49" hidden="1">{"Main Economic Indicators",#N/A,FALSE,"C"}</definedName>
    <definedName name="wrn" localSheetId="50" hidden="1">{"Main Economic Indicators",#N/A,FALSE,"C"}</definedName>
    <definedName name="wrn" localSheetId="51" hidden="1">{"Main Economic Indicators",#N/A,FALSE,"C"}</definedName>
    <definedName name="wrn" localSheetId="52" hidden="1">{"Main Economic Indicators",#N/A,FALSE,"C"}</definedName>
    <definedName name="wrn" localSheetId="41" hidden="1">{"Main Economic Indicators",#N/A,FALSE,"C"}</definedName>
    <definedName name="wrn" hidden="1">{"Main Economic Indicators",#N/A,FALSE,"C"}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6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19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42" hidden="1">{"annual-cbr",#N/A,FALSE,"CENTBANK";"annual(banks)",#N/A,FALSE,"COMBANKS"}</definedName>
    <definedName name="wrn.annual." localSheetId="43" hidden="1">{"annual-cbr",#N/A,FALSE,"CENTBANK";"annual(banks)",#N/A,FALSE,"COMBANKS"}</definedName>
    <definedName name="wrn.annual." localSheetId="44" hidden="1">{"annual-cbr",#N/A,FALSE,"CENTBANK";"annual(banks)",#N/A,FALSE,"COMBANKS"}</definedName>
    <definedName name="wrn.annual." localSheetId="45" hidden="1">{"annual-cbr",#N/A,FALSE,"CENTBANK";"annual(banks)",#N/A,FALSE,"COMBANKS"}</definedName>
    <definedName name="wrn.annual." localSheetId="48" hidden="1">{"annual-cbr",#N/A,FALSE,"CENTBANK";"annual(banks)",#N/A,FALSE,"COMBANKS"}</definedName>
    <definedName name="wrn.annual." localSheetId="49" hidden="1">{"annual-cbr",#N/A,FALSE,"CENTBANK";"annual(banks)",#N/A,FALSE,"COMBANKS"}</definedName>
    <definedName name="wrn.annual." localSheetId="50" hidden="1">{"annual-cbr",#N/A,FALSE,"CENTBANK";"annual(banks)",#N/A,FALSE,"COMBANKS"}</definedName>
    <definedName name="wrn.annual." localSheetId="51" hidden="1">{"annual-cbr",#N/A,FALSE,"CENTBANK";"annual(banks)",#N/A,FALSE,"COMBANKS"}</definedName>
    <definedName name="wrn.annual." localSheetId="52" hidden="1">{"annual-cbr",#N/A,FALSE,"CENTBANK";"annual(banks)",#N/A,FALSE,"COMBANKS"}</definedName>
    <definedName name="wrn.annual." localSheetId="41" hidden="1">{"annual-cbr",#N/A,FALSE,"CENTBANK";"annual(banks)",#N/A,FALSE,"COMBANKS"}</definedName>
    <definedName name="wrn.annual." hidden="1">{"annual-cbr",#N/A,FALSE,"CENTBANK";"annual(banks)",#N/A,FALSE,"COMBANKS"}</definedName>
    <definedName name="wrn.BANKS." hidden="1">{#N/A,#N/A,FALSE,"BANKS"}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hidden="1">{#N/A,#N/A,FALSE,"BOP"}</definedName>
    <definedName name="wrn.BOP_MIDTERM." hidden="1">{"BOP_TAB",#N/A,FALSE,"N";"MIDTERM_TAB",#N/A,FALSE,"O"}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6" hidden="1">{#N/A,#N/A,FALSE,"CelPIB"}</definedName>
    <definedName name="wrn.CelPIB." localSheetId="17" hidden="1">{#N/A,#N/A,FALSE,"CelPIB"}</definedName>
    <definedName name="wrn.CelPIB." localSheetId="18" hidden="1">{#N/A,#N/A,FALSE,"CelPIB"}</definedName>
    <definedName name="wrn.CelPIB." localSheetId="19" hidden="1">{#N/A,#N/A,FALSE,"CelPIB"}</definedName>
    <definedName name="wrn.CelPIB." localSheetId="20" hidden="1">{#N/A,#N/A,FALSE,"CelPIB"}</definedName>
    <definedName name="wrn.CelPIB." localSheetId="21" hidden="1">{#N/A,#N/A,FALSE,"CelPIB"}</definedName>
    <definedName name="wrn.CelPIB." localSheetId="42" hidden="1">{#N/A,#N/A,FALSE,"CelPIB"}</definedName>
    <definedName name="wrn.CelPIB." localSheetId="43" hidden="1">{#N/A,#N/A,FALSE,"CelPIB"}</definedName>
    <definedName name="wrn.CelPIB." localSheetId="44" hidden="1">{#N/A,#N/A,FALSE,"CelPIB"}</definedName>
    <definedName name="wrn.CelPIB." localSheetId="45" hidden="1">{#N/A,#N/A,FALSE,"CelPIB"}</definedName>
    <definedName name="wrn.CelPIB." localSheetId="48" hidden="1">{#N/A,#N/A,FALSE,"CelPIB"}</definedName>
    <definedName name="wrn.CelPIB." localSheetId="49" hidden="1">{#N/A,#N/A,FALSE,"CelPIB"}</definedName>
    <definedName name="wrn.CelPIB." localSheetId="50" hidden="1">{#N/A,#N/A,FALSE,"CelPIB"}</definedName>
    <definedName name="wrn.CelPIB." localSheetId="51" hidden="1">{#N/A,#N/A,FALSE,"CelPIB"}</definedName>
    <definedName name="wrn.CelPIB." localSheetId="52" hidden="1">{#N/A,#N/A,FALSE,"CelPIB"}</definedName>
    <definedName name="wrn.CelPIB." localSheetId="41" hidden="1">{#N/A,#N/A,FALSE,"CelPIB"}</definedName>
    <definedName name="wrn.CelPIB." hidden="1">{#N/A,#N/A,FALSE,"CelPIB"}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6" hidden="1">{#N/A,#N/A,FALSE,"NFPS GDP"}</definedName>
    <definedName name="wrn.CGvt._.Revenue._.GDP." localSheetId="17" hidden="1">{#N/A,#N/A,FALSE,"NFPS GDP"}</definedName>
    <definedName name="wrn.CGvt._.Revenue._.GDP." localSheetId="18" hidden="1">{#N/A,#N/A,FALSE,"NFPS GDP"}</definedName>
    <definedName name="wrn.CGvt._.Revenue._.GDP." localSheetId="19" hidden="1">{#N/A,#N/A,FALSE,"NFPS GDP"}</definedName>
    <definedName name="wrn.CGvt._.Revenue._.GDP." localSheetId="20" hidden="1">{#N/A,#N/A,FALSE,"NFPS GDP"}</definedName>
    <definedName name="wrn.CGvt._.Revenue._.GDP." localSheetId="21" hidden="1">{#N/A,#N/A,FALSE,"NFPS GDP"}</definedName>
    <definedName name="wrn.CGvt._.Revenue._.GDP." localSheetId="42" hidden="1">{#N/A,#N/A,FALSE,"NFPS GDP"}</definedName>
    <definedName name="wrn.CGvt._.Revenue._.GDP." localSheetId="43" hidden="1">{#N/A,#N/A,FALSE,"NFPS GDP"}</definedName>
    <definedName name="wrn.CGvt._.Revenue._.GDP." localSheetId="44" hidden="1">{#N/A,#N/A,FALSE,"NFPS GDP"}</definedName>
    <definedName name="wrn.CGvt._.Revenue._.GDP." localSheetId="45" hidden="1">{#N/A,#N/A,FALSE,"NFPS GDP"}</definedName>
    <definedName name="wrn.CGvt._.Revenue._.GDP." localSheetId="48" hidden="1">{#N/A,#N/A,FALSE,"NFPS GDP"}</definedName>
    <definedName name="wrn.CGvt._.Revenue._.GDP." localSheetId="49" hidden="1">{#N/A,#N/A,FALSE,"NFPS GDP"}</definedName>
    <definedName name="wrn.CGvt._.Revenue._.GDP." localSheetId="50" hidden="1">{#N/A,#N/A,FALSE,"NFPS GDP"}</definedName>
    <definedName name="wrn.CGvt._.Revenue._.GDP." localSheetId="51" hidden="1">{#N/A,#N/A,FALSE,"NFPS GDP"}</definedName>
    <definedName name="wrn.CGvt._.Revenue._.GDP." localSheetId="52" hidden="1">{#N/A,#N/A,FALSE,"NFPS GDP"}</definedName>
    <definedName name="wrn.CGvt._.Revenue._.GDP." localSheetId="41" hidden="1">{#N/A,#N/A,FALSE,"NFPS GDP"}</definedName>
    <definedName name="wrn.CGvt._.Revenue._.GDP." hidden="1">{#N/A,#N/A,FALSE,"NFPS GDP"}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ntpsPIB." localSheetId="16" hidden="1">{#N/A,#N/A,FALSE,"EntpsPIB"}</definedName>
    <definedName name="wrn.EntpsPIB." localSheetId="17" hidden="1">{#N/A,#N/A,FALSE,"EntpsPIB"}</definedName>
    <definedName name="wrn.EntpsPIB." localSheetId="18" hidden="1">{#N/A,#N/A,FALSE,"EntpsPIB"}</definedName>
    <definedName name="wrn.EntpsPIB." localSheetId="19" hidden="1">{#N/A,#N/A,FALSE,"EntpsPIB"}</definedName>
    <definedName name="wrn.EntpsPIB." localSheetId="20" hidden="1">{#N/A,#N/A,FALSE,"EntpsPIB"}</definedName>
    <definedName name="wrn.EntpsPIB." localSheetId="21" hidden="1">{#N/A,#N/A,FALSE,"EntpsPIB"}</definedName>
    <definedName name="wrn.EntpsPIB." localSheetId="42" hidden="1">{#N/A,#N/A,FALSE,"EntpsPIB"}</definedName>
    <definedName name="wrn.EntpsPIB." localSheetId="43" hidden="1">{#N/A,#N/A,FALSE,"EntpsPIB"}</definedName>
    <definedName name="wrn.EntpsPIB." localSheetId="44" hidden="1">{#N/A,#N/A,FALSE,"EntpsPIB"}</definedName>
    <definedName name="wrn.EntpsPIB." localSheetId="45" hidden="1">{#N/A,#N/A,FALSE,"EntpsPIB"}</definedName>
    <definedName name="wrn.EntpsPIB." localSheetId="48" hidden="1">{#N/A,#N/A,FALSE,"EntpsPIB"}</definedName>
    <definedName name="wrn.EntpsPIB." localSheetId="49" hidden="1">{#N/A,#N/A,FALSE,"EntpsPIB"}</definedName>
    <definedName name="wrn.EntpsPIB." localSheetId="50" hidden="1">{#N/A,#N/A,FALSE,"EntpsPIB"}</definedName>
    <definedName name="wrn.EntpsPIB." localSheetId="51" hidden="1">{#N/A,#N/A,FALSE,"EntpsPIB"}</definedName>
    <definedName name="wrn.EntpsPIB." localSheetId="52" hidden="1">{#N/A,#N/A,FALSE,"EntpsPIB"}</definedName>
    <definedName name="wrn.EntpsPIB." localSheetId="41" hidden="1">{#N/A,#N/A,FALSE,"EntpsPIB"}</definedName>
    <definedName name="wrn.EntpsPIB." hidden="1">{#N/A,#N/A,FALSE,"EntpsPIB"}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6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43" hidden="1">{"Main Economic Indicators",#N/A,FALSE,"C"}</definedName>
    <definedName name="wrn.Main._.Economic._.Indicators." localSheetId="44" hidden="1">{"Main Economic Indicators",#N/A,FALSE,"C"}</definedName>
    <definedName name="wrn.Main._.Economic._.Indicators." localSheetId="45" hidden="1">{"Main Economic Indicators",#N/A,FALSE,"C"}</definedName>
    <definedName name="wrn.Main._.Economic._.Indicators." localSheetId="48" hidden="1">{"Main Economic Indicators",#N/A,FALSE,"C"}</definedName>
    <definedName name="wrn.Main._.Economic._.Indicators." localSheetId="49" hidden="1">{"Main Economic Indicators",#N/A,FALSE,"C"}</definedName>
    <definedName name="wrn.Main._.Economic._.Indicators." localSheetId="50" hidden="1">{"Main Economic Indicators",#N/A,FALSE,"C"}</definedName>
    <definedName name="wrn.Main._.Economic._.Indicators." localSheetId="51" hidden="1">{"Main Economic Indicators",#N/A,FALSE,"C"}</definedName>
    <definedName name="wrn.Main._.Economic._.Indicators." localSheetId="52" hidden="1">{"Main Economic Indicators",#N/A,FALSE,"C"}</definedName>
    <definedName name="wrn.Main._.Economic._.Indicators." localSheetId="41" hidden="1">{"Main Economic Indicators",#N/A,FALSE,"C"}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hidden="1">{"MONA",#N/A,FALSE,"S"}</definedName>
    <definedName name="wrn.Monthsheet." localSheetId="16" hidden="1">{"Minpmon",#N/A,FALSE,"Monthinput"}</definedName>
    <definedName name="wrn.Monthsheet." localSheetId="17" hidden="1">{"Minpmon",#N/A,FALSE,"Monthinput"}</definedName>
    <definedName name="wrn.Monthsheet." localSheetId="18" hidden="1">{"Minpmon",#N/A,FALSE,"Monthinput"}</definedName>
    <definedName name="wrn.Monthsheet." localSheetId="19" hidden="1">{"Minpmon",#N/A,FALSE,"Monthinput"}</definedName>
    <definedName name="wrn.Monthsheet." localSheetId="20" hidden="1">{"Minpmon",#N/A,FALSE,"Monthinput"}</definedName>
    <definedName name="wrn.Monthsheet." localSheetId="21" hidden="1">{"Minpmon",#N/A,FALSE,"Monthinput"}</definedName>
    <definedName name="wrn.Monthsheet." localSheetId="42" hidden="1">{"Minpmon",#N/A,FALSE,"Monthinput"}</definedName>
    <definedName name="wrn.Monthsheet." localSheetId="43" hidden="1">{"Minpmon",#N/A,FALSE,"Monthinput"}</definedName>
    <definedName name="wrn.Monthsheet." localSheetId="44" hidden="1">{"Minpmon",#N/A,FALSE,"Monthinput"}</definedName>
    <definedName name="wrn.Monthsheet." localSheetId="45" hidden="1">{"Minpmon",#N/A,FALSE,"Monthinput"}</definedName>
    <definedName name="wrn.Monthsheet." localSheetId="48" hidden="1">{"Minpmon",#N/A,FALSE,"Monthinput"}</definedName>
    <definedName name="wrn.Monthsheet." localSheetId="49" hidden="1">{"Minpmon",#N/A,FALSE,"Monthinput"}</definedName>
    <definedName name="wrn.Monthsheet." localSheetId="50" hidden="1">{"Minpmon",#N/A,FALSE,"Monthinput"}</definedName>
    <definedName name="wrn.Monthsheet." localSheetId="51" hidden="1">{"Minpmon",#N/A,FALSE,"Monthinput"}</definedName>
    <definedName name="wrn.Monthsheet." localSheetId="52" hidden="1">{"Minpmon",#N/A,FALSE,"Monthinput"}</definedName>
    <definedName name="wrn.Monthsheet." localSheetId="41" hidden="1">{"Minpmon",#N/A,FALSE,"Monthinput"}</definedName>
    <definedName name="wrn.Monthsheet." hidden="1">{"Minpmon",#N/A,FALSE,"Monthinput"}</definedName>
    <definedName name="wrn.MS." hidden="1">{#N/A,#N/A,FALSE,"MS"}</definedName>
    <definedName name="wrn.NBG." hidden="1">{#N/A,#N/A,FALSE,"NBG"}</definedName>
    <definedName name="wrn.NFPS._.GDP." localSheetId="16" hidden="1">{#N/A,#N/A,FALSE,"NFPS GDP"}</definedName>
    <definedName name="wrn.NFPS._.GDP." localSheetId="17" hidden="1">{#N/A,#N/A,FALSE,"NFPS GDP"}</definedName>
    <definedName name="wrn.NFPS._.GDP." localSheetId="18" hidden="1">{#N/A,#N/A,FALSE,"NFPS GDP"}</definedName>
    <definedName name="wrn.NFPS._.GDP." localSheetId="19" hidden="1">{#N/A,#N/A,FALSE,"NFPS GDP"}</definedName>
    <definedName name="wrn.NFPS._.GDP." localSheetId="20" hidden="1">{#N/A,#N/A,FALSE,"NFPS GDP"}</definedName>
    <definedName name="wrn.NFPS._.GDP." localSheetId="21" hidden="1">{#N/A,#N/A,FALSE,"NFPS GDP"}</definedName>
    <definedName name="wrn.NFPS._.GDP." localSheetId="42" hidden="1">{#N/A,#N/A,FALSE,"NFPS GDP"}</definedName>
    <definedName name="wrn.NFPS._.GDP." localSheetId="43" hidden="1">{#N/A,#N/A,FALSE,"NFPS GDP"}</definedName>
    <definedName name="wrn.NFPS._.GDP." localSheetId="44" hidden="1">{#N/A,#N/A,FALSE,"NFPS GDP"}</definedName>
    <definedName name="wrn.NFPS._.GDP." localSheetId="45" hidden="1">{#N/A,#N/A,FALSE,"NFPS GDP"}</definedName>
    <definedName name="wrn.NFPS._.GDP." localSheetId="48" hidden="1">{#N/A,#N/A,FALSE,"NFPS GDP"}</definedName>
    <definedName name="wrn.NFPS._.GDP." localSheetId="49" hidden="1">{#N/A,#N/A,FALSE,"NFPS GDP"}</definedName>
    <definedName name="wrn.NFPS._.GDP." localSheetId="50" hidden="1">{#N/A,#N/A,FALSE,"NFPS GDP"}</definedName>
    <definedName name="wrn.NFPS._.GDP." localSheetId="51" hidden="1">{#N/A,#N/A,FALSE,"NFPS GDP"}</definedName>
    <definedName name="wrn.NFPS._.GDP." localSheetId="52" hidden="1">{#N/A,#N/A,FALSE,"NFPS GDP"}</definedName>
    <definedName name="wrn.NFPS._.GDP." localSheetId="41" hidden="1">{#N/A,#N/A,FALSE,"NFPS GDP"}</definedName>
    <definedName name="wrn.NFPS._.GDP." hidden="1">{#N/A,#N/A,FALSE,"NFPS GDP"}</definedName>
    <definedName name="wrn.original." localSheetId="16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19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42" hidden="1">{"Original",#N/A,FALSE,"CENTBANK";"Original",#N/A,FALSE,"COMBANKS"}</definedName>
    <definedName name="wrn.original." localSheetId="43" hidden="1">{"Original",#N/A,FALSE,"CENTBANK";"Original",#N/A,FALSE,"COMBANKS"}</definedName>
    <definedName name="wrn.original." localSheetId="44" hidden="1">{"Original",#N/A,FALSE,"CENTBANK";"Original",#N/A,FALSE,"COMBANKS"}</definedName>
    <definedName name="wrn.original." localSheetId="45" hidden="1">{"Original",#N/A,FALSE,"CENTBANK";"Original",#N/A,FALSE,"COMBANKS"}</definedName>
    <definedName name="wrn.original." localSheetId="48" hidden="1">{"Original",#N/A,FALSE,"CENTBANK";"Original",#N/A,FALSE,"COMBANKS"}</definedName>
    <definedName name="wrn.original." localSheetId="49" hidden="1">{"Original",#N/A,FALSE,"CENTBANK";"Original",#N/A,FALSE,"COMBANKS"}</definedName>
    <definedName name="wrn.original." localSheetId="50" hidden="1">{"Original",#N/A,FALSE,"CENTBANK";"Original",#N/A,FALSE,"COMBANKS"}</definedName>
    <definedName name="wrn.original." localSheetId="51" hidden="1">{"Original",#N/A,FALSE,"CENTBANK";"Original",#N/A,FALSE,"COMBANKS"}</definedName>
    <definedName name="wrn.original." localSheetId="52" hidden="1">{"Original",#N/A,FALSE,"CENTBANK";"Original",#N/A,FALSE,"COMBANKS"}</definedName>
    <definedName name="wrn.original." localSheetId="41" hidden="1">{"Original",#N/A,FALSE,"CENTBANK";"Original",#N/A,FALSE,"COMBANKS"}</definedName>
    <definedName name="wrn.original." hidden="1">{"Original",#N/A,FALSE,"CENTBANK";"Original",#N/A,FALSE,"COMBANKS"}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ogram." localSheetId="16" hidden="1">{"Tab1",#N/A,FALSE,"P";"Tab2",#N/A,FALSE,"P"}</definedName>
    <definedName name="wrn.Program." localSheetId="17" hidden="1">{"Tab1",#N/A,FALSE,"P";"Tab2",#N/A,FALSE,"P"}</definedName>
    <definedName name="wrn.Program." localSheetId="18" hidden="1">{"Tab1",#N/A,FALSE,"P";"Tab2",#N/A,FALSE,"P"}</definedName>
    <definedName name="wrn.Program." localSheetId="19" hidden="1">{"Tab1",#N/A,FALSE,"P";"Tab2",#N/A,FALSE,"P"}</definedName>
    <definedName name="wrn.Program." localSheetId="20" hidden="1">{"Tab1",#N/A,FALSE,"P";"Tab2",#N/A,FALSE,"P"}</definedName>
    <definedName name="wrn.Program." localSheetId="21" hidden="1">{"Tab1",#N/A,FALSE,"P";"Tab2",#N/A,FALSE,"P"}</definedName>
    <definedName name="wrn.Program." localSheetId="42" hidden="1">{"Tab1",#N/A,FALSE,"P";"Tab2",#N/A,FALSE,"P"}</definedName>
    <definedName name="wrn.Program." localSheetId="43" hidden="1">{"Tab1",#N/A,FALSE,"P";"Tab2",#N/A,FALSE,"P"}</definedName>
    <definedName name="wrn.Program." localSheetId="44" hidden="1">{"Tab1",#N/A,FALSE,"P";"Tab2",#N/A,FALSE,"P"}</definedName>
    <definedName name="wrn.Program." localSheetId="45" hidden="1">{"Tab1",#N/A,FALSE,"P";"Tab2",#N/A,FALSE,"P"}</definedName>
    <definedName name="wrn.Program." localSheetId="48" hidden="1">{"Tab1",#N/A,FALSE,"P";"Tab2",#N/A,FALSE,"P"}</definedName>
    <definedName name="wrn.Program." localSheetId="49" hidden="1">{"Tab1",#N/A,FALSE,"P";"Tab2",#N/A,FALSE,"P"}</definedName>
    <definedName name="wrn.Program." localSheetId="50" hidden="1">{"Tab1",#N/A,FALSE,"P";"Tab2",#N/A,FALSE,"P"}</definedName>
    <definedName name="wrn.Program." localSheetId="51" hidden="1">{"Tab1",#N/A,FALSE,"P";"Tab2",#N/A,FALSE,"P"}</definedName>
    <definedName name="wrn.Program." localSheetId="52" hidden="1">{"Tab1",#N/A,FALSE,"P";"Tab2",#N/A,FALSE,"P"}</definedName>
    <definedName name="wrn.Program." localSheetId="41" hidden="1">{"Tab1",#N/A,FALSE,"P";"Tab2",#N/A,FALSE,"P"}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6" hidden="1">{#N/A,#N/A,FALSE,"RestGGPIB"}</definedName>
    <definedName name="wrn.RestGGPIB." localSheetId="17" hidden="1">{#N/A,#N/A,FALSE,"RestGGPIB"}</definedName>
    <definedName name="wrn.RestGGPIB." localSheetId="18" hidden="1">{#N/A,#N/A,FALSE,"RestGGPIB"}</definedName>
    <definedName name="wrn.RestGGPIB." localSheetId="19" hidden="1">{#N/A,#N/A,FALSE,"RestGGPIB"}</definedName>
    <definedName name="wrn.RestGGPIB." localSheetId="20" hidden="1">{#N/A,#N/A,FALSE,"RestGGPIB"}</definedName>
    <definedName name="wrn.RestGGPIB." localSheetId="21" hidden="1">{#N/A,#N/A,FALSE,"RestGGPIB"}</definedName>
    <definedName name="wrn.RestGGPIB." localSheetId="42" hidden="1">{#N/A,#N/A,FALSE,"RestGGPIB"}</definedName>
    <definedName name="wrn.RestGGPIB." localSheetId="43" hidden="1">{#N/A,#N/A,FALSE,"RestGGPIB"}</definedName>
    <definedName name="wrn.RestGGPIB." localSheetId="44" hidden="1">{#N/A,#N/A,FALSE,"RestGGPIB"}</definedName>
    <definedName name="wrn.RestGGPIB." localSheetId="45" hidden="1">{#N/A,#N/A,FALSE,"RestGGPIB"}</definedName>
    <definedName name="wrn.RestGGPIB." localSheetId="48" hidden="1">{#N/A,#N/A,FALSE,"RestGGPIB"}</definedName>
    <definedName name="wrn.RestGGPIB." localSheetId="49" hidden="1">{#N/A,#N/A,FALSE,"RestGGPIB"}</definedName>
    <definedName name="wrn.RestGGPIB." localSheetId="50" hidden="1">{#N/A,#N/A,FALSE,"RestGGPIB"}</definedName>
    <definedName name="wrn.RestGGPIB." localSheetId="51" hidden="1">{#N/A,#N/A,FALSE,"RestGGPIB"}</definedName>
    <definedName name="wrn.RestGGPIB." localSheetId="52" hidden="1">{#N/A,#N/A,FALSE,"RestGGPIB"}</definedName>
    <definedName name="wrn.RestGGPIB." localSheetId="41" hidden="1">{#N/A,#N/A,FALSE,"RestGGPIB"}</definedName>
    <definedName name="wrn.RestGGPIB." hidden="1">{#N/A,#N/A,FALSE,"RestGGPIB"}</definedName>
    <definedName name="wrn.REVSHARE." hidden="1">{#N/A,#N/A,FALSE,"REVSHARE"}</definedName>
    <definedName name="wrn.Riqfin." localSheetId="16" hidden="1">{"Riqfin97",#N/A,FALSE,"Tran";"Riqfinpro",#N/A,FALSE,"Tran"}</definedName>
    <definedName name="wrn.Riqfin." localSheetId="17" hidden="1">{"Riqfin97",#N/A,FALSE,"Tran";"Riqfinpro",#N/A,FALSE,"Tran"}</definedName>
    <definedName name="wrn.Riqfin." localSheetId="18" hidden="1">{"Riqfin97",#N/A,FALSE,"Tran";"Riqfinpro",#N/A,FALSE,"Tran"}</definedName>
    <definedName name="wrn.Riqfin." localSheetId="1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1" hidden="1">{"Riqfin97",#N/A,FALSE,"Tran";"Riqfinpro",#N/A,FALSE,"Tran"}</definedName>
    <definedName name="wrn.Riqfin." localSheetId="42" hidden="1">{"Riqfin97",#N/A,FALSE,"Tran";"Riqfinpro",#N/A,FALSE,"Tran"}</definedName>
    <definedName name="wrn.Riqfin." localSheetId="43" hidden="1">{"Riqfin97",#N/A,FALSE,"Tran";"Riqfinpro",#N/A,FALSE,"Tran"}</definedName>
    <definedName name="wrn.Riqfin." localSheetId="44" hidden="1">{"Riqfin97",#N/A,FALSE,"Tran";"Riqfinpro",#N/A,FALSE,"Tran"}</definedName>
    <definedName name="wrn.Riqfin." localSheetId="45" hidden="1">{"Riqfin97",#N/A,FALSE,"Tran";"Riqfinpro",#N/A,FALSE,"Tran"}</definedName>
    <definedName name="wrn.Riqfin." localSheetId="48" hidden="1">{"Riqfin97",#N/A,FALSE,"Tran";"Riqfinpro",#N/A,FALSE,"Tran"}</definedName>
    <definedName name="wrn.Riqfin." localSheetId="49" hidden="1">{"Riqfin97",#N/A,FALSE,"Tran";"Riqfinpro",#N/A,FALSE,"Tran"}</definedName>
    <definedName name="wrn.Riqfin." localSheetId="50" hidden="1">{"Riqfin97",#N/A,FALSE,"Tran";"Riqfinpro",#N/A,FALSE,"Tran"}</definedName>
    <definedName name="wrn.Riqfin." localSheetId="51" hidden="1">{"Riqfin97",#N/A,FALSE,"Tran";"Riqfinpro",#N/A,FALSE,"Tran"}</definedName>
    <definedName name="wrn.Riqfin." localSheetId="52" hidden="1">{"Riqfin97",#N/A,FALSE,"Tran";"Riqfinpro",#N/A,FALSE,"Tran"}</definedName>
    <definedName name="wrn.Riqfin." localSheetId="41" hidden="1">{"Riqfin97",#N/A,FALSE,"Tran";"Riqfinpro",#N/A,FALSE,"Tran"}</definedName>
    <definedName name="wrn.Riqfin." hidden="1">{"Riqfin97",#N/A,FALSE,"Tran";"Riqfinpro",#N/A,FALSE,"Tran"}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6" hidden="1">{#N/A,#N/A,FALSE,"SSPIB"}</definedName>
    <definedName name="wrn.SSPIB." localSheetId="17" hidden="1">{#N/A,#N/A,FALSE,"SSPIB"}</definedName>
    <definedName name="wrn.SSPIB." localSheetId="18" hidden="1">{#N/A,#N/A,FALSE,"SSPIB"}</definedName>
    <definedName name="wrn.SSPIB." localSheetId="19" hidden="1">{#N/A,#N/A,FALSE,"SSPIB"}</definedName>
    <definedName name="wrn.SSPIB." localSheetId="20" hidden="1">{#N/A,#N/A,FALSE,"SSPIB"}</definedName>
    <definedName name="wrn.SSPIB." localSheetId="21" hidden="1">{#N/A,#N/A,FALSE,"SSPIB"}</definedName>
    <definedName name="wrn.SSPIB." localSheetId="42" hidden="1">{#N/A,#N/A,FALSE,"SSPIB"}</definedName>
    <definedName name="wrn.SSPIB." localSheetId="43" hidden="1">{#N/A,#N/A,FALSE,"SSPIB"}</definedName>
    <definedName name="wrn.SSPIB." localSheetId="44" hidden="1">{#N/A,#N/A,FALSE,"SSPIB"}</definedName>
    <definedName name="wrn.SSPIB." localSheetId="45" hidden="1">{#N/A,#N/A,FALSE,"SSPIB"}</definedName>
    <definedName name="wrn.SSPIB." localSheetId="48" hidden="1">{#N/A,#N/A,FALSE,"SSPIB"}</definedName>
    <definedName name="wrn.SSPIB." localSheetId="49" hidden="1">{#N/A,#N/A,FALSE,"SSPIB"}</definedName>
    <definedName name="wrn.SSPIB." localSheetId="50" hidden="1">{#N/A,#N/A,FALSE,"SSPIB"}</definedName>
    <definedName name="wrn.SSPIB." localSheetId="51" hidden="1">{#N/A,#N/A,FALSE,"SSPIB"}</definedName>
    <definedName name="wrn.SSPIB." localSheetId="52" hidden="1">{#N/A,#N/A,FALSE,"SSPIB"}</definedName>
    <definedName name="wrn.SSPIB." localSheetId="41" hidden="1">{#N/A,#N/A,FALSE,"SSPIB"}</definedName>
    <definedName name="wrn.SSPIB." hidden="1">{#N/A,#N/A,FALSE,"SSPIB"}</definedName>
    <definedName name="wrn.Staff._.Report._.Tables." localSheetId="16" hidden="1">{#N/A,#N/A,FALSE,"SR1";#N/A,#N/A,FALSE,"SR2";#N/A,#N/A,FALSE,"SR3";#N/A,#N/A,FALSE,"SR4"}</definedName>
    <definedName name="wrn.Staff._.Report._.Tables." localSheetId="17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localSheetId="19" hidden="1">{#N/A,#N/A,FALSE,"SR1";#N/A,#N/A,FALSE,"SR2";#N/A,#N/A,FALSE,"SR3";#N/A,#N/A,FALSE,"SR4"}</definedName>
    <definedName name="wrn.Staff._.Report._.Tables." localSheetId="20" hidden="1">{#N/A,#N/A,FALSE,"SR1";#N/A,#N/A,FALSE,"SR2";#N/A,#N/A,FALSE,"SR3";#N/A,#N/A,FALSE,"SR4"}</definedName>
    <definedName name="wrn.Staff._.Report._.Tables." localSheetId="21" hidden="1">{#N/A,#N/A,FALSE,"SR1";#N/A,#N/A,FALSE,"SR2";#N/A,#N/A,FALSE,"SR3";#N/A,#N/A,FALSE,"SR4"}</definedName>
    <definedName name="wrn.Staff._.Report._.Tables." localSheetId="42" hidden="1">{#N/A,#N/A,FALSE,"SR1";#N/A,#N/A,FALSE,"SR2";#N/A,#N/A,FALSE,"SR3";#N/A,#N/A,FALSE,"SR4"}</definedName>
    <definedName name="wrn.Staff._.Report._.Tables." localSheetId="43" hidden="1">{#N/A,#N/A,FALSE,"SR1";#N/A,#N/A,FALSE,"SR2";#N/A,#N/A,FALSE,"SR3";#N/A,#N/A,FALSE,"SR4"}</definedName>
    <definedName name="wrn.Staff._.Report._.Tables." localSheetId="44" hidden="1">{#N/A,#N/A,FALSE,"SR1";#N/A,#N/A,FALSE,"SR2";#N/A,#N/A,FALSE,"SR3";#N/A,#N/A,FALSE,"SR4"}</definedName>
    <definedName name="wrn.Staff._.Report._.Tables." localSheetId="45" hidden="1">{#N/A,#N/A,FALSE,"SR1";#N/A,#N/A,FALSE,"SR2";#N/A,#N/A,FALSE,"SR3";#N/A,#N/A,FALSE,"SR4"}</definedName>
    <definedName name="wrn.Staff._.Report._.Tables." localSheetId="48" hidden="1">{#N/A,#N/A,FALSE,"SR1";#N/A,#N/A,FALSE,"SR2";#N/A,#N/A,FALSE,"SR3";#N/A,#N/A,FALSE,"SR4"}</definedName>
    <definedName name="wrn.Staff._.Report._.Tables." localSheetId="49" hidden="1">{#N/A,#N/A,FALSE,"SR1";#N/A,#N/A,FALSE,"SR2";#N/A,#N/A,FALSE,"SR3";#N/A,#N/A,FALSE,"SR4"}</definedName>
    <definedName name="wrn.Staff._.Report._.Tables." localSheetId="50" hidden="1">{#N/A,#N/A,FALSE,"SR1";#N/A,#N/A,FALSE,"SR2";#N/A,#N/A,FALSE,"SR3";#N/A,#N/A,FALSE,"SR4"}</definedName>
    <definedName name="wrn.Staff._.Report._.Tables." localSheetId="51" hidden="1">{#N/A,#N/A,FALSE,"SR1";#N/A,#N/A,FALSE,"SR2";#N/A,#N/A,FALSE,"SR3";#N/A,#N/A,FALSE,"SR4"}</definedName>
    <definedName name="wrn.Staff._.Report._.Tables." localSheetId="52" hidden="1">{#N/A,#N/A,FALSE,"SR1";#N/A,#N/A,FALSE,"SR2";#N/A,#N/A,FALSE,"SR3";#N/A,#N/A,FALSE,"SR4"}</definedName>
    <definedName name="wrn.Staff._.Report._.Tables." localSheetId="4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tewt" localSheetId="18" hidden="1">#REF!</definedName>
    <definedName name="wtewt" localSheetId="21" hidden="1">#REF!</definedName>
    <definedName name="wtewt" localSheetId="42" hidden="1">#REF!</definedName>
    <definedName name="wtewt" localSheetId="43" hidden="1">#REF!</definedName>
    <definedName name="wtewt" localSheetId="44" hidden="1">#REF!</definedName>
    <definedName name="wtewt" localSheetId="45" hidden="1">#REF!</definedName>
    <definedName name="wtewt" localSheetId="48" hidden="1">#REF!</definedName>
    <definedName name="wtewt" localSheetId="49" hidden="1">#REF!</definedName>
    <definedName name="wtewt" localSheetId="50" hidden="1">#REF!</definedName>
    <definedName name="wtewt" localSheetId="52" hidden="1">#REF!</definedName>
    <definedName name="wtewt" localSheetId="41" hidden="1">#REF!</definedName>
    <definedName name="wtewt" hidden="1">#REF!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[88]M!#REF!</definedName>
    <definedName name="www" localSheetId="16" hidden="1">{"Riqfin97",#N/A,FALSE,"Tran";"Riqfinpro",#N/A,FALSE,"Tran"}</definedName>
    <definedName name="www" localSheetId="17" hidden="1">{"Riqfin97",#N/A,FALSE,"Tran";"Riqfinpro",#N/A,FALSE,"Tran"}</definedName>
    <definedName name="www" localSheetId="18" hidden="1">{"Riqfin97",#N/A,FALSE,"Tran";"Riqfinpro",#N/A,FALSE,"Tran"}</definedName>
    <definedName name="www" localSheetId="19" hidden="1">{"Riqfin97",#N/A,FALSE,"Tran";"Riqfinpro",#N/A,FALSE,"Tran"}</definedName>
    <definedName name="www" localSheetId="20" hidden="1">{"Riqfin97",#N/A,FALSE,"Tran";"Riqfinpro",#N/A,FALSE,"Tran"}</definedName>
    <definedName name="www" localSheetId="21" hidden="1">{"Riqfin97",#N/A,FALSE,"Tran";"Riqfinpro",#N/A,FALSE,"Tran"}</definedName>
    <definedName name="www" localSheetId="42" hidden="1">{"Riqfin97",#N/A,FALSE,"Tran";"Riqfinpro",#N/A,FALSE,"Tran"}</definedName>
    <definedName name="www" localSheetId="43" hidden="1">{"Riqfin97",#N/A,FALSE,"Tran";"Riqfinpro",#N/A,FALSE,"Tran"}</definedName>
    <definedName name="www" localSheetId="44" hidden="1">{"Riqfin97",#N/A,FALSE,"Tran";"Riqfinpro",#N/A,FALSE,"Tran"}</definedName>
    <definedName name="www" localSheetId="45" hidden="1">{"Riqfin97",#N/A,FALSE,"Tran";"Riqfinpro",#N/A,FALSE,"Tran"}</definedName>
    <definedName name="www" localSheetId="48" hidden="1">{"Riqfin97",#N/A,FALSE,"Tran";"Riqfinpro",#N/A,FALSE,"Tran"}</definedName>
    <definedName name="www" localSheetId="49" hidden="1">{"Riqfin97",#N/A,FALSE,"Tran";"Riqfinpro",#N/A,FALSE,"Tran"}</definedName>
    <definedName name="www" localSheetId="50" hidden="1">{"Riqfin97",#N/A,FALSE,"Tran";"Riqfinpro",#N/A,FALSE,"Tran"}</definedName>
    <definedName name="www" localSheetId="51" hidden="1">{"Riqfin97",#N/A,FALSE,"Tran";"Riqfinpro",#N/A,FALSE,"Tran"}</definedName>
    <definedName name="www" localSheetId="52" hidden="1">{"Riqfin97",#N/A,FALSE,"Tran";"Riqfinpro",#N/A,FALSE,"Tran"}</definedName>
    <definedName name="www" localSheetId="41" hidden="1">{"Riqfin97",#N/A,FALSE,"Tran";"Riqfinpro",#N/A,FALSE,"Tran"}</definedName>
    <definedName name="www" hidden="1">{"Riqfin97",#N/A,FALSE,"Tran";"Riqfinpro",#N/A,FALSE,"Tran"}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[104]M!#REF!</definedName>
    <definedName name="wwwww" localSheetId="16" hidden="1">{"Minpmon",#N/A,FALSE,"Monthinput"}</definedName>
    <definedName name="wwwww" localSheetId="17" hidden="1">{"Minpmon",#N/A,FALSE,"Monthinput"}</definedName>
    <definedName name="wwwww" localSheetId="18" hidden="1">{"Minpmon",#N/A,FALSE,"Monthinput"}</definedName>
    <definedName name="wwwww" localSheetId="19" hidden="1">{"Minpmon",#N/A,FALSE,"Monthinput"}</definedName>
    <definedName name="wwwww" localSheetId="20" hidden="1">{"Minpmon",#N/A,FALSE,"Monthinput"}</definedName>
    <definedName name="wwwww" localSheetId="21" hidden="1">{"Minpmon",#N/A,FALSE,"Monthinput"}</definedName>
    <definedName name="wwwww" localSheetId="42" hidden="1">{"Minpmon",#N/A,FALSE,"Monthinput"}</definedName>
    <definedName name="wwwww" localSheetId="43" hidden="1">{"Minpmon",#N/A,FALSE,"Monthinput"}</definedName>
    <definedName name="wwwww" localSheetId="44" hidden="1">{"Minpmon",#N/A,FALSE,"Monthinput"}</definedName>
    <definedName name="wwwww" localSheetId="45" hidden="1">{"Minpmon",#N/A,FALSE,"Monthinput"}</definedName>
    <definedName name="wwwww" localSheetId="48" hidden="1">{"Minpmon",#N/A,FALSE,"Monthinput"}</definedName>
    <definedName name="wwwww" localSheetId="49" hidden="1">{"Minpmon",#N/A,FALSE,"Monthinput"}</definedName>
    <definedName name="wwwww" localSheetId="50" hidden="1">{"Minpmon",#N/A,FALSE,"Monthinput"}</definedName>
    <definedName name="wwwww" localSheetId="51" hidden="1">{"Minpmon",#N/A,FALSE,"Monthinput"}</definedName>
    <definedName name="wwwww" localSheetId="52" hidden="1">{"Minpmon",#N/A,FALSE,"Monthinput"}</definedName>
    <definedName name="wwwww" localSheetId="41" hidden="1">{"Minpmon",#N/A,FALSE,"Monthinput"}</definedName>
    <definedName name="wwwww" hidden="1">{"Minpmon",#N/A,FALSE,"Monthinput"}</definedName>
    <definedName name="wwwwwww" localSheetId="16" hidden="1">{"Riqfin97",#N/A,FALSE,"Tran";"Riqfinpro",#N/A,FALSE,"Tran"}</definedName>
    <definedName name="wwwwwww" localSheetId="17" hidden="1">{"Riqfin97",#N/A,FALSE,"Tran";"Riqfinpro",#N/A,FALSE,"Tran"}</definedName>
    <definedName name="wwwwwww" localSheetId="18" hidden="1">{"Riqfin97",#N/A,FALSE,"Tran";"Riqfinpro",#N/A,FALSE,"Tran"}</definedName>
    <definedName name="wwwwwww" localSheetId="19" hidden="1">{"Riqfin97",#N/A,FALSE,"Tran";"Riqfinpro",#N/A,FALSE,"Tran"}</definedName>
    <definedName name="wwwwwww" localSheetId="20" hidden="1">{"Riqfin97",#N/A,FALSE,"Tran";"Riqfinpro",#N/A,FALSE,"Tran"}</definedName>
    <definedName name="wwwwwww" localSheetId="21" hidden="1">{"Riqfin97",#N/A,FALSE,"Tran";"Riqfinpro",#N/A,FALSE,"Tran"}</definedName>
    <definedName name="wwwwwww" localSheetId="42" hidden="1">{"Riqfin97",#N/A,FALSE,"Tran";"Riqfinpro",#N/A,FALSE,"Tran"}</definedName>
    <definedName name="wwwwwww" localSheetId="43" hidden="1">{"Riqfin97",#N/A,FALSE,"Tran";"Riqfinpro",#N/A,FALSE,"Tran"}</definedName>
    <definedName name="wwwwwww" localSheetId="44" hidden="1">{"Riqfin97",#N/A,FALSE,"Tran";"Riqfinpro",#N/A,FALSE,"Tran"}</definedName>
    <definedName name="wwwwwww" localSheetId="45" hidden="1">{"Riqfin97",#N/A,FALSE,"Tran";"Riqfinpro",#N/A,FALSE,"Tran"}</definedName>
    <definedName name="wwwwwww" localSheetId="48" hidden="1">{"Riqfin97",#N/A,FALSE,"Tran";"Riqfinpro",#N/A,FALSE,"Tran"}</definedName>
    <definedName name="wwwwwww" localSheetId="49" hidden="1">{"Riqfin97",#N/A,FALSE,"Tran";"Riqfinpro",#N/A,FALSE,"Tran"}</definedName>
    <definedName name="wwwwwww" localSheetId="50" hidden="1">{"Riqfin97",#N/A,FALSE,"Tran";"Riqfinpro",#N/A,FALSE,"Tran"}</definedName>
    <definedName name="wwwwwww" localSheetId="51" hidden="1">{"Riqfin97",#N/A,FALSE,"Tran";"Riqfinpro",#N/A,FALSE,"Tran"}</definedName>
    <definedName name="wwwwwww" localSheetId="52" hidden="1">{"Riqfin97",#N/A,FALSE,"Tran";"Riqfinpro",#N/A,FALSE,"Tran"}</definedName>
    <definedName name="wwwwwww" localSheetId="41" hidden="1">{"Riqfin97",#N/A,FALSE,"Tran";"Riqfinpro",#N/A,FALSE,"Tran"}</definedName>
    <definedName name="wwwwwww" hidden="1">{"Riqfin97",#N/A,FALSE,"Tran";"Riqfinpro",#N/A,FALSE,"Tran"}</definedName>
    <definedName name="wwwwwwww" localSheetId="16" hidden="1">{"Tab1",#N/A,FALSE,"P";"Tab2",#N/A,FALSE,"P"}</definedName>
    <definedName name="wwwwwwww" localSheetId="17" hidden="1">{"Tab1",#N/A,FALSE,"P";"Tab2",#N/A,FALSE,"P"}</definedName>
    <definedName name="wwwwwwww" localSheetId="18" hidden="1">{"Tab1",#N/A,FALSE,"P";"Tab2",#N/A,FALSE,"P"}</definedName>
    <definedName name="wwwwwwww" localSheetId="19" hidden="1">{"Tab1",#N/A,FALSE,"P";"Tab2",#N/A,FALSE,"P"}</definedName>
    <definedName name="wwwwwwww" localSheetId="20" hidden="1">{"Tab1",#N/A,FALSE,"P";"Tab2",#N/A,FALSE,"P"}</definedName>
    <definedName name="wwwwwwww" localSheetId="21" hidden="1">{"Tab1",#N/A,FALSE,"P";"Tab2",#N/A,FALSE,"P"}</definedName>
    <definedName name="wwwwwwww" localSheetId="42" hidden="1">{"Tab1",#N/A,FALSE,"P";"Tab2",#N/A,FALSE,"P"}</definedName>
    <definedName name="wwwwwwww" localSheetId="43" hidden="1">{"Tab1",#N/A,FALSE,"P";"Tab2",#N/A,FALSE,"P"}</definedName>
    <definedName name="wwwwwwww" localSheetId="44" hidden="1">{"Tab1",#N/A,FALSE,"P";"Tab2",#N/A,FALSE,"P"}</definedName>
    <definedName name="wwwwwwww" localSheetId="45" hidden="1">{"Tab1",#N/A,FALSE,"P";"Tab2",#N/A,FALSE,"P"}</definedName>
    <definedName name="wwwwwwww" localSheetId="48" hidden="1">{"Tab1",#N/A,FALSE,"P";"Tab2",#N/A,FALSE,"P"}</definedName>
    <definedName name="wwwwwwww" localSheetId="49" hidden="1">{"Tab1",#N/A,FALSE,"P";"Tab2",#N/A,FALSE,"P"}</definedName>
    <definedName name="wwwwwwww" localSheetId="50" hidden="1">{"Tab1",#N/A,FALSE,"P";"Tab2",#N/A,FALSE,"P"}</definedName>
    <definedName name="wwwwwwww" localSheetId="51" hidden="1">{"Tab1",#N/A,FALSE,"P";"Tab2",#N/A,FALSE,"P"}</definedName>
    <definedName name="wwwwwwww" localSheetId="52" hidden="1">{"Tab1",#N/A,FALSE,"P";"Tab2",#N/A,FALSE,"P"}</definedName>
    <definedName name="wwwwwwww" localSheetId="41" hidden="1">{"Tab1",#N/A,FALSE,"P";"Tab2",#N/A,FALSE,"P"}</definedName>
    <definedName name="wwwwwwww" hidden="1">{"Tab1",#N/A,FALSE,"P";"Tab2",#N/A,FALSE,"P"}</definedName>
    <definedName name="X">#REF!</definedName>
    <definedName name="Xaxis" localSheetId="18">#REF!</definedName>
    <definedName name="Xaxis" localSheetId="21">#REF!</definedName>
    <definedName name="Xaxis" localSheetId="42">#REF!</definedName>
    <definedName name="Xaxis" localSheetId="43">#REF!</definedName>
    <definedName name="Xaxis" localSheetId="44">#REF!</definedName>
    <definedName name="Xaxis" localSheetId="48">#REF!</definedName>
    <definedName name="Xaxis" localSheetId="49">#REF!</definedName>
    <definedName name="Xaxis" localSheetId="50">#REF!</definedName>
    <definedName name="Xaxis" localSheetId="41">#REF!</definedName>
    <definedName name="Xaxis">#REF!</definedName>
    <definedName name="XBANANO">#REF!</definedName>
    <definedName name="XCAFE">#REF!</definedName>
    <definedName name="XGS">#REF!</definedName>
    <definedName name="XMENSUALES">#REF!</definedName>
    <definedName name="xx" localSheetId="16" hidden="1">{"Riqfin97",#N/A,FALSE,"Tran";"Riqfinpro",#N/A,FALSE,"Tran"}</definedName>
    <definedName name="xx" localSheetId="17" hidden="1">{"Riqfin97",#N/A,FALSE,"Tran";"Riqfinpro",#N/A,FALSE,"Tran"}</definedName>
    <definedName name="xx" localSheetId="18" hidden="1">{"Riqfin97",#N/A,FALSE,"Tran";"Riqfinpro",#N/A,FALSE,"Tran"}</definedName>
    <definedName name="xx" localSheetId="19" hidden="1">{"Riqfin97",#N/A,FALSE,"Tran";"Riqfinpro",#N/A,FALSE,"Tran"}</definedName>
    <definedName name="xx" localSheetId="20" hidden="1">{"Riqfin97",#N/A,FALSE,"Tran";"Riqfinpro",#N/A,FALSE,"Tran"}</definedName>
    <definedName name="xx" localSheetId="21" hidden="1">{"Riqfin97",#N/A,FALSE,"Tran";"Riqfinpro",#N/A,FALSE,"Tran"}</definedName>
    <definedName name="xx" localSheetId="42" hidden="1">{"Riqfin97",#N/A,FALSE,"Tran";"Riqfinpro",#N/A,FALSE,"Tran"}</definedName>
    <definedName name="xx" localSheetId="43" hidden="1">{"Riqfin97",#N/A,FALSE,"Tran";"Riqfinpro",#N/A,FALSE,"Tran"}</definedName>
    <definedName name="xx" localSheetId="44" hidden="1">{"Riqfin97",#N/A,FALSE,"Tran";"Riqfinpro",#N/A,FALSE,"Tran"}</definedName>
    <definedName name="xx" localSheetId="45" hidden="1">{"Riqfin97",#N/A,FALSE,"Tran";"Riqfinpro",#N/A,FALSE,"Tran"}</definedName>
    <definedName name="xx" localSheetId="48" hidden="1">{"Riqfin97",#N/A,FALSE,"Tran";"Riqfinpro",#N/A,FALSE,"Tran"}</definedName>
    <definedName name="xx" localSheetId="49" hidden="1">{"Riqfin97",#N/A,FALSE,"Tran";"Riqfinpro",#N/A,FALSE,"Tran"}</definedName>
    <definedName name="xx" localSheetId="50" hidden="1">{"Riqfin97",#N/A,FALSE,"Tran";"Riqfinpro",#N/A,FALSE,"Tran"}</definedName>
    <definedName name="xx" localSheetId="51" hidden="1">{"Riqfin97",#N/A,FALSE,"Tran";"Riqfinpro",#N/A,FALSE,"Tran"}</definedName>
    <definedName name="xx" localSheetId="52" hidden="1">{"Riqfin97",#N/A,FALSE,"Tran";"Riqfinpro",#N/A,FALSE,"Tran"}</definedName>
    <definedName name="xx" localSheetId="41" hidden="1">{"Riqfin97",#N/A,FALSE,"Tran";"Riqfinpro",#N/A,FALSE,"Tran"}</definedName>
    <definedName name="xx" hidden="1">{"Riqfin97",#N/A,FALSE,"Tran";"Riqfinpro",#N/A,FALSE,"Tran"}</definedName>
    <definedName name="xxWRS_1">'[40]shared data'!$A$1:$A$77</definedName>
    <definedName name="xxWRS_2">#REF!</definedName>
    <definedName name="xxWRS_3">#REF!</definedName>
    <definedName name="xxWRS_4">[66]Q5!$A$1:$A$104</definedName>
    <definedName name="xxWRS_5">[66]Q6!$A$1:$A$160</definedName>
    <definedName name="xxWRS_6">[66]Q7!$A$1:$A$59</definedName>
    <definedName name="xxWRS_7">[66]Q5!$A$1:$A$109</definedName>
    <definedName name="xxWRS_8">[66]Q6!$A$1:$A$162</definedName>
    <definedName name="xxWRS_9">[66]Q7!$A$1:$A$61</definedName>
    <definedName name="xxx">[78]GDP_WEO!$A$3:$AB$188</definedName>
    <definedName name="XXX1">#REF!</definedName>
    <definedName name="xxxx" localSheetId="16" hidden="1">{"Riqfin97",#N/A,FALSE,"Tran";"Riqfinpro",#N/A,FALSE,"Tran"}</definedName>
    <definedName name="xxxx" localSheetId="17" hidden="1">{"Riqfin97",#N/A,FALSE,"Tran";"Riqfinpro",#N/A,FALSE,"Tran"}</definedName>
    <definedName name="xxxx" localSheetId="18" hidden="1">{"Riqfin97",#N/A,FALSE,"Tran";"Riqfinpro",#N/A,FALSE,"Tran"}</definedName>
    <definedName name="xxxx" localSheetId="19" hidden="1">{"Riqfin97",#N/A,FALSE,"Tran";"Riqfinpro",#N/A,FALSE,"Tran"}</definedName>
    <definedName name="xxxx" localSheetId="20" hidden="1">{"Riqfin97",#N/A,FALSE,"Tran";"Riqfinpro",#N/A,FALSE,"Tran"}</definedName>
    <definedName name="xxxx" localSheetId="21" hidden="1">{"Riqfin97",#N/A,FALSE,"Tran";"Riqfinpro",#N/A,FALSE,"Tran"}</definedName>
    <definedName name="xxxx" localSheetId="42" hidden="1">{"Riqfin97",#N/A,FALSE,"Tran";"Riqfinpro",#N/A,FALSE,"Tran"}</definedName>
    <definedName name="xxxx" localSheetId="43" hidden="1">{"Riqfin97",#N/A,FALSE,"Tran";"Riqfinpro",#N/A,FALSE,"Tran"}</definedName>
    <definedName name="xxxx" localSheetId="44" hidden="1">{"Riqfin97",#N/A,FALSE,"Tran";"Riqfinpro",#N/A,FALSE,"Tran"}</definedName>
    <definedName name="xxxx" localSheetId="45" hidden="1">{"Riqfin97",#N/A,FALSE,"Tran";"Riqfinpro",#N/A,FALSE,"Tran"}</definedName>
    <definedName name="xxxx" localSheetId="48" hidden="1">{"Riqfin97",#N/A,FALSE,"Tran";"Riqfinpro",#N/A,FALSE,"Tran"}</definedName>
    <definedName name="xxxx" localSheetId="49" hidden="1">{"Riqfin97",#N/A,FALSE,"Tran";"Riqfinpro",#N/A,FALSE,"Tran"}</definedName>
    <definedName name="xxxx" localSheetId="50" hidden="1">{"Riqfin97",#N/A,FALSE,"Tran";"Riqfinpro",#N/A,FALSE,"Tran"}</definedName>
    <definedName name="xxxx" localSheetId="51" hidden="1">{"Riqfin97",#N/A,FALSE,"Tran";"Riqfinpro",#N/A,FALSE,"Tran"}</definedName>
    <definedName name="xxxx" localSheetId="52" hidden="1">{"Riqfin97",#N/A,FALSE,"Tran";"Riqfinpro",#N/A,FALSE,"Tran"}</definedName>
    <definedName name="xxxx" localSheetId="41" hidden="1">{"Riqfin97",#N/A,FALSE,"Tran";"Riqfinpro",#N/A,FALSE,"Tran"}</definedName>
    <definedName name="xxxx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17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19" hidden="1">{"Riqfin97",#N/A,FALSE,"Tran";"Riqfinpro",#N/A,FALSE,"Tran"}</definedName>
    <definedName name="xxxxxxxxxxxxxx" localSheetId="20" hidden="1">{"Riqfin97",#N/A,FALSE,"Tran";"Riqfinpro",#N/A,FALSE,"Tran"}</definedName>
    <definedName name="xxxxxxxxxxxxxx" localSheetId="21" hidden="1">{"Riqfin97",#N/A,FALSE,"Tran";"Riqfinpro",#N/A,FALSE,"Tran"}</definedName>
    <definedName name="xxxxxxxxxxxxxx" localSheetId="42" hidden="1">{"Riqfin97",#N/A,FALSE,"Tran";"Riqfinpro",#N/A,FALSE,"Tran"}</definedName>
    <definedName name="xxxxxxxxxxxxxx" localSheetId="43" hidden="1">{"Riqfin97",#N/A,FALSE,"Tran";"Riqfinpro",#N/A,FALSE,"Tran"}</definedName>
    <definedName name="xxxxxxxxxxxxxx" localSheetId="44" hidden="1">{"Riqfin97",#N/A,FALSE,"Tran";"Riqfinpro",#N/A,FALSE,"Tran"}</definedName>
    <definedName name="xxxxxxxxxxxxxx" localSheetId="45" hidden="1">{"Riqfin97",#N/A,FALSE,"Tran";"Riqfinpro",#N/A,FALSE,"Tran"}</definedName>
    <definedName name="xxxxxxxxxxxxxx" localSheetId="48" hidden="1">{"Riqfin97",#N/A,FALSE,"Tran";"Riqfinpro",#N/A,FALSE,"Tran"}</definedName>
    <definedName name="xxxxxxxxxxxxxx" localSheetId="49" hidden="1">{"Riqfin97",#N/A,FALSE,"Tran";"Riqfinpro",#N/A,FALSE,"Tran"}</definedName>
    <definedName name="xxxxxxxxxxxxxx" localSheetId="50" hidden="1">{"Riqfin97",#N/A,FALSE,"Tran";"Riqfinpro",#N/A,FALSE,"Tran"}</definedName>
    <definedName name="xxxxxxxxxxxxxx" localSheetId="51" hidden="1">{"Riqfin97",#N/A,FALSE,"Tran";"Riqfinpro",#N/A,FALSE,"Tran"}</definedName>
    <definedName name="xxxxxxxxxxxxxx" localSheetId="52" hidden="1">{"Riqfin97",#N/A,FALSE,"Tran";"Riqfinpro",#N/A,FALSE,"Tran"}</definedName>
    <definedName name="xxxxxxxxxxxxxx" localSheetId="41" hidden="1">{"Riqfin97",#N/A,FALSE,"Tran";"Riqfinpro",#N/A,FALSE,"Tran"}</definedName>
    <definedName name="xxxxxxxxxxxxxx" hidden="1">{"Riqfin97",#N/A,FALSE,"Tran";"Riqfinpro",#N/A,FALSE,"Tran"}</definedName>
    <definedName name="y" localSheetId="18" hidden="1">#REF!</definedName>
    <definedName name="y" localSheetId="21" hidden="1">#REF!</definedName>
    <definedName name="y" localSheetId="42" hidden="1">#REF!</definedName>
    <definedName name="y" localSheetId="43" hidden="1">#REF!</definedName>
    <definedName name="y" localSheetId="44" hidden="1">#REF!</definedName>
    <definedName name="y" localSheetId="45" hidden="1">#REF!</definedName>
    <definedName name="y" localSheetId="48" hidden="1">#REF!</definedName>
    <definedName name="y" localSheetId="49" hidden="1">#REF!</definedName>
    <definedName name="y" localSheetId="50" hidden="1">#REF!</definedName>
    <definedName name="y" localSheetId="52" hidden="1">#REF!</definedName>
    <definedName name="y" localSheetId="41" hidden="1">#REF!</definedName>
    <definedName name="y" hidden="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1" hidden="1">'[48]Fax a enviar'!#REF!</definedName>
    <definedName name="ytyry" localSheetId="42" hidden="1">'[48]Fax a enviar'!#REF!</definedName>
    <definedName name="ytyry" localSheetId="43" hidden="1">'[48]Fax a enviar'!#REF!</definedName>
    <definedName name="ytyry" localSheetId="44" hidden="1">'[49]Fax a enviar'!#REF!</definedName>
    <definedName name="ytyry" localSheetId="45" hidden="1">'[49]Fax a enviar'!#REF!</definedName>
    <definedName name="ytyry" localSheetId="48" hidden="1">'[49]Fax a enviar'!#REF!</definedName>
    <definedName name="ytyry" localSheetId="49" hidden="1">'[49]Fax a enviar'!#REF!</definedName>
    <definedName name="ytyry" localSheetId="50" hidden="1">'[49]Fax a enviar'!#REF!</definedName>
    <definedName name="ytyry" localSheetId="52" hidden="1">'[49]Fax a enviar'!#REF!</definedName>
    <definedName name="ytyry" localSheetId="41" hidden="1">'[48]Fax a enviar'!#REF!</definedName>
    <definedName name="ytyry" hidden="1">'[48]Fax a enviar'!#REF!</definedName>
    <definedName name="ytytryry" localSheetId="18" hidden="1">#REF!</definedName>
    <definedName name="ytytryry" localSheetId="19" hidden="1">#REF!</definedName>
    <definedName name="ytytryry" localSheetId="20" hidden="1">#REF!</definedName>
    <definedName name="ytytryry" localSheetId="21" hidden="1">#REF!</definedName>
    <definedName name="ytytryry" localSheetId="42" hidden="1">#REF!</definedName>
    <definedName name="ytytryry" localSheetId="43" hidden="1">#REF!</definedName>
    <definedName name="ytytryry" localSheetId="44" hidden="1">#REF!</definedName>
    <definedName name="ytytryry" localSheetId="45" hidden="1">#REF!</definedName>
    <definedName name="ytytryry" localSheetId="48" hidden="1">#REF!</definedName>
    <definedName name="ytytryry" localSheetId="49" hidden="1">#REF!</definedName>
    <definedName name="ytytryry" localSheetId="50" hidden="1">#REF!</definedName>
    <definedName name="ytytryry" localSheetId="41" hidden="1">#REF!</definedName>
    <definedName name="ytytryry" hidden="1">#REF!</definedName>
    <definedName name="ytyty" localSheetId="19" hidden="1">'[37]Fax a enviar'!#REF!</definedName>
    <definedName name="ytyty" localSheetId="20" hidden="1">'[37]Fax a enviar'!#REF!</definedName>
    <definedName name="ytyty" localSheetId="21" hidden="1">'[37]Fax a enviar'!#REF!</definedName>
    <definedName name="ytyty" localSheetId="43" hidden="1">'[37]Fax a enviar'!#REF!</definedName>
    <definedName name="ytyty" localSheetId="44" hidden="1">'[73]Fax a enviar'!#REF!</definedName>
    <definedName name="ytyty" localSheetId="45" hidden="1">'[73]Fax a enviar'!#REF!</definedName>
    <definedName name="ytyty" localSheetId="48" hidden="1">'[73]Fax a enviar'!#REF!</definedName>
    <definedName name="ytyty" localSheetId="49" hidden="1">'[73]Fax a enviar'!#REF!</definedName>
    <definedName name="ytyty" localSheetId="50" hidden="1">'[73]Fax a enviar'!#REF!</definedName>
    <definedName name="ytyty" localSheetId="41" hidden="1">'[37]Fax a enviar'!#REF!</definedName>
    <definedName name="ytyty" hidden="1">'[37]Fax a enviar'!#REF!</definedName>
    <definedName name="ytytyt" localSheetId="19" hidden="1">'[37]Fax a enviar'!#REF!</definedName>
    <definedName name="ytytyt" localSheetId="20" hidden="1">'[37]Fax a enviar'!#REF!</definedName>
    <definedName name="ytytyt" localSheetId="21" hidden="1">'[37]Fax a enviar'!#REF!</definedName>
    <definedName name="ytytyt" localSheetId="43" hidden="1">'[37]Fax a enviar'!#REF!</definedName>
    <definedName name="ytytyt" localSheetId="44" hidden="1">'[73]Fax a enviar'!#REF!</definedName>
    <definedName name="ytytyt" localSheetId="48" hidden="1">'[73]Fax a enviar'!#REF!</definedName>
    <definedName name="ytytyt" localSheetId="49" hidden="1">'[73]Fax a enviar'!#REF!</definedName>
    <definedName name="ytytyt" localSheetId="50" hidden="1">'[73]Fax a enviar'!#REF!</definedName>
    <definedName name="ytytyt" localSheetId="41" hidden="1">'[37]Fax a enviar'!#REF!</definedName>
    <definedName name="ytytyt" hidden="1">'[37]Fax a enviar'!#REF!</definedName>
    <definedName name="yu" localSheetId="16" hidden="1">{"Tab1",#N/A,FALSE,"P";"Tab2",#N/A,FALSE,"P"}</definedName>
    <definedName name="yu" localSheetId="17" hidden="1">{"Tab1",#N/A,FALSE,"P";"Tab2",#N/A,FALSE,"P"}</definedName>
    <definedName name="yu" localSheetId="18" hidden="1">{"Tab1",#N/A,FALSE,"P";"Tab2",#N/A,FALSE,"P"}</definedName>
    <definedName name="yu" localSheetId="19" hidden="1">{"Tab1",#N/A,FALSE,"P";"Tab2",#N/A,FALSE,"P"}</definedName>
    <definedName name="yu" localSheetId="20" hidden="1">{"Tab1",#N/A,FALSE,"P";"Tab2",#N/A,FALSE,"P"}</definedName>
    <definedName name="yu" localSheetId="21" hidden="1">{"Tab1",#N/A,FALSE,"P";"Tab2",#N/A,FALSE,"P"}</definedName>
    <definedName name="yu" localSheetId="42" hidden="1">{"Tab1",#N/A,FALSE,"P";"Tab2",#N/A,FALSE,"P"}</definedName>
    <definedName name="yu" localSheetId="43" hidden="1">{"Tab1",#N/A,FALSE,"P";"Tab2",#N/A,FALSE,"P"}</definedName>
    <definedName name="yu" localSheetId="44" hidden="1">{"Tab1",#N/A,FALSE,"P";"Tab2",#N/A,FALSE,"P"}</definedName>
    <definedName name="yu" localSheetId="45" hidden="1">{"Tab1",#N/A,FALSE,"P";"Tab2",#N/A,FALSE,"P"}</definedName>
    <definedName name="yu" localSheetId="48" hidden="1">{"Tab1",#N/A,FALSE,"P";"Tab2",#N/A,FALSE,"P"}</definedName>
    <definedName name="yu" localSheetId="49" hidden="1">{"Tab1",#N/A,FALSE,"P";"Tab2",#N/A,FALSE,"P"}</definedName>
    <definedName name="yu" localSheetId="50" hidden="1">{"Tab1",#N/A,FALSE,"P";"Tab2",#N/A,FALSE,"P"}</definedName>
    <definedName name="yu" localSheetId="51" hidden="1">{"Tab1",#N/A,FALSE,"P";"Tab2",#N/A,FALSE,"P"}</definedName>
    <definedName name="yu" localSheetId="52" hidden="1">{"Tab1",#N/A,FALSE,"P";"Tab2",#N/A,FALSE,"P"}</definedName>
    <definedName name="yu" localSheetId="41" hidden="1">{"Tab1",#N/A,FALSE,"P";"Tab2",#N/A,FALSE,"P"}</definedName>
    <definedName name="yu" hidden="1">{"Tab1",#N/A,FALSE,"P";"Tab2",#N/A,FALSE,"P"}</definedName>
    <definedName name="yucvvjkjo09" hidden="1">'[64]Fax a enviar'!#REF!</definedName>
    <definedName name="YY" localSheetId="18">#REF!</definedName>
    <definedName name="YY" localSheetId="19">#REF!</definedName>
    <definedName name="YY" localSheetId="20">#REF!</definedName>
    <definedName name="YY" localSheetId="21">#REF!</definedName>
    <definedName name="YY" localSheetId="42">#REF!</definedName>
    <definedName name="YY" localSheetId="43">#REF!</definedName>
    <definedName name="YY" localSheetId="44">#REF!</definedName>
    <definedName name="YY" localSheetId="45">#REF!</definedName>
    <definedName name="YY" localSheetId="48">#REF!</definedName>
    <definedName name="YY" localSheetId="49">#REF!</definedName>
    <definedName name="YY" localSheetId="50">#REF!</definedName>
    <definedName name="YY" localSheetId="41">#REF!</definedName>
    <definedName name="YY">#REF!</definedName>
    <definedName name="YY1A" localSheetId="18">#REF!</definedName>
    <definedName name="YY1A" localSheetId="19">#REF!</definedName>
    <definedName name="YY1A" localSheetId="20">#REF!</definedName>
    <definedName name="YY1A" localSheetId="42">#REF!</definedName>
    <definedName name="YY1A" localSheetId="43">#REF!</definedName>
    <definedName name="YY1A" localSheetId="44">#REF!</definedName>
    <definedName name="YY1A" localSheetId="48">#REF!</definedName>
    <definedName name="YY1A" localSheetId="49">#REF!</definedName>
    <definedName name="YY1A" localSheetId="50">#REF!</definedName>
    <definedName name="YY1A">#REF!</definedName>
    <definedName name="yytutyu" localSheetId="18" hidden="1">#REF!</definedName>
    <definedName name="yytutyu" localSheetId="19" hidden="1">#REF!</definedName>
    <definedName name="yytutyu" localSheetId="20" hidden="1">#REF!</definedName>
    <definedName name="yytutyu" localSheetId="42" hidden="1">#REF!</definedName>
    <definedName name="yytutyu" localSheetId="43" hidden="1">#REF!</definedName>
    <definedName name="yytutyu" localSheetId="44" hidden="1">#REF!</definedName>
    <definedName name="yytutyu" localSheetId="48" hidden="1">#REF!</definedName>
    <definedName name="yytutyu" localSheetId="49" hidden="1">#REF!</definedName>
    <definedName name="yytutyu" localSheetId="50" hidden="1">#REF!</definedName>
    <definedName name="yytutyu" hidden="1">#REF!</definedName>
    <definedName name="yyy" localSheetId="16" hidden="1">{"Tab1",#N/A,FALSE,"P";"Tab2",#N/A,FALSE,"P"}</definedName>
    <definedName name="yyy" localSheetId="17" hidden="1">{"Tab1",#N/A,FALSE,"P";"Tab2",#N/A,FALSE,"P"}</definedName>
    <definedName name="yyy" localSheetId="18" hidden="1">{"Tab1",#N/A,FALSE,"P";"Tab2",#N/A,FALSE,"P"}</definedName>
    <definedName name="yyy" localSheetId="19" hidden="1">{"Tab1",#N/A,FALSE,"P";"Tab2",#N/A,FALSE,"P"}</definedName>
    <definedName name="yyy" localSheetId="20" hidden="1">{"Tab1",#N/A,FALSE,"P";"Tab2",#N/A,FALSE,"P"}</definedName>
    <definedName name="yyy" localSheetId="21" hidden="1">{"Tab1",#N/A,FALSE,"P";"Tab2",#N/A,FALSE,"P"}</definedName>
    <definedName name="yyy" localSheetId="42" hidden="1">{"Tab1",#N/A,FALSE,"P";"Tab2",#N/A,FALSE,"P"}</definedName>
    <definedName name="yyy" localSheetId="43" hidden="1">{"Tab1",#N/A,FALSE,"P";"Tab2",#N/A,FALSE,"P"}</definedName>
    <definedName name="yyy" localSheetId="44" hidden="1">{"Tab1",#N/A,FALSE,"P";"Tab2",#N/A,FALSE,"P"}</definedName>
    <definedName name="yyy" localSheetId="45" hidden="1">{"Tab1",#N/A,FALSE,"P";"Tab2",#N/A,FALSE,"P"}</definedName>
    <definedName name="yyy" localSheetId="48" hidden="1">{"Tab1",#N/A,FALSE,"P";"Tab2",#N/A,FALSE,"P"}</definedName>
    <definedName name="yyy" localSheetId="49" hidden="1">{"Tab1",#N/A,FALSE,"P";"Tab2",#N/A,FALSE,"P"}</definedName>
    <definedName name="yyy" localSheetId="50" hidden="1">{"Tab1",#N/A,FALSE,"P";"Tab2",#N/A,FALSE,"P"}</definedName>
    <definedName name="yyy" localSheetId="51" hidden="1">{"Tab1",#N/A,FALSE,"P";"Tab2",#N/A,FALSE,"P"}</definedName>
    <definedName name="yyy" localSheetId="52" hidden="1">{"Tab1",#N/A,FALSE,"P";"Tab2",#N/A,FALSE,"P"}</definedName>
    <definedName name="yyy" localSheetId="41" hidden="1">{"Tab1",#N/A,FALSE,"P";"Tab2",#N/A,FALSE,"P"}</definedName>
    <definedName name="yyy" hidden="1">{"Tab1",#N/A,FALSE,"P";"Tab2",#N/A,FALSE,"P"}</definedName>
    <definedName name="yyyyyy" hidden="1">'[65]Fax a enviar'!#REF!</definedName>
    <definedName name="yyyyyyyy" hidden="1">'[65]Fax a enviar'!#REF!</definedName>
    <definedName name="yyyyyyyyyyy" hidden="1">'[39]Fax a enviar'!#REF!</definedName>
    <definedName name="yyyyyyyyyyyyy" localSheetId="18" hidden="1">#REF!</definedName>
    <definedName name="yyyyyyyyyyyyy" localSheetId="19" hidden="1">#REF!</definedName>
    <definedName name="yyyyyyyyyyyyy" localSheetId="20" hidden="1">#REF!</definedName>
    <definedName name="yyyyyyyyyyyyy" localSheetId="21" hidden="1">#REF!</definedName>
    <definedName name="yyyyyyyyyyyyy" localSheetId="42" hidden="1">#REF!</definedName>
    <definedName name="yyyyyyyyyyyyy" localSheetId="43" hidden="1">#REF!</definedName>
    <definedName name="yyyyyyyyyyyyy" localSheetId="44" hidden="1">#REF!</definedName>
    <definedName name="yyyyyyyyyyyyy" localSheetId="45" hidden="1">#REF!</definedName>
    <definedName name="yyyyyyyyyyyyy" localSheetId="48" hidden="1">#REF!</definedName>
    <definedName name="yyyyyyyyyyyyy" localSheetId="49" hidden="1">#REF!</definedName>
    <definedName name="yyyyyyyyyyyyy" localSheetId="50" hidden="1">#REF!</definedName>
    <definedName name="yyyyyyyyyyyyy" localSheetId="52" hidden="1">#REF!</definedName>
    <definedName name="yyyyyyyyyyyyy" localSheetId="41" hidden="1">#REF!</definedName>
    <definedName name="yyyyyyyyyyyyy" hidden="1">#REF!</definedName>
    <definedName name="yyyyyyyyyyyyyyy" localSheetId="19" hidden="1">'[65]Fax a enviar'!#REF!</definedName>
    <definedName name="yyyyyyyyyyyyyyy" localSheetId="20" hidden="1">'[65]Fax a enviar'!#REF!</definedName>
    <definedName name="yyyyyyyyyyyyyyy" localSheetId="21" hidden="1">'[65]Fax a enviar'!#REF!</definedName>
    <definedName name="yyyyyyyyyyyyyyy" localSheetId="44" hidden="1">'[70]Fax a enviar'!#REF!</definedName>
    <definedName name="yyyyyyyyyyyyyyy" localSheetId="45" hidden="1">'[70]Fax a enviar'!#REF!</definedName>
    <definedName name="yyyyyyyyyyyyyyy" localSheetId="52" hidden="1">'[70]Fax a enviar'!#REF!</definedName>
    <definedName name="yyyyyyyyyyyyyyy" localSheetId="41" hidden="1">'[65]Fax a enviar'!#REF!</definedName>
    <definedName name="yyyyyyyyyyyyyyy" hidden="1">'[65]Fax a enviar'!#REF!</definedName>
    <definedName name="yyyyyyyyyyyyyyyyyyyyyy" localSheetId="19" hidden="1">'[60]Fax a enviar'!#REF!</definedName>
    <definedName name="yyyyyyyyyyyyyyyyyyyyyy" localSheetId="20" hidden="1">'[60]Fax a enviar'!#REF!</definedName>
    <definedName name="yyyyyyyyyyyyyyyyyyyyyy" localSheetId="44" hidden="1">'[60]Fax a enviar'!#REF!</definedName>
    <definedName name="yyyyyyyyyyyyyyyyyyyyyy" localSheetId="45" hidden="1">'[60]Fax a enviar'!#REF!</definedName>
    <definedName name="yyyyyyyyyyyyyyyyyyyyyy" localSheetId="52" hidden="1">'[60]Fax a enviar'!#REF!</definedName>
    <definedName name="yyyyyyyyyyyyyyyyyyyyyy" localSheetId="41" hidden="1">'[60]Fax a enviar'!#REF!</definedName>
    <definedName name="yyyyyyyyyyyyyyyyyyyyyy" hidden="1">'[60]Fax a enviar'!#REF!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42">#REF!</definedName>
    <definedName name="Z" localSheetId="43">#REF!</definedName>
    <definedName name="Z" localSheetId="44">#REF!</definedName>
    <definedName name="Z" localSheetId="45">#REF!</definedName>
    <definedName name="Z" localSheetId="48">#REF!</definedName>
    <definedName name="Z" localSheetId="49">#REF!</definedName>
    <definedName name="Z" localSheetId="50">#REF!</definedName>
    <definedName name="Z" localSheetId="41">#REF!</definedName>
    <definedName name="Z">#REF!</definedName>
    <definedName name="Z_1A8C061B_2301_11D3_BFD1_000039E37209_.wvu.Cols" localSheetId="18" hidden="1">#REF!,#REF!,#REF!</definedName>
    <definedName name="Z_1A8C061B_2301_11D3_BFD1_000039E37209_.wvu.Cols" localSheetId="19" hidden="1">#REF!,#REF!,#REF!</definedName>
    <definedName name="Z_1A8C061B_2301_11D3_BFD1_000039E37209_.wvu.Cols" localSheetId="20" hidden="1">#REF!,#REF!,#REF!</definedName>
    <definedName name="Z_1A8C061B_2301_11D3_BFD1_000039E37209_.wvu.Cols" localSheetId="21" hidden="1">#REF!,#REF!,#REF!</definedName>
    <definedName name="Z_1A8C061B_2301_11D3_BFD1_000039E37209_.wvu.Cols" localSheetId="42" hidden="1">#REF!,#REF!,#REF!</definedName>
    <definedName name="Z_1A8C061B_2301_11D3_BFD1_000039E37209_.wvu.Cols" localSheetId="43" hidden="1">#REF!,#REF!,#REF!</definedName>
    <definedName name="Z_1A8C061B_2301_11D3_BFD1_000039E37209_.wvu.Cols" localSheetId="44" hidden="1">#REF!,#REF!,#REF!</definedName>
    <definedName name="Z_1A8C061B_2301_11D3_BFD1_000039E37209_.wvu.Cols" localSheetId="45" hidden="1">#REF!,#REF!,#REF!</definedName>
    <definedName name="Z_1A8C061B_2301_11D3_BFD1_000039E37209_.wvu.Cols" localSheetId="48" hidden="1">#REF!,#REF!,#REF!</definedName>
    <definedName name="Z_1A8C061B_2301_11D3_BFD1_000039E37209_.wvu.Cols" localSheetId="49" hidden="1">#REF!,#REF!,#REF!</definedName>
    <definedName name="Z_1A8C061B_2301_11D3_BFD1_000039E37209_.wvu.Cols" localSheetId="50" hidden="1">#REF!,#REF!,#REF!</definedName>
    <definedName name="Z_1A8C061B_2301_11D3_BFD1_000039E37209_.wvu.Cols" localSheetId="52" hidden="1">#REF!,#REF!,#REF!</definedName>
    <definedName name="Z_1A8C061B_2301_11D3_BFD1_000039E37209_.wvu.Cols" localSheetId="41" hidden="1">#REF!,#REF!,#REF!</definedName>
    <definedName name="Z_1A8C061B_2301_11D3_BFD1_000039E37209_.wvu.Cols" hidden="1">#REF!,#REF!,#REF!</definedName>
    <definedName name="Z_1A8C061B_2301_11D3_BFD1_000039E37209_.wvu.Rows" localSheetId="18" hidden="1">#REF!,#REF!,#REF!</definedName>
    <definedName name="Z_1A8C061B_2301_11D3_BFD1_000039E37209_.wvu.Rows" localSheetId="19" hidden="1">#REF!,#REF!,#REF!</definedName>
    <definedName name="Z_1A8C061B_2301_11D3_BFD1_000039E37209_.wvu.Rows" localSheetId="20" hidden="1">#REF!,#REF!,#REF!</definedName>
    <definedName name="Z_1A8C061B_2301_11D3_BFD1_000039E37209_.wvu.Rows" localSheetId="42" hidden="1">#REF!,#REF!,#REF!</definedName>
    <definedName name="Z_1A8C061B_2301_11D3_BFD1_000039E37209_.wvu.Rows" localSheetId="43" hidden="1">#REF!,#REF!,#REF!</definedName>
    <definedName name="Z_1A8C061B_2301_11D3_BFD1_000039E37209_.wvu.Rows" localSheetId="44" hidden="1">#REF!,#REF!,#REF!</definedName>
    <definedName name="Z_1A8C061B_2301_11D3_BFD1_000039E37209_.wvu.Rows" localSheetId="48" hidden="1">#REF!,#REF!,#REF!</definedName>
    <definedName name="Z_1A8C061B_2301_11D3_BFD1_000039E37209_.wvu.Rows" localSheetId="49" hidden="1">#REF!,#REF!,#REF!</definedName>
    <definedName name="Z_1A8C061B_2301_11D3_BFD1_000039E37209_.wvu.Rows" localSheetId="50" hidden="1">#REF!,#REF!,#REF!</definedName>
    <definedName name="Z_1A8C061B_2301_11D3_BFD1_000039E37209_.wvu.Rows" hidden="1">#REF!,#REF!,#REF!</definedName>
    <definedName name="Z_1A8C061C_2301_11D3_BFD1_000039E37209_.wvu.Cols" localSheetId="18" hidden="1">#REF!,#REF!,#REF!</definedName>
    <definedName name="Z_1A8C061C_2301_11D3_BFD1_000039E37209_.wvu.Cols" localSheetId="19" hidden="1">#REF!,#REF!,#REF!</definedName>
    <definedName name="Z_1A8C061C_2301_11D3_BFD1_000039E37209_.wvu.Cols" localSheetId="20" hidden="1">#REF!,#REF!,#REF!</definedName>
    <definedName name="Z_1A8C061C_2301_11D3_BFD1_000039E37209_.wvu.Cols" localSheetId="42" hidden="1">#REF!,#REF!,#REF!</definedName>
    <definedName name="Z_1A8C061C_2301_11D3_BFD1_000039E37209_.wvu.Cols" localSheetId="43" hidden="1">#REF!,#REF!,#REF!</definedName>
    <definedName name="Z_1A8C061C_2301_11D3_BFD1_000039E37209_.wvu.Cols" localSheetId="44" hidden="1">#REF!,#REF!,#REF!</definedName>
    <definedName name="Z_1A8C061C_2301_11D3_BFD1_000039E37209_.wvu.Cols" localSheetId="48" hidden="1">#REF!,#REF!,#REF!</definedName>
    <definedName name="Z_1A8C061C_2301_11D3_BFD1_000039E37209_.wvu.Cols" localSheetId="49" hidden="1">#REF!,#REF!,#REF!</definedName>
    <definedName name="Z_1A8C061C_2301_11D3_BFD1_000039E37209_.wvu.Cols" localSheetId="50" hidden="1">#REF!,#REF!,#REF!</definedName>
    <definedName name="Z_1A8C061C_2301_11D3_BFD1_000039E37209_.wvu.Cols" hidden="1">#REF!,#REF!,#REF!</definedName>
    <definedName name="Z_1A8C061C_2301_11D3_BFD1_000039E37209_.wvu.Rows" localSheetId="18" hidden="1">#REF!,#REF!,#REF!</definedName>
    <definedName name="Z_1A8C061C_2301_11D3_BFD1_000039E37209_.wvu.Rows" localSheetId="42" hidden="1">#REF!,#REF!,#REF!</definedName>
    <definedName name="Z_1A8C061C_2301_11D3_BFD1_000039E37209_.wvu.Rows" localSheetId="43" hidden="1">#REF!,#REF!,#REF!</definedName>
    <definedName name="Z_1A8C061C_2301_11D3_BFD1_000039E37209_.wvu.Rows" localSheetId="44" hidden="1">#REF!,#REF!,#REF!</definedName>
    <definedName name="Z_1A8C061C_2301_11D3_BFD1_000039E37209_.wvu.Rows" localSheetId="48" hidden="1">#REF!,#REF!,#REF!</definedName>
    <definedName name="Z_1A8C061C_2301_11D3_BFD1_000039E37209_.wvu.Rows" localSheetId="49" hidden="1">#REF!,#REF!,#REF!</definedName>
    <definedName name="Z_1A8C061C_2301_11D3_BFD1_000039E37209_.wvu.Rows" localSheetId="50" hidden="1">#REF!,#REF!,#REF!</definedName>
    <definedName name="Z_1A8C061C_2301_11D3_BFD1_000039E37209_.wvu.Rows" hidden="1">#REF!,#REF!,#REF!</definedName>
    <definedName name="Z_1A8C061E_2301_11D3_BFD1_000039E37209_.wvu.Cols" localSheetId="18" hidden="1">#REF!,#REF!,#REF!</definedName>
    <definedName name="Z_1A8C061E_2301_11D3_BFD1_000039E37209_.wvu.Cols" localSheetId="42" hidden="1">#REF!,#REF!,#REF!</definedName>
    <definedName name="Z_1A8C061E_2301_11D3_BFD1_000039E37209_.wvu.Cols" localSheetId="43" hidden="1">#REF!,#REF!,#REF!</definedName>
    <definedName name="Z_1A8C061E_2301_11D3_BFD1_000039E37209_.wvu.Cols" localSheetId="44" hidden="1">#REF!,#REF!,#REF!</definedName>
    <definedName name="Z_1A8C061E_2301_11D3_BFD1_000039E37209_.wvu.Cols" localSheetId="48" hidden="1">#REF!,#REF!,#REF!</definedName>
    <definedName name="Z_1A8C061E_2301_11D3_BFD1_000039E37209_.wvu.Cols" localSheetId="49" hidden="1">#REF!,#REF!,#REF!</definedName>
    <definedName name="Z_1A8C061E_2301_11D3_BFD1_000039E37209_.wvu.Cols" localSheetId="50" hidden="1">#REF!,#REF!,#REF!</definedName>
    <definedName name="Z_1A8C061E_2301_11D3_BFD1_000039E37209_.wvu.Cols" hidden="1">#REF!,#REF!,#REF!</definedName>
    <definedName name="Z_1A8C061E_2301_11D3_BFD1_000039E37209_.wvu.Rows" localSheetId="18" hidden="1">#REF!,#REF!,#REF!</definedName>
    <definedName name="Z_1A8C061E_2301_11D3_BFD1_000039E37209_.wvu.Rows" localSheetId="42" hidden="1">#REF!,#REF!,#REF!</definedName>
    <definedName name="Z_1A8C061E_2301_11D3_BFD1_000039E37209_.wvu.Rows" localSheetId="43" hidden="1">#REF!,#REF!,#REF!</definedName>
    <definedName name="Z_1A8C061E_2301_11D3_BFD1_000039E37209_.wvu.Rows" localSheetId="44" hidden="1">#REF!,#REF!,#REF!</definedName>
    <definedName name="Z_1A8C061E_2301_11D3_BFD1_000039E37209_.wvu.Rows" localSheetId="48" hidden="1">#REF!,#REF!,#REF!</definedName>
    <definedName name="Z_1A8C061E_2301_11D3_BFD1_000039E37209_.wvu.Rows" localSheetId="49" hidden="1">#REF!,#REF!,#REF!</definedName>
    <definedName name="Z_1A8C061E_2301_11D3_BFD1_000039E37209_.wvu.Rows" localSheetId="50" hidden="1">#REF!,#REF!,#REF!</definedName>
    <definedName name="Z_1A8C061E_2301_11D3_BFD1_000039E37209_.wvu.Rows" hidden="1">#REF!,#REF!,#REF!</definedName>
    <definedName name="Z_1A8C061F_2301_11D3_BFD1_000039E37209_.wvu.Cols" localSheetId="18" hidden="1">#REF!,#REF!,#REF!</definedName>
    <definedName name="Z_1A8C061F_2301_11D3_BFD1_000039E37209_.wvu.Cols" localSheetId="42" hidden="1">#REF!,#REF!,#REF!</definedName>
    <definedName name="Z_1A8C061F_2301_11D3_BFD1_000039E37209_.wvu.Cols" localSheetId="43" hidden="1">#REF!,#REF!,#REF!</definedName>
    <definedName name="Z_1A8C061F_2301_11D3_BFD1_000039E37209_.wvu.Cols" localSheetId="44" hidden="1">#REF!,#REF!,#REF!</definedName>
    <definedName name="Z_1A8C061F_2301_11D3_BFD1_000039E37209_.wvu.Cols" localSheetId="48" hidden="1">#REF!,#REF!,#REF!</definedName>
    <definedName name="Z_1A8C061F_2301_11D3_BFD1_000039E37209_.wvu.Cols" localSheetId="49" hidden="1">#REF!,#REF!,#REF!</definedName>
    <definedName name="Z_1A8C061F_2301_11D3_BFD1_000039E37209_.wvu.Cols" localSheetId="50" hidden="1">#REF!,#REF!,#REF!</definedName>
    <definedName name="Z_1A8C061F_2301_11D3_BFD1_000039E37209_.wvu.Cols" hidden="1">#REF!,#REF!,#REF!</definedName>
    <definedName name="Z_1A8C061F_2301_11D3_BFD1_000039E37209_.wvu.Rows" localSheetId="18" hidden="1">#REF!,#REF!,#REF!</definedName>
    <definedName name="Z_1A8C061F_2301_11D3_BFD1_000039E37209_.wvu.Rows" localSheetId="42" hidden="1">#REF!,#REF!,#REF!</definedName>
    <definedName name="Z_1A8C061F_2301_11D3_BFD1_000039E37209_.wvu.Rows" localSheetId="43" hidden="1">#REF!,#REF!,#REF!</definedName>
    <definedName name="Z_1A8C061F_2301_11D3_BFD1_000039E37209_.wvu.Rows" localSheetId="44" hidden="1">#REF!,#REF!,#REF!</definedName>
    <definedName name="Z_1A8C061F_2301_11D3_BFD1_000039E37209_.wvu.Rows" localSheetId="48" hidden="1">#REF!,#REF!,#REF!</definedName>
    <definedName name="Z_1A8C061F_2301_11D3_BFD1_000039E37209_.wvu.Rows" localSheetId="49" hidden="1">#REF!,#REF!,#REF!</definedName>
    <definedName name="Z_1A8C061F_2301_11D3_BFD1_000039E37209_.wvu.Rows" localSheetId="50" hidden="1">#REF!,#REF!,#REF!</definedName>
    <definedName name="Z_1A8C061F_2301_11D3_BFD1_000039E37209_.wvu.Rows" hidden="1">#REF!,#REF!,#REF!</definedName>
    <definedName name="Z_95224721_0485_11D4_BFD1_00508B5F4DA4_.wvu.Cols" localSheetId="18" hidden="1">#REF!</definedName>
    <definedName name="Z_95224721_0485_11D4_BFD1_00508B5F4DA4_.wvu.Cols" localSheetId="21" hidden="1">#REF!</definedName>
    <definedName name="Z_95224721_0485_11D4_BFD1_00508B5F4DA4_.wvu.Cols" localSheetId="42" hidden="1">#REF!</definedName>
    <definedName name="Z_95224721_0485_11D4_BFD1_00508B5F4DA4_.wvu.Cols" localSheetId="43" hidden="1">#REF!</definedName>
    <definedName name="Z_95224721_0485_11D4_BFD1_00508B5F4DA4_.wvu.Cols" localSheetId="44" hidden="1">#REF!</definedName>
    <definedName name="Z_95224721_0485_11D4_BFD1_00508B5F4DA4_.wvu.Cols" localSheetId="45" hidden="1">#REF!</definedName>
    <definedName name="Z_95224721_0485_11D4_BFD1_00508B5F4DA4_.wvu.Cols" localSheetId="48" hidden="1">#REF!</definedName>
    <definedName name="Z_95224721_0485_11D4_BFD1_00508B5F4DA4_.wvu.Cols" localSheetId="49" hidden="1">#REF!</definedName>
    <definedName name="Z_95224721_0485_11D4_BFD1_00508B5F4DA4_.wvu.Cols" localSheetId="50" hidden="1">#REF!</definedName>
    <definedName name="Z_95224721_0485_11D4_BFD1_00508B5F4DA4_.wvu.Cols" localSheetId="52" hidden="1">#REF!</definedName>
    <definedName name="Z_95224721_0485_11D4_BFD1_00508B5F4DA4_.wvu.Cols" localSheetId="41" hidden="1">#REF!</definedName>
    <definedName name="Z_95224721_0485_11D4_BFD1_00508B5F4DA4_.wvu.Cols" hidden="1">#REF!</definedName>
    <definedName name="zc" localSheetId="16" hidden="1">{"Riqfin97",#N/A,FALSE,"Tran";"Riqfinpro",#N/A,FALSE,"Tran"}</definedName>
    <definedName name="zc" localSheetId="17" hidden="1">{"Riqfin97",#N/A,FALSE,"Tran";"Riqfinpro",#N/A,FALSE,"Tran"}</definedName>
    <definedName name="zc" localSheetId="18" hidden="1">{"Riqfin97",#N/A,FALSE,"Tran";"Riqfinpro",#N/A,FALSE,"Tran"}</definedName>
    <definedName name="zc" localSheetId="19" hidden="1">{"Riqfin97",#N/A,FALSE,"Tran";"Riqfinpro",#N/A,FALSE,"Tran"}</definedName>
    <definedName name="zc" localSheetId="20" hidden="1">{"Riqfin97",#N/A,FALSE,"Tran";"Riqfinpro",#N/A,FALSE,"Tran"}</definedName>
    <definedName name="zc" localSheetId="21" hidden="1">{"Riqfin97",#N/A,FALSE,"Tran";"Riqfinpro",#N/A,FALSE,"Tran"}</definedName>
    <definedName name="zc" localSheetId="42" hidden="1">{"Riqfin97",#N/A,FALSE,"Tran";"Riqfinpro",#N/A,FALSE,"Tran"}</definedName>
    <definedName name="zc" localSheetId="43" hidden="1">{"Riqfin97",#N/A,FALSE,"Tran";"Riqfinpro",#N/A,FALSE,"Tran"}</definedName>
    <definedName name="zc" localSheetId="44" hidden="1">{"Riqfin97",#N/A,FALSE,"Tran";"Riqfinpro",#N/A,FALSE,"Tran"}</definedName>
    <definedName name="zc" localSheetId="45" hidden="1">{"Riqfin97",#N/A,FALSE,"Tran";"Riqfinpro",#N/A,FALSE,"Tran"}</definedName>
    <definedName name="zc" localSheetId="48" hidden="1">{"Riqfin97",#N/A,FALSE,"Tran";"Riqfinpro",#N/A,FALSE,"Tran"}</definedName>
    <definedName name="zc" localSheetId="49" hidden="1">{"Riqfin97",#N/A,FALSE,"Tran";"Riqfinpro",#N/A,FALSE,"Tran"}</definedName>
    <definedName name="zc" localSheetId="50" hidden="1">{"Riqfin97",#N/A,FALSE,"Tran";"Riqfinpro",#N/A,FALSE,"Tran"}</definedName>
    <definedName name="zc" localSheetId="51" hidden="1">{"Riqfin97",#N/A,FALSE,"Tran";"Riqfinpro",#N/A,FALSE,"Tran"}</definedName>
    <definedName name="zc" localSheetId="52" hidden="1">{"Riqfin97",#N/A,FALSE,"Tran";"Riqfinpro",#N/A,FALSE,"Tran"}</definedName>
    <definedName name="zc" localSheetId="41" hidden="1">{"Riqfin97",#N/A,FALSE,"Tran";"Riqfinpro",#N/A,FALSE,"Tran"}</definedName>
    <definedName name="zc" hidden="1">{"Riqfin97",#N/A,FALSE,"Tran";"Riqfinpro",#N/A,FALSE,"Tran"}</definedName>
    <definedName name="zio" localSheetId="16" hidden="1">{"Tab1",#N/A,FALSE,"P";"Tab2",#N/A,FALSE,"P"}</definedName>
    <definedName name="zio" localSheetId="17" hidden="1">{"Tab1",#N/A,FALSE,"P";"Tab2",#N/A,FALSE,"P"}</definedName>
    <definedName name="zio" localSheetId="18" hidden="1">{"Tab1",#N/A,FALSE,"P";"Tab2",#N/A,FALSE,"P"}</definedName>
    <definedName name="zio" localSheetId="19" hidden="1">{"Tab1",#N/A,FALSE,"P";"Tab2",#N/A,FALSE,"P"}</definedName>
    <definedName name="zio" localSheetId="20" hidden="1">{"Tab1",#N/A,FALSE,"P";"Tab2",#N/A,FALSE,"P"}</definedName>
    <definedName name="zio" localSheetId="21" hidden="1">{"Tab1",#N/A,FALSE,"P";"Tab2",#N/A,FALSE,"P"}</definedName>
    <definedName name="zio" localSheetId="42" hidden="1">{"Tab1",#N/A,FALSE,"P";"Tab2",#N/A,FALSE,"P"}</definedName>
    <definedName name="zio" localSheetId="43" hidden="1">{"Tab1",#N/A,FALSE,"P";"Tab2",#N/A,FALSE,"P"}</definedName>
    <definedName name="zio" localSheetId="44" hidden="1">{"Tab1",#N/A,FALSE,"P";"Tab2",#N/A,FALSE,"P"}</definedName>
    <definedName name="zio" localSheetId="45" hidden="1">{"Tab1",#N/A,FALSE,"P";"Tab2",#N/A,FALSE,"P"}</definedName>
    <definedName name="zio" localSheetId="48" hidden="1">{"Tab1",#N/A,FALSE,"P";"Tab2",#N/A,FALSE,"P"}</definedName>
    <definedName name="zio" localSheetId="49" hidden="1">{"Tab1",#N/A,FALSE,"P";"Tab2",#N/A,FALSE,"P"}</definedName>
    <definedName name="zio" localSheetId="50" hidden="1">{"Tab1",#N/A,FALSE,"P";"Tab2",#N/A,FALSE,"P"}</definedName>
    <definedName name="zio" localSheetId="51" hidden="1">{"Tab1",#N/A,FALSE,"P";"Tab2",#N/A,FALSE,"P"}</definedName>
    <definedName name="zio" localSheetId="52" hidden="1">{"Tab1",#N/A,FALSE,"P";"Tab2",#N/A,FALSE,"P"}</definedName>
    <definedName name="zio" localSheetId="41" hidden="1">{"Tab1",#N/A,FALSE,"P";"Tab2",#N/A,FALSE,"P"}</definedName>
    <definedName name="zio" hidden="1">{"Tab1",#N/A,FALSE,"P";"Tab2",#N/A,FALSE,"P"}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8">#REF!</definedName>
    <definedName name="zrrae" localSheetId="21">#REF!</definedName>
    <definedName name="zrrae" localSheetId="42">#REF!</definedName>
    <definedName name="zrrae" localSheetId="43">#REF!</definedName>
    <definedName name="zrrae" localSheetId="44">#REF!</definedName>
    <definedName name="zrrae" localSheetId="45">#REF!</definedName>
    <definedName name="zrrae" localSheetId="48">#REF!</definedName>
    <definedName name="zrrae" localSheetId="49">#REF!</definedName>
    <definedName name="zrrae" localSheetId="50">#REF!</definedName>
    <definedName name="zrrae" localSheetId="52">#REF!</definedName>
    <definedName name="zrrae" localSheetId="41">#REF!</definedName>
    <definedName name="zrrae">#REF!</definedName>
    <definedName name="zv" localSheetId="16" hidden="1">{"Tab1",#N/A,FALSE,"P";"Tab2",#N/A,FALSE,"P"}</definedName>
    <definedName name="zv" localSheetId="17" hidden="1">{"Tab1",#N/A,FALSE,"P";"Tab2",#N/A,FALSE,"P"}</definedName>
    <definedName name="zv" localSheetId="18" hidden="1">{"Tab1",#N/A,FALSE,"P";"Tab2",#N/A,FALSE,"P"}</definedName>
    <definedName name="zv" localSheetId="19" hidden="1">{"Tab1",#N/A,FALSE,"P";"Tab2",#N/A,FALSE,"P"}</definedName>
    <definedName name="zv" localSheetId="20" hidden="1">{"Tab1",#N/A,FALSE,"P";"Tab2",#N/A,FALSE,"P"}</definedName>
    <definedName name="zv" localSheetId="21" hidden="1">{"Tab1",#N/A,FALSE,"P";"Tab2",#N/A,FALSE,"P"}</definedName>
    <definedName name="zv" localSheetId="42" hidden="1">{"Tab1",#N/A,FALSE,"P";"Tab2",#N/A,FALSE,"P"}</definedName>
    <definedName name="zv" localSheetId="43" hidden="1">{"Tab1",#N/A,FALSE,"P";"Tab2",#N/A,FALSE,"P"}</definedName>
    <definedName name="zv" localSheetId="44" hidden="1">{"Tab1",#N/A,FALSE,"P";"Tab2",#N/A,FALSE,"P"}</definedName>
    <definedName name="zv" localSheetId="45" hidden="1">{"Tab1",#N/A,FALSE,"P";"Tab2",#N/A,FALSE,"P"}</definedName>
    <definedName name="zv" localSheetId="48" hidden="1">{"Tab1",#N/A,FALSE,"P";"Tab2",#N/A,FALSE,"P"}</definedName>
    <definedName name="zv" localSheetId="49" hidden="1">{"Tab1",#N/A,FALSE,"P";"Tab2",#N/A,FALSE,"P"}</definedName>
    <definedName name="zv" localSheetId="50" hidden="1">{"Tab1",#N/A,FALSE,"P";"Tab2",#N/A,FALSE,"P"}</definedName>
    <definedName name="zv" localSheetId="51" hidden="1">{"Tab1",#N/A,FALSE,"P";"Tab2",#N/A,FALSE,"P"}</definedName>
    <definedName name="zv" localSheetId="52" hidden="1">{"Tab1",#N/A,FALSE,"P";"Tab2",#N/A,FALSE,"P"}</definedName>
    <definedName name="zv" localSheetId="41" hidden="1">{"Tab1",#N/A,FALSE,"P";"Tab2",#N/A,FALSE,"P"}</definedName>
    <definedName name="zv" hidden="1">{"Tab1",#N/A,FALSE,"P";"Tab2",#N/A,FALSE,"P"}</definedName>
    <definedName name="zx" localSheetId="16" hidden="1">{"Tab1",#N/A,FALSE,"P";"Tab2",#N/A,FALSE,"P"}</definedName>
    <definedName name="zx" localSheetId="17" hidden="1">{"Tab1",#N/A,FALSE,"P";"Tab2",#N/A,FALSE,"P"}</definedName>
    <definedName name="zx" localSheetId="18" hidden="1">{"Tab1",#N/A,FALSE,"P";"Tab2",#N/A,FALSE,"P"}</definedName>
    <definedName name="zx" localSheetId="19" hidden="1">{"Tab1",#N/A,FALSE,"P";"Tab2",#N/A,FALSE,"P"}</definedName>
    <definedName name="zx" localSheetId="20" hidden="1">{"Tab1",#N/A,FALSE,"P";"Tab2",#N/A,FALSE,"P"}</definedName>
    <definedName name="zx" localSheetId="21" hidden="1">{"Tab1",#N/A,FALSE,"P";"Tab2",#N/A,FALSE,"P"}</definedName>
    <definedName name="zx" localSheetId="42" hidden="1">{"Tab1",#N/A,FALSE,"P";"Tab2",#N/A,FALSE,"P"}</definedName>
    <definedName name="zx" localSheetId="43" hidden="1">{"Tab1",#N/A,FALSE,"P";"Tab2",#N/A,FALSE,"P"}</definedName>
    <definedName name="zx" localSheetId="44" hidden="1">{"Tab1",#N/A,FALSE,"P";"Tab2",#N/A,FALSE,"P"}</definedName>
    <definedName name="zx" localSheetId="45" hidden="1">{"Tab1",#N/A,FALSE,"P";"Tab2",#N/A,FALSE,"P"}</definedName>
    <definedName name="zx" localSheetId="48" hidden="1">{"Tab1",#N/A,FALSE,"P";"Tab2",#N/A,FALSE,"P"}</definedName>
    <definedName name="zx" localSheetId="49" hidden="1">{"Tab1",#N/A,FALSE,"P";"Tab2",#N/A,FALSE,"P"}</definedName>
    <definedName name="zx" localSheetId="50" hidden="1">{"Tab1",#N/A,FALSE,"P";"Tab2",#N/A,FALSE,"P"}</definedName>
    <definedName name="zx" localSheetId="51" hidden="1">{"Tab1",#N/A,FALSE,"P";"Tab2",#N/A,FALSE,"P"}</definedName>
    <definedName name="zx" localSheetId="52" hidden="1">{"Tab1",#N/A,FALSE,"P";"Tab2",#N/A,FALSE,"P"}</definedName>
    <definedName name="zx" localSheetId="41" hidden="1">{"Tab1",#N/A,FALSE,"P";"Tab2",#N/A,FALSE,"P"}</definedName>
    <definedName name="zx" hidden="1">{"Tab1",#N/A,FALSE,"P";"Tab2",#N/A,FALSE,"P"}</definedName>
    <definedName name="zz" localSheetId="16" hidden="1">{"Tab1",#N/A,FALSE,"P";"Tab2",#N/A,FALSE,"P"}</definedName>
    <definedName name="zz" localSheetId="17" hidden="1">{"Tab1",#N/A,FALSE,"P";"Tab2",#N/A,FALSE,"P"}</definedName>
    <definedName name="zz" localSheetId="18" hidden="1">{"Tab1",#N/A,FALSE,"P";"Tab2",#N/A,FALSE,"P"}</definedName>
    <definedName name="zz" localSheetId="19" hidden="1">{"Tab1",#N/A,FALSE,"P";"Tab2",#N/A,FALSE,"P"}</definedName>
    <definedName name="zz" localSheetId="20" hidden="1">{"Tab1",#N/A,FALSE,"P";"Tab2",#N/A,FALSE,"P"}</definedName>
    <definedName name="zz" localSheetId="21" hidden="1">{"Tab1",#N/A,FALSE,"P";"Tab2",#N/A,FALSE,"P"}</definedName>
    <definedName name="zz" localSheetId="42" hidden="1">{"Tab1",#N/A,FALSE,"P";"Tab2",#N/A,FALSE,"P"}</definedName>
    <definedName name="zz" localSheetId="43" hidden="1">{"Tab1",#N/A,FALSE,"P";"Tab2",#N/A,FALSE,"P"}</definedName>
    <definedName name="zz" localSheetId="44" hidden="1">{"Tab1",#N/A,FALSE,"P";"Tab2",#N/A,FALSE,"P"}</definedName>
    <definedName name="zz" localSheetId="45" hidden="1">{"Tab1",#N/A,FALSE,"P";"Tab2",#N/A,FALSE,"P"}</definedName>
    <definedName name="zz" localSheetId="48" hidden="1">{"Tab1",#N/A,FALSE,"P";"Tab2",#N/A,FALSE,"P"}</definedName>
    <definedName name="zz" localSheetId="49" hidden="1">{"Tab1",#N/A,FALSE,"P";"Tab2",#N/A,FALSE,"P"}</definedName>
    <definedName name="zz" localSheetId="50" hidden="1">{"Tab1",#N/A,FALSE,"P";"Tab2",#N/A,FALSE,"P"}</definedName>
    <definedName name="zz" localSheetId="51" hidden="1">{"Tab1",#N/A,FALSE,"P";"Tab2",#N/A,FALSE,"P"}</definedName>
    <definedName name="zz" localSheetId="52" hidden="1">{"Tab1",#N/A,FALSE,"P";"Tab2",#N/A,FALSE,"P"}</definedName>
    <definedName name="zz" localSheetId="41" hidden="1">{"Tab1",#N/A,FALSE,"P";"Tab2",#N/A,FALSE,"P"}</definedName>
    <definedName name="zz" hidden="1">{"Tab1",#N/A,FALSE,"P";"Tab2",#N/A,FALSE,"P"}</definedName>
    <definedName name="zzrr" localSheetId="18">#REF!</definedName>
    <definedName name="zzrr" localSheetId="21">#REF!</definedName>
    <definedName name="zzrr" localSheetId="42">#REF!</definedName>
    <definedName name="zzrr" localSheetId="43">#REF!</definedName>
    <definedName name="zzrr" localSheetId="44">#REF!</definedName>
    <definedName name="zzrr" localSheetId="45">#REF!</definedName>
    <definedName name="zzrr" localSheetId="48">#REF!</definedName>
    <definedName name="zzrr" localSheetId="49">#REF!</definedName>
    <definedName name="zzrr" localSheetId="50">#REF!</definedName>
    <definedName name="zzrr" localSheetId="52">#REF!</definedName>
    <definedName name="zzrr" localSheetId="41">#REF!</definedName>
    <definedName name="zzrr">#REF!</definedName>
    <definedName name="zzzz" localSheetId="16" hidden="1">{"Tab1",#N/A,FALSE,"P";"Tab2",#N/A,FALSE,"P"}</definedName>
    <definedName name="zzzz" localSheetId="17" hidden="1">{"Tab1",#N/A,FALSE,"P";"Tab2",#N/A,FALSE,"P"}</definedName>
    <definedName name="zzzz" localSheetId="18" hidden="1">{"Tab1",#N/A,FALSE,"P";"Tab2",#N/A,FALSE,"P"}</definedName>
    <definedName name="zzzz" localSheetId="19" hidden="1">{"Tab1",#N/A,FALSE,"P";"Tab2",#N/A,FALSE,"P"}</definedName>
    <definedName name="zzzz" localSheetId="20" hidden="1">{"Tab1",#N/A,FALSE,"P";"Tab2",#N/A,FALSE,"P"}</definedName>
    <definedName name="zzzz" localSheetId="21" hidden="1">{"Tab1",#N/A,FALSE,"P";"Tab2",#N/A,FALSE,"P"}</definedName>
    <definedName name="zzzz" localSheetId="42" hidden="1">{"Tab1",#N/A,FALSE,"P";"Tab2",#N/A,FALSE,"P"}</definedName>
    <definedName name="zzzz" localSheetId="43" hidden="1">{"Tab1",#N/A,FALSE,"P";"Tab2",#N/A,FALSE,"P"}</definedName>
    <definedName name="zzzz" localSheetId="44" hidden="1">{"Tab1",#N/A,FALSE,"P";"Tab2",#N/A,FALSE,"P"}</definedName>
    <definedName name="zzzz" localSheetId="45" hidden="1">{"Tab1",#N/A,FALSE,"P";"Tab2",#N/A,FALSE,"P"}</definedName>
    <definedName name="zzzz" localSheetId="48" hidden="1">{"Tab1",#N/A,FALSE,"P";"Tab2",#N/A,FALSE,"P"}</definedName>
    <definedName name="zzzz" localSheetId="49" hidden="1">{"Tab1",#N/A,FALSE,"P";"Tab2",#N/A,FALSE,"P"}</definedName>
    <definedName name="zzzz" localSheetId="50" hidden="1">{"Tab1",#N/A,FALSE,"P";"Tab2",#N/A,FALSE,"P"}</definedName>
    <definedName name="zzzz" localSheetId="51" hidden="1">{"Tab1",#N/A,FALSE,"P";"Tab2",#N/A,FALSE,"P"}</definedName>
    <definedName name="zzzz" localSheetId="52" hidden="1">{"Tab1",#N/A,FALSE,"P";"Tab2",#N/A,FALSE,"P"}</definedName>
    <definedName name="zzzz" localSheetId="41" hidden="1">{"Tab1",#N/A,FALSE,"P";"Tab2",#N/A,FALSE,"P"}</definedName>
    <definedName name="zzzz" hidden="1">{"Tab1",#N/A,FALSE,"P";"Tab2",#N/A,FALSE,"P"}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74" l="1"/>
  <c r="H10" i="74"/>
  <c r="F13" i="74"/>
  <c r="F22" i="74"/>
  <c r="E36" i="74"/>
  <c r="F37" i="74"/>
  <c r="G37" i="74"/>
  <c r="F43" i="74"/>
  <c r="G43" i="74"/>
  <c r="E44" i="74"/>
  <c r="F45" i="74"/>
  <c r="G45" i="74"/>
  <c r="F47" i="74"/>
  <c r="G47" i="74"/>
  <c r="E48" i="74"/>
  <c r="F49" i="74"/>
  <c r="G49" i="74"/>
  <c r="F50" i="74"/>
  <c r="G50" i="74"/>
  <c r="E51" i="74"/>
  <c r="E52" i="74" l="1"/>
  <c r="H48" i="74" s="1"/>
  <c r="H51" i="74" l="1"/>
  <c r="G44" i="74"/>
  <c r="G48" i="74"/>
  <c r="G36" i="74"/>
  <c r="G8" i="74"/>
  <c r="G51" i="74"/>
  <c r="H44" i="74"/>
  <c r="H36" i="74"/>
  <c r="G13" i="74"/>
  <c r="G22" i="74"/>
  <c r="C31" i="73" l="1"/>
  <c r="D31" i="73"/>
  <c r="E31" i="73"/>
  <c r="G10" i="72"/>
  <c r="H10" i="72"/>
  <c r="I10" i="72"/>
  <c r="J10" i="72"/>
  <c r="K10" i="72"/>
  <c r="G11" i="72"/>
  <c r="H11" i="72"/>
  <c r="I11" i="72"/>
  <c r="J11" i="72"/>
  <c r="K11" i="72"/>
  <c r="G12" i="72"/>
  <c r="H12" i="72"/>
  <c r="I12" i="72"/>
  <c r="J12" i="72"/>
  <c r="K12" i="72"/>
  <c r="G13" i="72"/>
  <c r="H13" i="72"/>
  <c r="I13" i="72"/>
  <c r="J13" i="72"/>
  <c r="K13" i="72"/>
  <c r="G14" i="72"/>
  <c r="H14" i="72"/>
  <c r="I14" i="72"/>
  <c r="J14" i="72"/>
  <c r="K14" i="72"/>
  <c r="G15" i="72"/>
  <c r="H15" i="72"/>
  <c r="I15" i="72"/>
  <c r="J15" i="72"/>
  <c r="K15" i="72"/>
  <c r="G16" i="72"/>
  <c r="H16" i="72"/>
  <c r="I16" i="72"/>
  <c r="J16" i="72"/>
  <c r="K16" i="72"/>
  <c r="G17" i="72"/>
  <c r="H17" i="72"/>
  <c r="I17" i="72"/>
  <c r="J17" i="72"/>
  <c r="K17" i="72"/>
  <c r="G18" i="72"/>
  <c r="H18" i="72"/>
  <c r="I18" i="72"/>
  <c r="J18" i="72"/>
  <c r="K18" i="72"/>
  <c r="G19" i="72"/>
  <c r="H19" i="72"/>
  <c r="I19" i="72"/>
  <c r="J19" i="72"/>
  <c r="K19" i="72"/>
  <c r="G20" i="72"/>
  <c r="H20" i="72"/>
  <c r="I20" i="72"/>
  <c r="J20" i="72"/>
  <c r="K20" i="72"/>
  <c r="G21" i="72"/>
  <c r="H21" i="72"/>
  <c r="I21" i="72"/>
  <c r="J21" i="72"/>
  <c r="K21" i="72"/>
  <c r="G22" i="72"/>
  <c r="H22" i="72"/>
  <c r="I22" i="72"/>
  <c r="J22" i="72"/>
  <c r="K22" i="72"/>
  <c r="G23" i="72"/>
  <c r="H23" i="72"/>
  <c r="I23" i="72"/>
  <c r="J23" i="72"/>
  <c r="K23" i="72"/>
  <c r="G24" i="72"/>
  <c r="H24" i="72"/>
  <c r="I24" i="72"/>
  <c r="J24" i="72"/>
  <c r="K24" i="72"/>
  <c r="G25" i="72"/>
  <c r="H25" i="72"/>
  <c r="I25" i="72"/>
  <c r="J25" i="72"/>
  <c r="K25" i="72"/>
  <c r="G26" i="72"/>
  <c r="H26" i="72"/>
  <c r="I26" i="72"/>
  <c r="J26" i="72"/>
  <c r="K26" i="72"/>
  <c r="G27" i="72"/>
  <c r="H27" i="72"/>
  <c r="I27" i="72"/>
  <c r="J27" i="72"/>
  <c r="K27" i="72"/>
  <c r="G28" i="72"/>
  <c r="H28" i="72"/>
  <c r="I28" i="72"/>
  <c r="J28" i="72"/>
  <c r="K28" i="72"/>
  <c r="G29" i="72"/>
  <c r="H29" i="72"/>
  <c r="I29" i="72"/>
  <c r="J29" i="72"/>
  <c r="K29" i="72"/>
  <c r="G30" i="72"/>
  <c r="H30" i="72"/>
  <c r="I30" i="72"/>
  <c r="J30" i="72"/>
  <c r="K30" i="72"/>
  <c r="G31" i="72"/>
  <c r="H31" i="72"/>
  <c r="I31" i="72"/>
  <c r="J31" i="72"/>
  <c r="K31" i="72"/>
  <c r="G32" i="72"/>
  <c r="H32" i="72"/>
  <c r="I32" i="72"/>
  <c r="J32" i="72"/>
  <c r="K32" i="72"/>
  <c r="G33" i="72"/>
  <c r="J33" i="72"/>
  <c r="G34" i="72"/>
  <c r="H34" i="72"/>
  <c r="I34" i="72"/>
  <c r="J34" i="72"/>
  <c r="K34" i="72"/>
  <c r="G35" i="72"/>
  <c r="I35" i="72"/>
  <c r="J35" i="72"/>
  <c r="G36" i="72"/>
  <c r="H36" i="72"/>
  <c r="I36" i="72"/>
  <c r="J36" i="72"/>
  <c r="K36" i="72"/>
  <c r="G37" i="72"/>
  <c r="H37" i="72"/>
  <c r="I37" i="72"/>
  <c r="J37" i="72"/>
  <c r="K37" i="72"/>
  <c r="G38" i="72"/>
  <c r="H38" i="72"/>
  <c r="I38" i="72"/>
  <c r="J38" i="72"/>
  <c r="K38" i="72"/>
  <c r="G39" i="72"/>
  <c r="H39" i="72"/>
  <c r="I39" i="72"/>
  <c r="J39" i="72"/>
  <c r="K39" i="72"/>
  <c r="G40" i="72"/>
  <c r="H40" i="72"/>
  <c r="I40" i="72"/>
  <c r="J40" i="72"/>
  <c r="K40" i="72"/>
  <c r="G41" i="72"/>
  <c r="H41" i="72"/>
  <c r="I41" i="72"/>
  <c r="J41" i="72"/>
  <c r="K41" i="72"/>
  <c r="G42" i="72"/>
  <c r="H42" i="72"/>
  <c r="I42" i="72"/>
  <c r="J42" i="72"/>
  <c r="K42" i="72"/>
  <c r="C43" i="72"/>
  <c r="D43" i="72"/>
  <c r="E43" i="72"/>
  <c r="J43" i="72" s="1"/>
  <c r="F43" i="72"/>
  <c r="H43" i="72" s="1"/>
  <c r="G44" i="72"/>
  <c r="H44" i="72"/>
  <c r="I44" i="72"/>
  <c r="J44" i="72"/>
  <c r="K44" i="72"/>
  <c r="G45" i="72"/>
  <c r="H45" i="72"/>
  <c r="J45" i="72"/>
  <c r="G46" i="72"/>
  <c r="H46" i="72"/>
  <c r="I46" i="72"/>
  <c r="J46" i="72"/>
  <c r="K46" i="72"/>
  <c r="G47" i="72"/>
  <c r="J47" i="72"/>
  <c r="G48" i="72"/>
  <c r="H48" i="72"/>
  <c r="I48" i="72"/>
  <c r="J48" i="72"/>
  <c r="K48" i="72"/>
  <c r="G49" i="72"/>
  <c r="H49" i="72"/>
  <c r="J49" i="72"/>
  <c r="G50" i="72"/>
  <c r="H50" i="72"/>
  <c r="I50" i="72"/>
  <c r="J50" i="72"/>
  <c r="K50" i="72"/>
  <c r="D51" i="72"/>
  <c r="E51" i="72"/>
  <c r="F51" i="72"/>
  <c r="J51" i="72" s="1"/>
  <c r="G51" i="72"/>
  <c r="H51" i="72"/>
  <c r="I51" i="72"/>
  <c r="K51" i="72"/>
  <c r="G52" i="72"/>
  <c r="H52" i="72"/>
  <c r="I52" i="72"/>
  <c r="J52" i="72"/>
  <c r="K52" i="72"/>
  <c r="G53" i="72"/>
  <c r="H53" i="72"/>
  <c r="I53" i="72"/>
  <c r="J53" i="72"/>
  <c r="K53" i="72"/>
  <c r="D54" i="72"/>
  <c r="E54" i="72"/>
  <c r="F54" i="72"/>
  <c r="J54" i="72" s="1"/>
  <c r="G54" i="72"/>
  <c r="G43" i="72" l="1"/>
  <c r="K43" i="72"/>
  <c r="I54" i="72"/>
  <c r="H54" i="72"/>
  <c r="K54" i="72"/>
  <c r="I43" i="72"/>
  <c r="E8" i="71"/>
  <c r="E9" i="71"/>
  <c r="D10" i="71"/>
  <c r="E10" i="71"/>
  <c r="E11" i="71"/>
  <c r="E12" i="71"/>
  <c r="E13" i="71"/>
  <c r="D14" i="71"/>
  <c r="E14" i="71"/>
  <c r="E15" i="71"/>
  <c r="E16" i="71"/>
  <c r="E17" i="71"/>
  <c r="D18" i="71"/>
  <c r="E18" i="71"/>
  <c r="E19" i="71"/>
  <c r="E20" i="71"/>
  <c r="E21" i="71"/>
  <c r="D22" i="71"/>
  <c r="E22" i="71"/>
  <c r="E23" i="71"/>
  <c r="E24" i="71"/>
  <c r="E25" i="71"/>
  <c r="D26" i="71"/>
  <c r="E26" i="71"/>
  <c r="E27" i="71"/>
  <c r="E28" i="71"/>
  <c r="E29" i="71"/>
  <c r="D30" i="71"/>
  <c r="E30" i="71"/>
  <c r="E31" i="71"/>
  <c r="C34" i="71"/>
  <c r="D11" i="71" s="1"/>
  <c r="D34" i="71"/>
  <c r="C8" i="70"/>
  <c r="E8" i="70" s="1"/>
  <c r="E9" i="70"/>
  <c r="E10" i="70"/>
  <c r="E11" i="70"/>
  <c r="E12" i="70"/>
  <c r="E13" i="70"/>
  <c r="E14" i="70"/>
  <c r="E15" i="70"/>
  <c r="C16" i="70"/>
  <c r="D16" i="70" s="1"/>
  <c r="E17" i="70"/>
  <c r="E18" i="70"/>
  <c r="E19" i="70"/>
  <c r="C20" i="70"/>
  <c r="D12" i="70" s="1"/>
  <c r="C21" i="70"/>
  <c r="E21" i="70"/>
  <c r="E22" i="70"/>
  <c r="E23" i="70"/>
  <c r="E24" i="70"/>
  <c r="E25" i="70"/>
  <c r="E26" i="70"/>
  <c r="C27" i="70"/>
  <c r="E27" i="70" s="1"/>
  <c r="E28" i="70"/>
  <c r="E29" i="70"/>
  <c r="E30" i="70"/>
  <c r="E31" i="70"/>
  <c r="E32" i="70"/>
  <c r="E33" i="70"/>
  <c r="C37" i="70"/>
  <c r="C43" i="70" s="1"/>
  <c r="E43" i="70" s="1"/>
  <c r="D37" i="70"/>
  <c r="E37" i="70"/>
  <c r="D38" i="70"/>
  <c r="E38" i="70"/>
  <c r="E39" i="70"/>
  <c r="C40" i="70"/>
  <c r="D42" i="70" s="1"/>
  <c r="D40" i="70"/>
  <c r="E40" i="70"/>
  <c r="D41" i="70"/>
  <c r="E41" i="70"/>
  <c r="E42" i="70"/>
  <c r="E44" i="70"/>
  <c r="D39" i="70" l="1"/>
  <c r="E16" i="70"/>
  <c r="D13" i="70"/>
  <c r="D9" i="70"/>
  <c r="D8" i="70"/>
  <c r="C34" i="70"/>
  <c r="C35" i="70" s="1"/>
  <c r="E35" i="70" s="1"/>
  <c r="D15" i="70"/>
  <c r="D11" i="70"/>
  <c r="D18" i="70"/>
  <c r="D29" i="71"/>
  <c r="D25" i="71"/>
  <c r="D21" i="71"/>
  <c r="D17" i="71"/>
  <c r="D13" i="71"/>
  <c r="D9" i="71"/>
  <c r="D14" i="70"/>
  <c r="D10" i="70"/>
  <c r="D33" i="71"/>
  <c r="D17" i="70"/>
  <c r="D32" i="71"/>
  <c r="D28" i="71"/>
  <c r="D24" i="71"/>
  <c r="D20" i="71"/>
  <c r="D16" i="71"/>
  <c r="D12" i="71"/>
  <c r="D8" i="71"/>
  <c r="E20" i="70"/>
  <c r="D31" i="71"/>
  <c r="D27" i="71"/>
  <c r="D23" i="71"/>
  <c r="D19" i="71"/>
  <c r="D15" i="71"/>
  <c r="J14" i="67"/>
  <c r="I14" i="67"/>
  <c r="H14" i="67"/>
  <c r="G14" i="67"/>
  <c r="F14" i="67"/>
  <c r="E14" i="67"/>
  <c r="K13" i="67"/>
  <c r="K12" i="67"/>
  <c r="K11" i="67"/>
  <c r="K10" i="67"/>
  <c r="K9" i="67"/>
  <c r="K8" i="67"/>
  <c r="K14" i="67" s="1"/>
  <c r="G45" i="66"/>
  <c r="F45" i="66"/>
  <c r="E45" i="66"/>
  <c r="D45" i="66"/>
  <c r="C45" i="66"/>
  <c r="K44" i="66"/>
  <c r="I44" i="66"/>
  <c r="J44" i="66" s="1"/>
  <c r="H44" i="66"/>
  <c r="K43" i="66"/>
  <c r="I43" i="66"/>
  <c r="H43" i="66"/>
  <c r="K42" i="66"/>
  <c r="I42" i="66"/>
  <c r="H42" i="66"/>
  <c r="K41" i="66"/>
  <c r="I41" i="66"/>
  <c r="J41" i="66" s="1"/>
  <c r="H41" i="66"/>
  <c r="K40" i="66"/>
  <c r="I40" i="66"/>
  <c r="J40" i="66" s="1"/>
  <c r="H40" i="66"/>
  <c r="K39" i="66"/>
  <c r="I39" i="66"/>
  <c r="H39" i="66"/>
  <c r="K38" i="66"/>
  <c r="I38" i="66"/>
  <c r="H38" i="66"/>
  <c r="K37" i="66"/>
  <c r="I37" i="66"/>
  <c r="J37" i="66" s="1"/>
  <c r="H37" i="66"/>
  <c r="K36" i="66"/>
  <c r="I36" i="66"/>
  <c r="J36" i="66" s="1"/>
  <c r="H36" i="66"/>
  <c r="K35" i="66"/>
  <c r="I35" i="66"/>
  <c r="J35" i="66" s="1"/>
  <c r="H35" i="66"/>
  <c r="K34" i="66"/>
  <c r="I34" i="66"/>
  <c r="H34" i="66"/>
  <c r="K33" i="66"/>
  <c r="I33" i="66"/>
  <c r="H33" i="66"/>
  <c r="K32" i="66"/>
  <c r="I32" i="66"/>
  <c r="J32" i="66" s="1"/>
  <c r="H32" i="66"/>
  <c r="K31" i="66"/>
  <c r="I31" i="66"/>
  <c r="H31" i="66"/>
  <c r="K30" i="66"/>
  <c r="I30" i="66"/>
  <c r="J30" i="66" s="1"/>
  <c r="H30" i="66"/>
  <c r="K29" i="66"/>
  <c r="I29" i="66"/>
  <c r="J29" i="66" s="1"/>
  <c r="H29" i="66"/>
  <c r="K28" i="66"/>
  <c r="J28" i="66"/>
  <c r="I28" i="66"/>
  <c r="H28" i="66"/>
  <c r="K27" i="66"/>
  <c r="I27" i="66"/>
  <c r="J27" i="66" s="1"/>
  <c r="H27" i="66"/>
  <c r="K26" i="66"/>
  <c r="I26" i="66"/>
  <c r="J26" i="66" s="1"/>
  <c r="H26" i="66"/>
  <c r="K25" i="66"/>
  <c r="I25" i="66"/>
  <c r="J25" i="66" s="1"/>
  <c r="H25" i="66"/>
  <c r="K24" i="66"/>
  <c r="I24" i="66"/>
  <c r="J24" i="66" s="1"/>
  <c r="H24" i="66"/>
  <c r="K23" i="66"/>
  <c r="I23" i="66"/>
  <c r="J23" i="66" s="1"/>
  <c r="H23" i="66"/>
  <c r="K22" i="66"/>
  <c r="I22" i="66"/>
  <c r="J22" i="66" s="1"/>
  <c r="H22" i="66"/>
  <c r="K21" i="66"/>
  <c r="I21" i="66"/>
  <c r="J21" i="66" s="1"/>
  <c r="H21" i="66"/>
  <c r="K20" i="66"/>
  <c r="I20" i="66"/>
  <c r="J20" i="66" s="1"/>
  <c r="H20" i="66"/>
  <c r="K19" i="66"/>
  <c r="I19" i="66"/>
  <c r="J19" i="66" s="1"/>
  <c r="H19" i="66"/>
  <c r="K18" i="66"/>
  <c r="J18" i="66"/>
  <c r="I18" i="66"/>
  <c r="H18" i="66"/>
  <c r="K17" i="66"/>
  <c r="I17" i="66"/>
  <c r="J17" i="66" s="1"/>
  <c r="H17" i="66"/>
  <c r="K16" i="66"/>
  <c r="I16" i="66"/>
  <c r="J16" i="66" s="1"/>
  <c r="H16" i="66"/>
  <c r="K15" i="66"/>
  <c r="I15" i="66"/>
  <c r="J15" i="66" s="1"/>
  <c r="H15" i="66"/>
  <c r="K14" i="66"/>
  <c r="I14" i="66"/>
  <c r="J14" i="66" s="1"/>
  <c r="H14" i="66"/>
  <c r="K13" i="66"/>
  <c r="I13" i="66"/>
  <c r="J13" i="66" s="1"/>
  <c r="H13" i="66"/>
  <c r="K12" i="66"/>
  <c r="I12" i="66"/>
  <c r="J12" i="66" s="1"/>
  <c r="H12" i="66"/>
  <c r="K11" i="66"/>
  <c r="I11" i="66"/>
  <c r="J11" i="66" s="1"/>
  <c r="H11" i="66"/>
  <c r="K10" i="66"/>
  <c r="I10" i="66"/>
  <c r="J10" i="66" s="1"/>
  <c r="H10" i="66"/>
  <c r="K9" i="66"/>
  <c r="I9" i="66"/>
  <c r="J9" i="66" s="1"/>
  <c r="H9" i="66"/>
  <c r="K78" i="65"/>
  <c r="I77" i="65"/>
  <c r="H77" i="65"/>
  <c r="K77" i="65"/>
  <c r="I76" i="65"/>
  <c r="H76" i="65"/>
  <c r="K76" i="65"/>
  <c r="I75" i="65"/>
  <c r="H75" i="65"/>
  <c r="K75" i="65"/>
  <c r="H74" i="65"/>
  <c r="K74" i="65"/>
  <c r="I73" i="65"/>
  <c r="J73" i="65" s="1"/>
  <c r="H73" i="65"/>
  <c r="K73" i="65"/>
  <c r="H72" i="65"/>
  <c r="K72" i="65"/>
  <c r="H71" i="65"/>
  <c r="K71" i="65"/>
  <c r="I70" i="65"/>
  <c r="J70" i="65" s="1"/>
  <c r="H70" i="65"/>
  <c r="K70" i="65"/>
  <c r="I69" i="65"/>
  <c r="J69" i="65" s="1"/>
  <c r="G68" i="65"/>
  <c r="F68" i="65"/>
  <c r="E68" i="65"/>
  <c r="D68" i="65"/>
  <c r="C68" i="65"/>
  <c r="K68" i="65"/>
  <c r="I67" i="65"/>
  <c r="H67" i="65"/>
  <c r="K67" i="65"/>
  <c r="I66" i="65"/>
  <c r="J66" i="65" s="1"/>
  <c r="H66" i="65"/>
  <c r="K66" i="65"/>
  <c r="J65" i="65"/>
  <c r="I65" i="65"/>
  <c r="H65" i="65"/>
  <c r="K65" i="65"/>
  <c r="I64" i="65"/>
  <c r="J64" i="65" s="1"/>
  <c r="H64" i="65"/>
  <c r="K64" i="65"/>
  <c r="I63" i="65"/>
  <c r="J63" i="65" s="1"/>
  <c r="H63" i="65"/>
  <c r="K63" i="65"/>
  <c r="I62" i="65"/>
  <c r="J62" i="65" s="1"/>
  <c r="H62" i="65"/>
  <c r="K62" i="65"/>
  <c r="I61" i="65"/>
  <c r="J61" i="65" s="1"/>
  <c r="H61" i="65"/>
  <c r="K61" i="65"/>
  <c r="I60" i="65"/>
  <c r="J60" i="65" s="1"/>
  <c r="H60" i="65"/>
  <c r="K60" i="65"/>
  <c r="J59" i="65"/>
  <c r="I59" i="65"/>
  <c r="H59" i="65"/>
  <c r="K59" i="65"/>
  <c r="I58" i="65"/>
  <c r="J58" i="65" s="1"/>
  <c r="H58" i="65"/>
  <c r="K58" i="65"/>
  <c r="H57" i="65"/>
  <c r="K57" i="65"/>
  <c r="I56" i="65"/>
  <c r="J56" i="65" s="1"/>
  <c r="H56" i="65"/>
  <c r="K56" i="65"/>
  <c r="I55" i="65"/>
  <c r="J55" i="65" s="1"/>
  <c r="H55" i="65"/>
  <c r="K55" i="65"/>
  <c r="I54" i="65"/>
  <c r="J54" i="65" s="1"/>
  <c r="H54" i="65"/>
  <c r="K54" i="65"/>
  <c r="I53" i="65"/>
  <c r="J53" i="65" s="1"/>
  <c r="H53" i="65"/>
  <c r="K53" i="65"/>
  <c r="I52" i="65"/>
  <c r="J52" i="65" s="1"/>
  <c r="H52" i="65"/>
  <c r="K52" i="65"/>
  <c r="I51" i="65"/>
  <c r="J51" i="65" s="1"/>
  <c r="H51" i="65"/>
  <c r="K51" i="65"/>
  <c r="I50" i="65"/>
  <c r="J50" i="65" s="1"/>
  <c r="H50" i="65"/>
  <c r="K50" i="65"/>
  <c r="I49" i="65"/>
  <c r="J49" i="65" s="1"/>
  <c r="H49" i="65"/>
  <c r="K49" i="65"/>
  <c r="I48" i="65"/>
  <c r="J48" i="65" s="1"/>
  <c r="H48" i="65"/>
  <c r="K48" i="65"/>
  <c r="I47" i="65"/>
  <c r="J47" i="65" s="1"/>
  <c r="H47" i="65"/>
  <c r="K47" i="65"/>
  <c r="I46" i="65"/>
  <c r="J46" i="65" s="1"/>
  <c r="H46" i="65"/>
  <c r="K46" i="65"/>
  <c r="H45" i="65"/>
  <c r="K45" i="65"/>
  <c r="I44" i="65"/>
  <c r="J44" i="65" s="1"/>
  <c r="H44" i="65"/>
  <c r="K44" i="65"/>
  <c r="H43" i="65"/>
  <c r="K43" i="65"/>
  <c r="H42" i="65"/>
  <c r="K42" i="65"/>
  <c r="J41" i="65"/>
  <c r="I41" i="65"/>
  <c r="H41" i="65"/>
  <c r="K41" i="65"/>
  <c r="I40" i="65"/>
  <c r="J40" i="65" s="1"/>
  <c r="K40" i="65"/>
  <c r="I39" i="65"/>
  <c r="J39" i="65" s="1"/>
  <c r="H39" i="65"/>
  <c r="K39" i="65"/>
  <c r="I38" i="65"/>
  <c r="J38" i="65" s="1"/>
  <c r="H38" i="65"/>
  <c r="K38" i="65"/>
  <c r="I37" i="65"/>
  <c r="J37" i="65" s="1"/>
  <c r="H37" i="65"/>
  <c r="K37" i="65"/>
  <c r="J36" i="65"/>
  <c r="I36" i="65"/>
  <c r="H36" i="65"/>
  <c r="K36" i="65"/>
  <c r="I35" i="65"/>
  <c r="J35" i="65" s="1"/>
  <c r="H35" i="65"/>
  <c r="K35" i="65"/>
  <c r="H34" i="65"/>
  <c r="K34" i="65"/>
  <c r="I33" i="65"/>
  <c r="J33" i="65" s="1"/>
  <c r="H33" i="65"/>
  <c r="K33" i="65"/>
  <c r="I32" i="65"/>
  <c r="J32" i="65" s="1"/>
  <c r="H32" i="65"/>
  <c r="K32" i="65"/>
  <c r="I31" i="65"/>
  <c r="J31" i="65" s="1"/>
  <c r="H31" i="65"/>
  <c r="K31" i="65"/>
  <c r="I30" i="65"/>
  <c r="J30" i="65" s="1"/>
  <c r="H30" i="65"/>
  <c r="K30" i="65"/>
  <c r="I29" i="65"/>
  <c r="J29" i="65" s="1"/>
  <c r="H29" i="65"/>
  <c r="K29" i="65"/>
  <c r="I28" i="65"/>
  <c r="J28" i="65" s="1"/>
  <c r="H28" i="65"/>
  <c r="K28" i="65"/>
  <c r="I27" i="65"/>
  <c r="J27" i="65" s="1"/>
  <c r="H27" i="65"/>
  <c r="K27" i="65"/>
  <c r="I26" i="65"/>
  <c r="J26" i="65" s="1"/>
  <c r="H26" i="65"/>
  <c r="K26" i="65"/>
  <c r="I25" i="65"/>
  <c r="J25" i="65" s="1"/>
  <c r="H25" i="65"/>
  <c r="K25" i="65"/>
  <c r="I24" i="65"/>
  <c r="J24" i="65" s="1"/>
  <c r="H24" i="65"/>
  <c r="K24" i="65"/>
  <c r="I23" i="65"/>
  <c r="J23" i="65" s="1"/>
  <c r="H23" i="65"/>
  <c r="K23" i="65"/>
  <c r="H22" i="65"/>
  <c r="K22" i="65"/>
  <c r="I21" i="65"/>
  <c r="J21" i="65" s="1"/>
  <c r="H21" i="65"/>
  <c r="K21" i="65"/>
  <c r="H20" i="65"/>
  <c r="K20" i="65"/>
  <c r="I19" i="65"/>
  <c r="J19" i="65" s="1"/>
  <c r="H19" i="65"/>
  <c r="K19" i="65"/>
  <c r="I18" i="65"/>
  <c r="J18" i="65" s="1"/>
  <c r="H18" i="65"/>
  <c r="K18" i="65"/>
  <c r="I17" i="65"/>
  <c r="J17" i="65" s="1"/>
  <c r="H17" i="65"/>
  <c r="K17" i="65"/>
  <c r="I16" i="65"/>
  <c r="J16" i="65" s="1"/>
  <c r="H16" i="65"/>
  <c r="K16" i="65"/>
  <c r="I15" i="65"/>
  <c r="J15" i="65" s="1"/>
  <c r="H15" i="65"/>
  <c r="K15" i="65"/>
  <c r="I14" i="65"/>
  <c r="J14" i="65" s="1"/>
  <c r="H14" i="65"/>
  <c r="K14" i="65"/>
  <c r="I13" i="65"/>
  <c r="J13" i="65" s="1"/>
  <c r="H13" i="65"/>
  <c r="K13" i="65"/>
  <c r="H12" i="65"/>
  <c r="K12" i="65"/>
  <c r="H11" i="65"/>
  <c r="K11" i="65"/>
  <c r="I10" i="65"/>
  <c r="J10" i="65" s="1"/>
  <c r="H10" i="65"/>
  <c r="K10" i="65"/>
  <c r="I9" i="65"/>
  <c r="J9" i="65" s="1"/>
  <c r="H9" i="65"/>
  <c r="K9" i="65"/>
  <c r="G8" i="65"/>
  <c r="F8" i="65"/>
  <c r="E8" i="65"/>
  <c r="E78" i="65" s="1"/>
  <c r="D8" i="65"/>
  <c r="C8" i="65"/>
  <c r="K35" i="64"/>
  <c r="G35" i="64"/>
  <c r="F35" i="64"/>
  <c r="J35" i="64" s="1"/>
  <c r="E35" i="64"/>
  <c r="C35" i="64"/>
  <c r="K34" i="64"/>
  <c r="I34" i="64"/>
  <c r="H34" i="64"/>
  <c r="K33" i="64"/>
  <c r="I33" i="64"/>
  <c r="H33" i="64"/>
  <c r="K32" i="64"/>
  <c r="J32" i="64"/>
  <c r="I32" i="64"/>
  <c r="H32" i="64"/>
  <c r="K31" i="64"/>
  <c r="I31" i="64"/>
  <c r="H31" i="64"/>
  <c r="K30" i="64"/>
  <c r="J30" i="64"/>
  <c r="I30" i="64"/>
  <c r="K29" i="64"/>
  <c r="J29" i="64"/>
  <c r="I29" i="64"/>
  <c r="H29" i="64"/>
  <c r="K28" i="64"/>
  <c r="I28" i="64"/>
  <c r="H28" i="64"/>
  <c r="K27" i="64"/>
  <c r="J27" i="64"/>
  <c r="I27" i="64"/>
  <c r="H27" i="64"/>
  <c r="K26" i="64"/>
  <c r="J26" i="64"/>
  <c r="I26" i="64"/>
  <c r="H26" i="64"/>
  <c r="K25" i="64"/>
  <c r="J25" i="64"/>
  <c r="I25" i="64"/>
  <c r="H25" i="64"/>
  <c r="K24" i="64"/>
  <c r="J24" i="64"/>
  <c r="I24" i="64"/>
  <c r="H24" i="64"/>
  <c r="K23" i="64"/>
  <c r="J23" i="64"/>
  <c r="I23" i="64"/>
  <c r="H23" i="64"/>
  <c r="K22" i="64"/>
  <c r="I22" i="64"/>
  <c r="H22" i="64"/>
  <c r="K21" i="64"/>
  <c r="J21" i="64"/>
  <c r="I21" i="64"/>
  <c r="H21" i="64"/>
  <c r="K20" i="64"/>
  <c r="J20" i="64"/>
  <c r="I20" i="64"/>
  <c r="H20" i="64"/>
  <c r="K19" i="64"/>
  <c r="J19" i="64"/>
  <c r="I19" i="64"/>
  <c r="H19" i="64"/>
  <c r="K18" i="64"/>
  <c r="J18" i="64"/>
  <c r="I18" i="64"/>
  <c r="H18" i="64"/>
  <c r="K17" i="64"/>
  <c r="J17" i="64"/>
  <c r="I17" i="64"/>
  <c r="H17" i="64"/>
  <c r="K16" i="64"/>
  <c r="J16" i="64"/>
  <c r="I16" i="64"/>
  <c r="H16" i="64"/>
  <c r="K15" i="64"/>
  <c r="J15" i="64"/>
  <c r="I15" i="64"/>
  <c r="H15" i="64"/>
  <c r="K14" i="64"/>
  <c r="J14" i="64"/>
  <c r="I14" i="64"/>
  <c r="H14" i="64"/>
  <c r="K13" i="64"/>
  <c r="J13" i="64"/>
  <c r="I13" i="64"/>
  <c r="H13" i="64"/>
  <c r="K12" i="64"/>
  <c r="I12" i="64"/>
  <c r="H12" i="64"/>
  <c r="K11" i="64"/>
  <c r="J11" i="64"/>
  <c r="I11" i="64"/>
  <c r="H11" i="64"/>
  <c r="K10" i="64"/>
  <c r="J10" i="64"/>
  <c r="I10" i="64"/>
  <c r="H10" i="64"/>
  <c r="K9" i="64"/>
  <c r="J9" i="64"/>
  <c r="I9" i="64"/>
  <c r="H9" i="64"/>
  <c r="F9" i="63"/>
  <c r="H9" i="63" s="1"/>
  <c r="E9" i="63"/>
  <c r="D9" i="63"/>
  <c r="C9" i="63"/>
  <c r="H8" i="63"/>
  <c r="G8" i="63"/>
  <c r="H7" i="63"/>
  <c r="G7" i="63"/>
  <c r="F18" i="61"/>
  <c r="H17" i="61"/>
  <c r="F17" i="61"/>
  <c r="H16" i="61"/>
  <c r="F16" i="61"/>
  <c r="F15" i="61"/>
  <c r="D14" i="61"/>
  <c r="H15" i="61" s="1"/>
  <c r="F13" i="61"/>
  <c r="H12" i="61"/>
  <c r="F12" i="61"/>
  <c r="F11" i="61"/>
  <c r="H10" i="61"/>
  <c r="F10" i="61"/>
  <c r="H9" i="61"/>
  <c r="F9" i="61"/>
  <c r="D8" i="61"/>
  <c r="H8" i="61" s="1"/>
  <c r="J7" i="61"/>
  <c r="D7" i="61"/>
  <c r="D19" i="61" s="1"/>
  <c r="F29" i="60"/>
  <c r="F28" i="60"/>
  <c r="F27" i="60"/>
  <c r="F26" i="60"/>
  <c r="F25" i="60"/>
  <c r="F24" i="60"/>
  <c r="F23" i="60"/>
  <c r="F19" i="60"/>
  <c r="F18" i="60"/>
  <c r="F16" i="60"/>
  <c r="F15" i="60"/>
  <c r="F14" i="60"/>
  <c r="F13" i="60"/>
  <c r="F11" i="60"/>
  <c r="F10" i="60"/>
  <c r="F8" i="60"/>
  <c r="F7" i="60"/>
  <c r="F5" i="60"/>
  <c r="F4" i="60"/>
  <c r="S10" i="58"/>
  <c r="G9" i="54"/>
  <c r="F9" i="54"/>
  <c r="G8" i="54"/>
  <c r="F8" i="54"/>
  <c r="F15" i="53"/>
  <c r="E15" i="53"/>
  <c r="F14" i="53"/>
  <c r="E14" i="53"/>
  <c r="F13" i="53"/>
  <c r="E13" i="53"/>
  <c r="F12" i="53"/>
  <c r="E12" i="53"/>
  <c r="F11" i="53"/>
  <c r="E11" i="53"/>
  <c r="F10" i="53"/>
  <c r="E10" i="53"/>
  <c r="F9" i="53"/>
  <c r="E9" i="53"/>
  <c r="D8" i="53"/>
  <c r="C8" i="53"/>
  <c r="F12" i="52"/>
  <c r="E12" i="52"/>
  <c r="F11" i="52"/>
  <c r="E11" i="52"/>
  <c r="F10" i="52"/>
  <c r="E10" i="52"/>
  <c r="F9" i="52"/>
  <c r="E9" i="52"/>
  <c r="F14" i="51"/>
  <c r="E14" i="51"/>
  <c r="F13" i="51"/>
  <c r="E13" i="51"/>
  <c r="F12" i="51"/>
  <c r="E12" i="51"/>
  <c r="F11" i="51"/>
  <c r="E11" i="51"/>
  <c r="D10" i="51"/>
  <c r="F10" i="51" s="1"/>
  <c r="C10" i="51"/>
  <c r="F9" i="51"/>
  <c r="E9" i="51"/>
  <c r="E18" i="47"/>
  <c r="E17" i="47"/>
  <c r="E16" i="47"/>
  <c r="E14" i="47"/>
  <c r="E12" i="47"/>
  <c r="E11" i="47"/>
  <c r="E10" i="47"/>
  <c r="H45" i="66" l="1"/>
  <c r="I45" i="66"/>
  <c r="J45" i="66" s="1"/>
  <c r="K45" i="66"/>
  <c r="I68" i="65"/>
  <c r="J68" i="65" s="1"/>
  <c r="C78" i="65"/>
  <c r="D78" i="65"/>
  <c r="I8" i="65"/>
  <c r="J8" i="65" s="1"/>
  <c r="K69" i="65"/>
  <c r="G78" i="65"/>
  <c r="G9" i="63"/>
  <c r="F8" i="53"/>
  <c r="D27" i="70"/>
  <c r="E34" i="70"/>
  <c r="D24" i="70"/>
  <c r="D21" i="70"/>
  <c r="D25" i="70"/>
  <c r="D29" i="70"/>
  <c r="D33" i="70"/>
  <c r="D22" i="70"/>
  <c r="D26" i="70"/>
  <c r="D30" i="70"/>
  <c r="D23" i="70"/>
  <c r="D34" i="70"/>
  <c r="D31" i="70"/>
  <c r="D28" i="70"/>
  <c r="D32" i="70"/>
  <c r="C36" i="70"/>
  <c r="E36" i="70" s="1"/>
  <c r="E16" i="61"/>
  <c r="E11" i="61"/>
  <c r="E8" i="53"/>
  <c r="F7" i="61"/>
  <c r="F14" i="61"/>
  <c r="H18" i="61"/>
  <c r="H35" i="64"/>
  <c r="H13" i="61"/>
  <c r="E10" i="51"/>
  <c r="F8" i="61"/>
  <c r="H11" i="61"/>
  <c r="I35" i="64"/>
  <c r="H8" i="65"/>
  <c r="H68" i="65"/>
  <c r="F78" i="65"/>
  <c r="E19" i="61"/>
  <c r="E9" i="61"/>
  <c r="E14" i="61"/>
  <c r="E17" i="61"/>
  <c r="F19" i="61"/>
  <c r="E7" i="61"/>
  <c r="E12" i="61"/>
  <c r="E15" i="61"/>
  <c r="E10" i="61"/>
  <c r="E13" i="61"/>
  <c r="E18" i="61"/>
  <c r="E8" i="61"/>
  <c r="D14" i="42"/>
  <c r="G14" i="42" s="1"/>
  <c r="C14" i="42"/>
  <c r="F14" i="42" s="1"/>
  <c r="G11" i="42"/>
  <c r="F11" i="42"/>
  <c r="E11" i="42"/>
  <c r="D10" i="42"/>
  <c r="G10" i="42" s="1"/>
  <c r="C10" i="42"/>
  <c r="F10" i="42" s="1"/>
  <c r="G9" i="42"/>
  <c r="F9" i="42"/>
  <c r="E9" i="42"/>
  <c r="G8" i="42"/>
  <c r="F8" i="42"/>
  <c r="E8" i="42"/>
  <c r="D7" i="42"/>
  <c r="C7" i="42"/>
  <c r="F7" i="42" s="1"/>
  <c r="G6" i="42"/>
  <c r="F6" i="42"/>
  <c r="E6" i="42"/>
  <c r="H11" i="42" l="1"/>
  <c r="H78" i="65"/>
  <c r="I78" i="65"/>
  <c r="J78" i="65" s="1"/>
  <c r="H8" i="42"/>
  <c r="H14" i="42"/>
  <c r="H6" i="42"/>
  <c r="H10" i="42"/>
  <c r="K79" i="65"/>
  <c r="H9" i="42"/>
  <c r="E7" i="42"/>
  <c r="C13" i="42"/>
  <c r="F13" i="42" s="1"/>
  <c r="E14" i="42"/>
  <c r="G7" i="42"/>
  <c r="H7" i="42" s="1"/>
  <c r="E10" i="42"/>
  <c r="D13" i="42"/>
  <c r="E17" i="12"/>
  <c r="K34" i="3"/>
  <c r="I34" i="3"/>
  <c r="J34" i="3" s="1"/>
  <c r="K33" i="3"/>
  <c r="I33" i="3"/>
  <c r="J33" i="3" s="1"/>
  <c r="K32" i="3"/>
  <c r="J32" i="3"/>
  <c r="I32" i="3"/>
  <c r="K31" i="3"/>
  <c r="I31" i="3"/>
  <c r="J31" i="3" s="1"/>
  <c r="K30" i="3"/>
  <c r="I30" i="3"/>
  <c r="J30" i="3" s="1"/>
  <c r="K29" i="3"/>
  <c r="J29" i="3"/>
  <c r="I29" i="3"/>
  <c r="K28" i="3"/>
  <c r="J28" i="3"/>
  <c r="I28" i="3"/>
  <c r="K27" i="3"/>
  <c r="I27" i="3"/>
  <c r="J27" i="3" s="1"/>
  <c r="K26" i="3"/>
  <c r="I26" i="3"/>
  <c r="J26" i="3" s="1"/>
  <c r="K25" i="3"/>
  <c r="I25" i="3"/>
  <c r="J25" i="3" s="1"/>
  <c r="K24" i="3"/>
  <c r="J24" i="3"/>
  <c r="I24" i="3"/>
  <c r="K23" i="3"/>
  <c r="I23" i="3"/>
  <c r="J23" i="3" s="1"/>
  <c r="K22" i="3"/>
  <c r="I22" i="3"/>
  <c r="J22" i="3" s="1"/>
  <c r="K21" i="3"/>
  <c r="J21" i="3"/>
  <c r="I21" i="3"/>
  <c r="K20" i="3"/>
  <c r="J20" i="3"/>
  <c r="I20" i="3"/>
  <c r="K19" i="3"/>
  <c r="I19" i="3"/>
  <c r="J19" i="3" s="1"/>
  <c r="K18" i="3"/>
  <c r="I18" i="3"/>
  <c r="J18" i="3" s="1"/>
  <c r="K17" i="3"/>
  <c r="J17" i="3"/>
  <c r="I17" i="3"/>
  <c r="K16" i="3"/>
  <c r="J16" i="3"/>
  <c r="I16" i="3"/>
  <c r="K15" i="3"/>
  <c r="I15" i="3"/>
  <c r="J15" i="3" s="1"/>
  <c r="K14" i="3"/>
  <c r="I14" i="3"/>
  <c r="J14" i="3" s="1"/>
  <c r="K13" i="3"/>
  <c r="J13" i="3"/>
  <c r="I13" i="3"/>
  <c r="K12" i="3"/>
  <c r="J12" i="3"/>
  <c r="I12" i="3"/>
  <c r="K11" i="3"/>
  <c r="I11" i="3"/>
  <c r="J11" i="3" s="1"/>
  <c r="K10" i="3"/>
  <c r="I10" i="3"/>
  <c r="J10" i="3" s="1"/>
  <c r="K9" i="3"/>
  <c r="J9" i="3"/>
  <c r="I9" i="3"/>
  <c r="K8" i="3"/>
  <c r="J8" i="3"/>
  <c r="I8" i="3"/>
  <c r="F51" i="11"/>
  <c r="G51" i="11" s="1"/>
  <c r="E51" i="11"/>
  <c r="G50" i="11"/>
  <c r="G49" i="11"/>
  <c r="F48" i="11"/>
  <c r="G48" i="11" s="1"/>
  <c r="E48" i="11"/>
  <c r="G47" i="11"/>
  <c r="G46" i="11"/>
  <c r="G45" i="11"/>
  <c r="G44" i="11"/>
  <c r="F44" i="11"/>
  <c r="E44" i="11"/>
  <c r="G43" i="11"/>
  <c r="G42" i="11"/>
  <c r="G41" i="11"/>
  <c r="G40" i="11"/>
  <c r="G39" i="11"/>
  <c r="G38" i="11"/>
  <c r="G37" i="11"/>
  <c r="F36" i="11"/>
  <c r="E36" i="11"/>
  <c r="E52" i="11" s="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I24" i="10"/>
  <c r="H23" i="10"/>
  <c r="H22" i="10"/>
  <c r="H21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7" i="30"/>
  <c r="G6" i="30"/>
  <c r="I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I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N44" i="2"/>
  <c r="L44" i="2"/>
  <c r="M44" i="2" s="1"/>
  <c r="K44" i="2"/>
  <c r="J44" i="2"/>
  <c r="N43" i="2"/>
  <c r="L43" i="2"/>
  <c r="M43" i="2" s="1"/>
  <c r="K43" i="2"/>
  <c r="J43" i="2"/>
  <c r="J42" i="2"/>
  <c r="I42" i="2"/>
  <c r="H42" i="2"/>
  <c r="G42" i="2"/>
  <c r="N41" i="2"/>
  <c r="M41" i="2"/>
  <c r="L41" i="2"/>
  <c r="K41" i="2"/>
  <c r="J41" i="2"/>
  <c r="N40" i="2"/>
  <c r="L40" i="2"/>
  <c r="M40" i="2" s="1"/>
  <c r="K40" i="2"/>
  <c r="J40" i="2"/>
  <c r="N39" i="2"/>
  <c r="L39" i="2"/>
  <c r="M39" i="2" s="1"/>
  <c r="K39" i="2"/>
  <c r="J39" i="2"/>
  <c r="N38" i="2"/>
  <c r="L38" i="2"/>
  <c r="M38" i="2" s="1"/>
  <c r="K38" i="2"/>
  <c r="J38" i="2"/>
  <c r="N37" i="2"/>
  <c r="M37" i="2"/>
  <c r="L37" i="2"/>
  <c r="K37" i="2"/>
  <c r="J37" i="2"/>
  <c r="L36" i="2"/>
  <c r="M36" i="2" s="1"/>
  <c r="K36" i="2"/>
  <c r="I36" i="2"/>
  <c r="H36" i="2"/>
  <c r="J36" i="2" s="1"/>
  <c r="G36" i="2"/>
  <c r="N35" i="2"/>
  <c r="L35" i="2"/>
  <c r="M35" i="2" s="1"/>
  <c r="K35" i="2"/>
  <c r="J35" i="2"/>
  <c r="J34" i="2"/>
  <c r="I34" i="2"/>
  <c r="H34" i="2"/>
  <c r="G34" i="2"/>
  <c r="N33" i="2"/>
  <c r="L33" i="2"/>
  <c r="M33" i="2" s="1"/>
  <c r="K33" i="2"/>
  <c r="J33" i="2"/>
  <c r="N32" i="2"/>
  <c r="L32" i="2"/>
  <c r="M32" i="2" s="1"/>
  <c r="K32" i="2"/>
  <c r="J32" i="2"/>
  <c r="O31" i="2"/>
  <c r="N31" i="2"/>
  <c r="L31" i="2"/>
  <c r="M31" i="2" s="1"/>
  <c r="K31" i="2"/>
  <c r="J31" i="2"/>
  <c r="N30" i="2"/>
  <c r="L30" i="2"/>
  <c r="M30" i="2" s="1"/>
  <c r="K30" i="2"/>
  <c r="J30" i="2"/>
  <c r="N29" i="2"/>
  <c r="L29" i="2"/>
  <c r="M29" i="2" s="1"/>
  <c r="K29" i="2"/>
  <c r="J29" i="2"/>
  <c r="N28" i="2"/>
  <c r="L28" i="2"/>
  <c r="M28" i="2" s="1"/>
  <c r="K28" i="2"/>
  <c r="J28" i="2"/>
  <c r="O27" i="2"/>
  <c r="N27" i="2"/>
  <c r="L27" i="2"/>
  <c r="M27" i="2" s="1"/>
  <c r="K27" i="2"/>
  <c r="J27" i="2"/>
  <c r="N26" i="2"/>
  <c r="L26" i="2"/>
  <c r="M26" i="2" s="1"/>
  <c r="K26" i="2"/>
  <c r="J26" i="2"/>
  <c r="N25" i="2"/>
  <c r="L25" i="2"/>
  <c r="M25" i="2" s="1"/>
  <c r="K25" i="2"/>
  <c r="J25" i="2"/>
  <c r="N24" i="2"/>
  <c r="L24" i="2"/>
  <c r="M24" i="2" s="1"/>
  <c r="K24" i="2"/>
  <c r="J24" i="2"/>
  <c r="O23" i="2"/>
  <c r="N23" i="2"/>
  <c r="L23" i="2"/>
  <c r="M23" i="2" s="1"/>
  <c r="K23" i="2"/>
  <c r="J23" i="2"/>
  <c r="N22" i="2"/>
  <c r="L22" i="2"/>
  <c r="M22" i="2" s="1"/>
  <c r="K22" i="2"/>
  <c r="J22" i="2"/>
  <c r="N21" i="2"/>
  <c r="L21" i="2"/>
  <c r="M21" i="2" s="1"/>
  <c r="K21" i="2"/>
  <c r="J21" i="2"/>
  <c r="N20" i="2"/>
  <c r="L20" i="2"/>
  <c r="M20" i="2" s="1"/>
  <c r="K20" i="2"/>
  <c r="J20" i="2"/>
  <c r="O19" i="2"/>
  <c r="N19" i="2"/>
  <c r="L19" i="2"/>
  <c r="M19" i="2" s="1"/>
  <c r="K19" i="2"/>
  <c r="J19" i="2"/>
  <c r="N18" i="2"/>
  <c r="L18" i="2"/>
  <c r="M18" i="2" s="1"/>
  <c r="K18" i="2"/>
  <c r="J18" i="2"/>
  <c r="N17" i="2"/>
  <c r="L17" i="2"/>
  <c r="M17" i="2" s="1"/>
  <c r="K17" i="2"/>
  <c r="J17" i="2"/>
  <c r="N16" i="2"/>
  <c r="L16" i="2"/>
  <c r="M16" i="2" s="1"/>
  <c r="K16" i="2"/>
  <c r="J16" i="2"/>
  <c r="O15" i="2"/>
  <c r="N15" i="2"/>
  <c r="L15" i="2"/>
  <c r="M15" i="2" s="1"/>
  <c r="K15" i="2"/>
  <c r="J15" i="2"/>
  <c r="N14" i="2"/>
  <c r="L14" i="2"/>
  <c r="M14" i="2" s="1"/>
  <c r="K14" i="2"/>
  <c r="J14" i="2"/>
  <c r="N13" i="2"/>
  <c r="L13" i="2"/>
  <c r="M13" i="2" s="1"/>
  <c r="K13" i="2"/>
  <c r="J13" i="2"/>
  <c r="N12" i="2"/>
  <c r="L12" i="2"/>
  <c r="M12" i="2" s="1"/>
  <c r="K12" i="2"/>
  <c r="J12" i="2"/>
  <c r="N11" i="2"/>
  <c r="L11" i="2"/>
  <c r="M11" i="2" s="1"/>
  <c r="J11" i="2"/>
  <c r="I11" i="2"/>
  <c r="H11" i="2"/>
  <c r="O32" i="2" s="1"/>
  <c r="G11" i="2"/>
  <c r="G45" i="2" s="1"/>
  <c r="N10" i="2"/>
  <c r="L10" i="2"/>
  <c r="M10" i="2" s="1"/>
  <c r="K10" i="2"/>
  <c r="J10" i="2"/>
  <c r="N9" i="2"/>
  <c r="L9" i="2"/>
  <c r="M9" i="2" s="1"/>
  <c r="K9" i="2"/>
  <c r="J9" i="2"/>
  <c r="N8" i="2"/>
  <c r="J8" i="2"/>
  <c r="I8" i="2"/>
  <c r="I45" i="2" s="1"/>
  <c r="H8" i="2"/>
  <c r="L8" i="2" s="1"/>
  <c r="M8" i="2" s="1"/>
  <c r="G8" i="2"/>
  <c r="M27" i="1"/>
  <c r="L27" i="1"/>
  <c r="K27" i="1"/>
  <c r="J27" i="1"/>
  <c r="I27" i="1"/>
  <c r="O26" i="1"/>
  <c r="N26" i="1"/>
  <c r="M26" i="1"/>
  <c r="K26" i="1"/>
  <c r="J26" i="1"/>
  <c r="O25" i="1"/>
  <c r="N25" i="1"/>
  <c r="M25" i="1"/>
  <c r="L25" i="1"/>
  <c r="K25" i="1"/>
  <c r="J25" i="1"/>
  <c r="I25" i="1"/>
  <c r="O24" i="1"/>
  <c r="N24" i="1"/>
  <c r="M24" i="1"/>
  <c r="K24" i="1"/>
  <c r="L24" i="1" s="1"/>
  <c r="J24" i="1"/>
  <c r="I24" i="1"/>
  <c r="O23" i="1"/>
  <c r="N23" i="1"/>
  <c r="M23" i="1"/>
  <c r="K23" i="1"/>
  <c r="L23" i="1" s="1"/>
  <c r="J23" i="1"/>
  <c r="I23" i="1"/>
  <c r="O22" i="1"/>
  <c r="N22" i="1"/>
  <c r="M22" i="1"/>
  <c r="K22" i="1"/>
  <c r="L22" i="1" s="1"/>
  <c r="J22" i="1"/>
  <c r="I22" i="1"/>
  <c r="P21" i="1"/>
  <c r="O21" i="1"/>
  <c r="N21" i="1"/>
  <c r="M21" i="1"/>
  <c r="K21" i="1"/>
  <c r="L21" i="1" s="1"/>
  <c r="J21" i="1"/>
  <c r="I21" i="1"/>
  <c r="M20" i="1"/>
  <c r="K20" i="1"/>
  <c r="L20" i="1" s="1"/>
  <c r="J20" i="1"/>
  <c r="I20" i="1"/>
  <c r="M19" i="1"/>
  <c r="K19" i="1"/>
  <c r="L19" i="1" s="1"/>
  <c r="J19" i="1"/>
  <c r="I19" i="1"/>
  <c r="M18" i="1"/>
  <c r="L18" i="1"/>
  <c r="K18" i="1"/>
  <c r="J18" i="1"/>
  <c r="I18" i="1"/>
  <c r="M17" i="1"/>
  <c r="K17" i="1"/>
  <c r="L17" i="1" s="1"/>
  <c r="M16" i="1"/>
  <c r="L16" i="1"/>
  <c r="K16" i="1"/>
  <c r="J16" i="1"/>
  <c r="I16" i="1"/>
  <c r="M15" i="1"/>
  <c r="K15" i="1"/>
  <c r="L15" i="1" s="1"/>
  <c r="J15" i="1"/>
  <c r="I15" i="1"/>
  <c r="M14" i="1"/>
  <c r="K14" i="1"/>
  <c r="J14" i="1"/>
  <c r="I14" i="1"/>
  <c r="M13" i="1"/>
  <c r="K13" i="1"/>
  <c r="J13" i="1"/>
  <c r="I13" i="1"/>
  <c r="M12" i="1"/>
  <c r="K12" i="1"/>
  <c r="L12" i="1" s="1"/>
  <c r="J12" i="1"/>
  <c r="I12" i="1"/>
  <c r="M11" i="1"/>
  <c r="K11" i="1"/>
  <c r="L11" i="1" s="1"/>
  <c r="J11" i="1"/>
  <c r="I11" i="1"/>
  <c r="M10" i="1"/>
  <c r="L10" i="1"/>
  <c r="K10" i="1"/>
  <c r="J10" i="1"/>
  <c r="I10" i="1"/>
  <c r="M9" i="1"/>
  <c r="K9" i="1"/>
  <c r="L9" i="1" s="1"/>
  <c r="J9" i="1"/>
  <c r="I9" i="1"/>
  <c r="M8" i="1"/>
  <c r="K8" i="1"/>
  <c r="L8" i="1" s="1"/>
  <c r="J8" i="1"/>
  <c r="I8" i="1"/>
  <c r="E9" i="26"/>
  <c r="D9" i="26"/>
  <c r="E8" i="26"/>
  <c r="D8" i="26"/>
  <c r="D41" i="4"/>
  <c r="K40" i="4"/>
  <c r="I40" i="4"/>
  <c r="J40" i="4" s="1"/>
  <c r="K39" i="4"/>
  <c r="I39" i="4"/>
  <c r="J39" i="4" s="1"/>
  <c r="K38" i="4"/>
  <c r="J38" i="4"/>
  <c r="I38" i="4"/>
  <c r="G38" i="4"/>
  <c r="G41" i="4" s="1"/>
  <c r="F38" i="4"/>
  <c r="E38" i="4"/>
  <c r="D38" i="4"/>
  <c r="K37" i="4"/>
  <c r="I37" i="4"/>
  <c r="J37" i="4" s="1"/>
  <c r="K36" i="4"/>
  <c r="J36" i="4"/>
  <c r="I36" i="4"/>
  <c r="K35" i="4"/>
  <c r="I35" i="4"/>
  <c r="J35" i="4" s="1"/>
  <c r="K34" i="4"/>
  <c r="I34" i="4"/>
  <c r="J34" i="4" s="1"/>
  <c r="K33" i="4"/>
  <c r="I33" i="4"/>
  <c r="J33" i="4" s="1"/>
  <c r="E33" i="4"/>
  <c r="E30" i="4" s="1"/>
  <c r="K32" i="4"/>
  <c r="J32" i="4"/>
  <c r="I32" i="4"/>
  <c r="K31" i="4"/>
  <c r="J31" i="4"/>
  <c r="I31" i="4"/>
  <c r="K30" i="4"/>
  <c r="I30" i="4"/>
  <c r="J30" i="4" s="1"/>
  <c r="F30" i="4"/>
  <c r="K29" i="4"/>
  <c r="J29" i="4"/>
  <c r="I29" i="4"/>
  <c r="K28" i="4"/>
  <c r="I28" i="4"/>
  <c r="J28" i="4" s="1"/>
  <c r="K27" i="4"/>
  <c r="I27" i="4"/>
  <c r="J27" i="4" s="1"/>
  <c r="K26" i="4"/>
  <c r="I26" i="4"/>
  <c r="J26" i="4" s="1"/>
  <c r="K25" i="4"/>
  <c r="J25" i="4"/>
  <c r="I25" i="4"/>
  <c r="E25" i="4"/>
  <c r="K24" i="4"/>
  <c r="J24" i="4"/>
  <c r="I24" i="4"/>
  <c r="F24" i="4"/>
  <c r="K23" i="4"/>
  <c r="J23" i="4"/>
  <c r="I23" i="4"/>
  <c r="K22" i="4"/>
  <c r="I22" i="4"/>
  <c r="J22" i="4" s="1"/>
  <c r="K21" i="4"/>
  <c r="I21" i="4"/>
  <c r="J21" i="4" s="1"/>
  <c r="K20" i="4"/>
  <c r="I20" i="4"/>
  <c r="J20" i="4" s="1"/>
  <c r="F20" i="4"/>
  <c r="K19" i="4"/>
  <c r="I19" i="4"/>
  <c r="J19" i="4" s="1"/>
  <c r="K18" i="4"/>
  <c r="J18" i="4"/>
  <c r="I18" i="4"/>
  <c r="K17" i="4"/>
  <c r="I17" i="4"/>
  <c r="J17" i="4" s="1"/>
  <c r="F17" i="4"/>
  <c r="K16" i="4"/>
  <c r="I16" i="4"/>
  <c r="J16" i="4" s="1"/>
  <c r="K15" i="4"/>
  <c r="I15" i="4"/>
  <c r="J15" i="4" s="1"/>
  <c r="K14" i="4"/>
  <c r="I14" i="4"/>
  <c r="J14" i="4" s="1"/>
  <c r="K13" i="4"/>
  <c r="J13" i="4"/>
  <c r="I13" i="4"/>
  <c r="K12" i="4"/>
  <c r="I12" i="4"/>
  <c r="J12" i="4" s="1"/>
  <c r="K11" i="4"/>
  <c r="I11" i="4"/>
  <c r="J11" i="4" s="1"/>
  <c r="K10" i="4"/>
  <c r="I10" i="4"/>
  <c r="J10" i="4" s="1"/>
  <c r="K9" i="4"/>
  <c r="J9" i="4"/>
  <c r="I9" i="4"/>
  <c r="K8" i="4"/>
  <c r="I8" i="4"/>
  <c r="J8" i="4" s="1"/>
  <c r="F8" i="4"/>
  <c r="F37" i="4" s="1"/>
  <c r="F41" i="4" s="1"/>
  <c r="E8" i="4"/>
  <c r="K17" i="41"/>
  <c r="J17" i="41"/>
  <c r="I17" i="41"/>
  <c r="K16" i="41"/>
  <c r="J16" i="41"/>
  <c r="I16" i="41"/>
  <c r="K15" i="41"/>
  <c r="J15" i="41"/>
  <c r="I15" i="41"/>
  <c r="H14" i="41"/>
  <c r="G14" i="41"/>
  <c r="G9" i="41" s="1"/>
  <c r="F14" i="41"/>
  <c r="E14" i="41"/>
  <c r="D14" i="41"/>
  <c r="K13" i="41"/>
  <c r="J13" i="41"/>
  <c r="I13" i="41"/>
  <c r="K12" i="41"/>
  <c r="J12" i="41"/>
  <c r="I12" i="41"/>
  <c r="K11" i="41"/>
  <c r="J11" i="41"/>
  <c r="I11" i="41"/>
  <c r="J10" i="41"/>
  <c r="I10" i="41"/>
  <c r="H10" i="41"/>
  <c r="H9" i="41" s="1"/>
  <c r="G10" i="41"/>
  <c r="K10" i="41" s="1"/>
  <c r="F10" i="41"/>
  <c r="E10" i="41"/>
  <c r="D10" i="41"/>
  <c r="F9" i="41"/>
  <c r="E9" i="41"/>
  <c r="D9" i="41"/>
  <c r="H39" i="40"/>
  <c r="G39" i="40"/>
  <c r="I39" i="40" s="1"/>
  <c r="F39" i="40"/>
  <c r="E39" i="40"/>
  <c r="D39" i="40"/>
  <c r="J38" i="40"/>
  <c r="I38" i="40"/>
  <c r="J37" i="40"/>
  <c r="I37" i="40"/>
  <c r="J36" i="40"/>
  <c r="I36" i="40"/>
  <c r="J35" i="40"/>
  <c r="I35" i="40"/>
  <c r="J34" i="40"/>
  <c r="I34" i="40"/>
  <c r="J33" i="40"/>
  <c r="I33" i="40"/>
  <c r="J32" i="40"/>
  <c r="I32" i="40"/>
  <c r="J31" i="40"/>
  <c r="I31" i="40"/>
  <c r="J30" i="40"/>
  <c r="I30" i="40"/>
  <c r="J29" i="40"/>
  <c r="I29" i="40"/>
  <c r="J28" i="40"/>
  <c r="I28" i="40"/>
  <c r="J27" i="40"/>
  <c r="I27" i="40"/>
  <c r="J26" i="40"/>
  <c r="I26" i="40"/>
  <c r="J25" i="40"/>
  <c r="I25" i="40"/>
  <c r="J24" i="40"/>
  <c r="I24" i="40"/>
  <c r="J23" i="40"/>
  <c r="I23" i="40"/>
  <c r="J22" i="40"/>
  <c r="I22" i="40"/>
  <c r="J21" i="40"/>
  <c r="I21" i="40"/>
  <c r="J20" i="40"/>
  <c r="I20" i="40"/>
  <c r="I19" i="40"/>
  <c r="J18" i="40"/>
  <c r="I18" i="40"/>
  <c r="J17" i="40"/>
  <c r="I17" i="40"/>
  <c r="J16" i="40"/>
  <c r="I16" i="40"/>
  <c r="J15" i="40"/>
  <c r="I15" i="40"/>
  <c r="J14" i="40"/>
  <c r="I14" i="40"/>
  <c r="I13" i="40"/>
  <c r="I12" i="40"/>
  <c r="I11" i="40"/>
  <c r="I10" i="40"/>
  <c r="J9" i="40"/>
  <c r="I9" i="40"/>
  <c r="J9" i="41" l="1"/>
  <c r="I9" i="41"/>
  <c r="K9" i="41"/>
  <c r="K41" i="4"/>
  <c r="I41" i="4"/>
  <c r="J41" i="4" s="1"/>
  <c r="E37" i="4"/>
  <c r="E41" i="4" s="1"/>
  <c r="K8" i="2"/>
  <c r="K34" i="2"/>
  <c r="K42" i="2"/>
  <c r="H45" i="2"/>
  <c r="H48" i="11"/>
  <c r="J39" i="40"/>
  <c r="J14" i="41"/>
  <c r="O14" i="2"/>
  <c r="O18" i="2"/>
  <c r="O22" i="2"/>
  <c r="O26" i="2"/>
  <c r="O30" i="2"/>
  <c r="L34" i="2"/>
  <c r="M34" i="2" s="1"/>
  <c r="N36" i="2"/>
  <c r="L42" i="2"/>
  <c r="M42" i="2" s="1"/>
  <c r="K14" i="41"/>
  <c r="F52" i="11"/>
  <c r="K11" i="2"/>
  <c r="O13" i="2"/>
  <c r="O17" i="2"/>
  <c r="O21" i="2"/>
  <c r="O25" i="2"/>
  <c r="O29" i="2"/>
  <c r="O33" i="2"/>
  <c r="N34" i="2"/>
  <c r="N42" i="2"/>
  <c r="G36" i="11"/>
  <c r="I14" i="41"/>
  <c r="O12" i="2"/>
  <c r="O16" i="2"/>
  <c r="O20" i="2"/>
  <c r="O24" i="2"/>
  <c r="O28" i="2"/>
  <c r="G13" i="42"/>
  <c r="H13" i="42" s="1"/>
  <c r="E13" i="42"/>
  <c r="L45" i="2" l="1"/>
  <c r="M45" i="2" s="1"/>
  <c r="O8" i="2"/>
  <c r="J45" i="2"/>
  <c r="K45" i="2"/>
  <c r="O36" i="2"/>
  <c r="O11" i="2"/>
  <c r="N45" i="2"/>
  <c r="H28" i="11"/>
  <c r="H30" i="11"/>
  <c r="H52" i="11"/>
  <c r="H50" i="11"/>
  <c r="H47" i="11"/>
  <c r="H40" i="11"/>
  <c r="H33" i="11"/>
  <c r="H29" i="11"/>
  <c r="H25" i="11"/>
  <c r="H21" i="11"/>
  <c r="H17" i="11"/>
  <c r="H13" i="11"/>
  <c r="H9" i="11"/>
  <c r="H44" i="11"/>
  <c r="H10" i="11"/>
  <c r="G52" i="11"/>
  <c r="H49" i="11"/>
  <c r="H46" i="11"/>
  <c r="H39" i="11"/>
  <c r="H32" i="11"/>
  <c r="H24" i="11"/>
  <c r="H20" i="11"/>
  <c r="H16" i="11"/>
  <c r="H8" i="11"/>
  <c r="H37" i="11"/>
  <c r="H26" i="11"/>
  <c r="H18" i="11"/>
  <c r="H43" i="11"/>
  <c r="H12" i="11"/>
  <c r="H34" i="11"/>
  <c r="H22" i="11"/>
  <c r="H14" i="11"/>
  <c r="H41" i="11"/>
  <c r="H45" i="11"/>
  <c r="H42" i="11"/>
  <c r="H38" i="11"/>
  <c r="H35" i="11"/>
  <c r="H31" i="11"/>
  <c r="H27" i="11"/>
  <c r="H23" i="11"/>
  <c r="H19" i="11"/>
  <c r="H15" i="11"/>
  <c r="H11" i="11"/>
  <c r="O42" i="2"/>
  <c r="H51" i="11"/>
  <c r="O34" i="2"/>
  <c r="H36" i="11"/>
</calcChain>
</file>

<file path=xl/sharedStrings.xml><?xml version="1.0" encoding="utf-8"?>
<sst xmlns="http://schemas.openxmlformats.org/spreadsheetml/2006/main" count="2340" uniqueCount="1415">
  <si>
    <t>DETALLE</t>
  </si>
  <si>
    <t>PRESUPUESTO INICIAL 2021</t>
  </si>
  <si>
    <t>Variación 2021/2020</t>
  </si>
  <si>
    <t>%PIB</t>
  </si>
  <si>
    <t>Absoluta</t>
  </si>
  <si>
    <t>Relativa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</si>
  <si>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</si>
  <si>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</si>
  <si>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</si>
  <si>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</si>
  <si>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</si>
  <si>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</si>
  <si>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</si>
  <si>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</si>
  <si>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</si>
  <si>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</si>
  <si>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</si>
  <si>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</si>
  <si>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</si>
  <si>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2.2.8 - Gastos de capital, reserva presupuestaria</t>
  </si>
  <si>
    <t>TOTAL</t>
  </si>
  <si>
    <t>% DE EJECUCIÓN</t>
  </si>
  <si>
    <t>PIB Nominal (Millones RD$)</t>
  </si>
  <si>
    <t>Notas:</t>
  </si>
  <si>
    <t>Cifras preliminares</t>
  </si>
  <si>
    <t>Se utilizó el PIB del Panorama Macroeconómico actualizado al 23 de marzo 2021, elaborado por el Ministerio de Economía Planificación y Desarrollo</t>
  </si>
  <si>
    <t>Fuente: SIGEF</t>
  </si>
  <si>
    <t>Valores en millones RD$</t>
  </si>
  <si>
    <t>-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</si>
  <si>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</si>
  <si>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</si>
  <si>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</si>
  <si>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</si>
  <si>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</si>
  <si>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</si>
  <si>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</si>
  <si>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</si>
  <si>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</si>
  <si>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</si>
  <si>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</si>
  <si>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</si>
  <si>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</si>
  <si>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</si>
  <si>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</si>
  <si>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</si>
  <si>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</si>
  <si>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</si>
  <si>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</si>
  <si>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</si>
  <si>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</si>
  <si>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</si>
  <si>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</si>
  <si>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</si>
  <si>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</si>
  <si>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</si>
  <si>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</si>
  <si>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</si>
  <si>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</si>
  <si>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</si>
  <si>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</si>
  <si>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</si>
  <si>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</si>
  <si>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</si>
  <si>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</si>
  <si>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</si>
  <si>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</si>
  <si>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EJECUCIÓN
% PIB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</si>
  <si>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</si>
  <si>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</si>
  <si>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</si>
  <si>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</si>
  <si>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</si>
  <si>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</si>
  <si>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</si>
  <si>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</si>
  <si>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</si>
  <si>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</si>
  <si>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</si>
  <si>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</si>
  <si>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</si>
  <si>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</si>
  <si>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</si>
  <si>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</si>
  <si>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</si>
  <si>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</si>
  <si>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</si>
  <si>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</si>
  <si>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</si>
  <si>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</si>
  <si>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</si>
  <si>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</si>
  <si>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</si>
  <si>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</si>
  <si>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7 = 6/1</t>
  </si>
  <si>
    <t>8 = (4/PIB)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</si>
  <si>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</si>
  <si>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</si>
  <si>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</si>
  <si>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</si>
  <si>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</si>
  <si>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</si>
  <si>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</si>
  <si>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</si>
  <si>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</si>
  <si>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</si>
  <si>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</si>
  <si>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</si>
  <si>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</si>
  <si>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</si>
  <si>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</si>
  <si>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</si>
  <si>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</si>
  <si>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</si>
  <si>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</si>
  <si>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</si>
  <si>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</si>
  <si>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</si>
  <si>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</si>
  <si>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1.2.1.1 - Venta de activos fijos</t>
  </si>
  <si>
    <t>1.2.4 - Transferencias de capital recibidas</t>
  </si>
  <si>
    <t>1.2.4.2 - Transferencias del sector publico</t>
  </si>
  <si>
    <t>1.2.5 - Recuperación de inversiones financieras realizadas con fines de política</t>
  </si>
  <si>
    <t>1.2.5.4 - Recuperación de préstamos realizados con fines de política</t>
  </si>
  <si>
    <t>Total general (1.1 + 1.2)</t>
  </si>
  <si>
    <t>Donaciones</t>
  </si>
  <si>
    <t>Donaciones Corrientes</t>
  </si>
  <si>
    <t>Donaciones de Capital</t>
  </si>
  <si>
    <t>1.1.6 - Transferencias corrientes recibidas</t>
  </si>
  <si>
    <t>Estimado vs. Percibido</t>
  </si>
  <si>
    <t>Total de Ingresos con Donaciones</t>
  </si>
  <si>
    <t>Fecha de registro al 15 de abril 2021 / Fecha de recaudación al 31 de marzo 2021</t>
  </si>
  <si>
    <t>Ingresos de Gobierno Central por Clasificación Económica (Enero - Marzo 2021)</t>
  </si>
  <si>
    <t>11 = (5/PIB)</t>
  </si>
  <si>
    <t>% DE CUMPLIMIENTO EJECUCIÓN</t>
  </si>
  <si>
    <t>Total</t>
  </si>
  <si>
    <t>Bachilleres menores de 25 años cursando en el programa de Formación Docente de Excelencia a nivel de grado.</t>
  </si>
  <si>
    <t>Cantidad de estudiantes beneficiados con el programa de Formación Docente de Excelencia a nivel de grado</t>
  </si>
  <si>
    <t>Comunidades aledañas a los recintos participan de los programas de extensión</t>
  </si>
  <si>
    <t>Cantidad de comunitarios beneficiados de los programas de extensión</t>
  </si>
  <si>
    <t>Construcción y ampliación de planteles escolares (Fase 2-sorteo 3 )</t>
  </si>
  <si>
    <t>Número de aulas</t>
  </si>
  <si>
    <t>Construcción y equipamiento de estancias infantiles</t>
  </si>
  <si>
    <t>Número de estancias</t>
  </si>
  <si>
    <t>Estudiantes y docentes reciben servicios de educación física y recreativa escolar</t>
  </si>
  <si>
    <t>Familias reciben servicios de acompañamiento conforme al manual establecido</t>
  </si>
  <si>
    <t>Cantidad de familias de niños y niñas en CAFI que reciben al menos el 70% de las visitas programadas en el período de un año</t>
  </si>
  <si>
    <t>Niños y niñas de 0 a 4 años y 11 meses con seguimiento de salud y nutrición según manual</t>
  </si>
  <si>
    <t>Niños y niñas de 0 a 4 años y 11 meses reciben atención de acuerdo a su condición</t>
  </si>
  <si>
    <t>Número de niños y niñas con señales de alertas en el desarrollo que son atendidos</t>
  </si>
  <si>
    <t>Niños y niñas de 0 a 4 años y 11 meses reciben servicio educativo del nivel inicial</t>
  </si>
  <si>
    <t>Cantidad de niños y niñas de 0 a 4 años y 11 meses que reciben servicios educativos</t>
  </si>
  <si>
    <t>Valores en RD$ millones</t>
  </si>
  <si>
    <t>Quédate en Casa</t>
  </si>
  <si>
    <t>Bachilleres de 16 a 25 años acceden a programas de becas de formación docentes de Excelencia  nivel de grado</t>
  </si>
  <si>
    <t>Cantidad de estudiantes becados con el  programa de formación docente de excelencia a nivel de grado</t>
  </si>
  <si>
    <t>Cantidad de estudiantes impactados por la practica de actividad física y deporte escolar</t>
  </si>
  <si>
    <t>Número de niños y niñas  en los CAIPI que reciben alimentación de acuerdo al requerimiento calórico y nutricional de su edad</t>
  </si>
  <si>
    <t>% EJECUCIÓN FISICA</t>
  </si>
  <si>
    <t>META LOGRADA</t>
  </si>
  <si>
    <t>META PROGRAMADA</t>
  </si>
  <si>
    <t>UNIDAD DE MEDIDA</t>
  </si>
  <si>
    <t>PRODUCTOS</t>
  </si>
  <si>
    <t>PROGRAMA</t>
  </si>
  <si>
    <t>Instalaciones escolares segura, inclusivas y sostenibles</t>
  </si>
  <si>
    <t>Formación y desarrollo de la carrera docente</t>
  </si>
  <si>
    <t>Desarrollo infantil para niños y niñas de 0 a 4 años y 11 meses</t>
  </si>
  <si>
    <t>Servicios técnicos pedagógicos</t>
  </si>
  <si>
    <t>DEVENGADO (RD$ millones)</t>
  </si>
  <si>
    <t>Aseguramiento de la disponibilidad de métodos de planificación familiar en establecimientos según normativas</t>
  </si>
  <si>
    <t>No. de establecimientos con métodos de planificación familiar disponible según normativas</t>
  </si>
  <si>
    <t>Beneficiarios que reciben ayudas médicas directas</t>
  </si>
  <si>
    <t>No. de beneficiarios con ayuda médica directa</t>
  </si>
  <si>
    <t>Beneficiarios que reciben medicamentos de alto costo</t>
  </si>
  <si>
    <t>No. de beneficiarios que reciben ayudas médicas directa</t>
  </si>
  <si>
    <t>Gestantes, puérperas y niños menores de 1 año reciben acompañamiento</t>
  </si>
  <si>
    <t>Número de gestantes, puerperas y niños menores de 1 año reciben acompañamiento</t>
  </si>
  <si>
    <t>Hogares y comunidades con estrategia integral de prevención y control de las arbovirosis implementada</t>
  </si>
  <si>
    <t>No. de hogares y comunidades con intervenciones de información educación y comunicación para prevención arbovirosis</t>
  </si>
  <si>
    <t>Mujeres y niñas de 9 años cubiertas con vacunas de dT-A y HPV respectivamente</t>
  </si>
  <si>
    <t>No. de mujeres y niñas con vacuna de DT-A y HPV aplicada</t>
  </si>
  <si>
    <t>Niños/as de 0 a 5 años vacunados (dosis aplicadas)  según  biológicos de esquema de vacunación oficial del MSP</t>
  </si>
  <si>
    <t>Número de niños/as con esquema de vacunación aplicada</t>
  </si>
  <si>
    <t>Número  de pacientes con factores de baja adherencia reciben kit soporte nutricional</t>
  </si>
  <si>
    <t>Personas con coinfección TB y VIH diagnosticada con acceso a medicamentos oportunamente</t>
  </si>
  <si>
    <t>No. de pacientes coinfectados TB VIH diagnósticados que reciben tratamiento antituberculosis</t>
  </si>
  <si>
    <t>Personas contacto de casos TB investigada, evaluada y referida para tratamiento preventivo (general, migrantes y personas privadas de libertad)</t>
  </si>
  <si>
    <t>No. de personas contacto de casos TB con tratamiento preventivo</t>
  </si>
  <si>
    <t>Personas de escasos recursos que reciben ayudas económicas y en especie</t>
  </si>
  <si>
    <t>No. de ayudas economicas y en especie otorgadas</t>
  </si>
  <si>
    <t>Personas diagnosticadas con TB y TB drogo-resistente con acceso a medicamentos oportunamente</t>
  </si>
  <si>
    <t>No. de personas diagnosticadas con TB y TB DR que reciben tratamiento</t>
  </si>
  <si>
    <t>Personas diagnosticadas y tratadas de acuerdo normativas de malaria</t>
  </si>
  <si>
    <t>No. de personas alcanzadas con intervenciones contra la malaria</t>
  </si>
  <si>
    <t>Personas sintomáticos respiratorios detectados</t>
  </si>
  <si>
    <t>No. de casos de TB detectados en la red de servicios</t>
  </si>
  <si>
    <t>Personas viajando hacia zonas endémicas de fiebre amarilla (FA) y que se vacunan</t>
  </si>
  <si>
    <t>No. de personas viajeras con vacuna para fiebre amarilla aplicada</t>
  </si>
  <si>
    <t>Personas VIH+ que acceden a servicios de atención integral</t>
  </si>
  <si>
    <t>No. de casos VIH tratados de acuerdo a protocolos</t>
  </si>
  <si>
    <t>Población de riesgo con vacunas de influenza  y antirrábica humana</t>
  </si>
  <si>
    <t>No. de personas en riesgo con vacunas de influenza y antirrábica humana</t>
  </si>
  <si>
    <t>Población en edad fértil informada y empoderada recibe paquete completo de promoción de salud sexual y reproductiva</t>
  </si>
  <si>
    <t>No. de personas informadas y empoderadas (promoción de mujeres en edad fértil que acceden a servicios de salud sexual y reproductiva)</t>
  </si>
  <si>
    <t>Población recibe información, educación para cambios de conducta</t>
  </si>
  <si>
    <t>Número de campañas</t>
  </si>
  <si>
    <t>Población vulnerable dispensada con medicamentos oportuno y bajo costo a través de las farmacias del pueblo</t>
  </si>
  <si>
    <t>Total de medicamentos dispensado a través de las farmacias del pueblo</t>
  </si>
  <si>
    <t>Red pública de prestación de servicios de salud abastecido de medicamentos, insumos sanitarios y reactivos de laboratorio</t>
  </si>
  <si>
    <t>Número de establecimientos abastecido de medicamentos</t>
  </si>
  <si>
    <t>Sistema de salud recibe los beneficios del monitoreo y evaluación de los procesos de prevención del VIH y SIDA</t>
  </si>
  <si>
    <t>Número de informes de monitoreo y evaluación emitidos</t>
  </si>
  <si>
    <t>Salud materno neonatal</t>
  </si>
  <si>
    <t>Atención a enfermedades de alto costo</t>
  </si>
  <si>
    <t>Salud colectiva</t>
  </si>
  <si>
    <t>Control de enfermedades prevenibles por vacunas</t>
  </si>
  <si>
    <t>Prevención y atención de la tuberculosis</t>
  </si>
  <si>
    <t>Asistencia social</t>
  </si>
  <si>
    <t>Prevención, diagnóstico y tratamiento VIH/SIDA</t>
  </si>
  <si>
    <t>Provisión de medicamentos, insumos sanitarios y reactivos de laboratorio</t>
  </si>
  <si>
    <t>TOTAL DEVENGADO</t>
  </si>
  <si>
    <t>Adultos mayores reciben atención integral</t>
  </si>
  <si>
    <t>Cantidad de adultos mayores beneficiados</t>
  </si>
  <si>
    <t>Adultos mayores reciben atención y protección integral en centros modelos, según el método SECARE</t>
  </si>
  <si>
    <t>Cantidad de adultos mayores que reciben servicios</t>
  </si>
  <si>
    <t>Adultos mayores reciben atención y protección integral permanente, según el método SECARE</t>
  </si>
  <si>
    <t>Asesoría y Capacitación en el Fortalecimiento del Control Interno</t>
  </si>
  <si>
    <t>Cantidad de instituciones asesoradas y capacitadas</t>
  </si>
  <si>
    <t>Autoridades reciben informes de análisis de información estratégica de medios de comunicación y estudios de campo</t>
  </si>
  <si>
    <t>Informe redactado según lineamientos y en el tiempo establecido</t>
  </si>
  <si>
    <t>Ciudadanos reciben atención a Emergencias</t>
  </si>
  <si>
    <t>Cantidad de emergencias atendidas</t>
  </si>
  <si>
    <t>Ciudadanos reciben información de los servicios de las instituciones del estado</t>
  </si>
  <si>
    <t>Cantidad de personas atendidas</t>
  </si>
  <si>
    <t>Comunidades de la zona fronteriza reciben asistencia social integral</t>
  </si>
  <si>
    <t>No. de comunidades de la zona fronteriza beneficiadas</t>
  </si>
  <si>
    <t>Comunidades de zonas rurales y urbanas reciben asesoramiento tecnico para el Desarrollo Socio-Economico</t>
  </si>
  <si>
    <t>Número de comunidades beneficiadas</t>
  </si>
  <si>
    <t>Comunidades de zonas urbanas y rurales reciben Asistencias Social Focalizadas</t>
  </si>
  <si>
    <t>No. familias beneficiadas</t>
  </si>
  <si>
    <t>Familia Vulnerable reciben Apoyo Social Integral</t>
  </si>
  <si>
    <t>No. de familias beneficiadas</t>
  </si>
  <si>
    <t>Cantidad de familias  que se le verifican sus corresponsabilidades de salud y educación</t>
  </si>
  <si>
    <t>Instituciones Públicas con Contrato Registrado Conforme a lo establecido en la Ley 10-07 del Sistema Nacional de Control  Interno</t>
  </si>
  <si>
    <t>Cantidad de contratos registrados</t>
  </si>
  <si>
    <t>Instituciones públicas reciben asesorías técnicas para la implementación y seguimiento del Gobierno Electrónico</t>
  </si>
  <si>
    <t>Cantidad de instituciones con GE implementada</t>
  </si>
  <si>
    <t>Instituciones Públicas reciben Servicios de Auditoría Interna</t>
  </si>
  <si>
    <t>Número de instituciones con auditoría interna realizada</t>
  </si>
  <si>
    <t>Personas Vulnerables reciben Raciones Alimenticias</t>
  </si>
  <si>
    <t>No. de personas beneficiadas</t>
  </si>
  <si>
    <t>Población participa en intervenciones de prevención y disminución del consumo de drogas</t>
  </si>
  <si>
    <t>Cantidad de personas intervenidas/sensibilizadas</t>
  </si>
  <si>
    <t>Proveer al Estado Dominicano las herramientas tecnicas, cientificas y juridicas para lograr una correcta Administración de sus recursos oceanicos</t>
  </si>
  <si>
    <t>Informes técnicos elaborados</t>
  </si>
  <si>
    <t>Gestión de pago Subsidios Sociales</t>
  </si>
  <si>
    <t>Cantidad de nóminas tramitadas</t>
  </si>
  <si>
    <t>Sociedad dominicana accede a eventos y festejos en conmemoración de jornadas patrióticas</t>
  </si>
  <si>
    <t>Cantidad de eventos y festejos patrios realizados</t>
  </si>
  <si>
    <t>Personas Vulnerables reciben apoyo economico a traves de los Subsidos Sociales</t>
  </si>
  <si>
    <t>No. de personas que reciben subsidios sociales</t>
  </si>
  <si>
    <t>Ordenes de Pagos Autorizadas Conforme Comprobación del Cumplimiento del Control Previo de las Normativas Vigentes</t>
  </si>
  <si>
    <t>Cantidad de órdenes de pagos autorizadas</t>
  </si>
  <si>
    <t>Comunidades en  Condición de pobreza reciben beneficios Sociales para mejorar la condición de pobreza</t>
  </si>
  <si>
    <t>Población pobre y vulnerable recibe apoyo integral para el desarrollo de capacidades sociales, culturales y productivas</t>
  </si>
  <si>
    <t>Cantidad de personas beneficiadas</t>
  </si>
  <si>
    <t>Servidores públicos participan en actividades para el desarrollo y fomento en temas de ética y transparencia gubernamental.</t>
  </si>
  <si>
    <t>Número de actividades realizadas</t>
  </si>
  <si>
    <t>Gestión de titulación de terrenos del Estado</t>
  </si>
  <si>
    <t>Cantidad de títulos gestionados</t>
  </si>
  <si>
    <t>Instituciones públicas y privadas reciben apoyo técnico para iniciativas de mitigación y adaptación al cambio climático</t>
  </si>
  <si>
    <t>Número de Iniciativas asistidas</t>
  </si>
  <si>
    <t>Sociedad y medios reciben servicios de comunicación gubernamental eficiente y oportuna</t>
  </si>
  <si>
    <t>Cantidad de acciones gubernamentales difundidas</t>
  </si>
  <si>
    <t>Control fiscal</t>
  </si>
  <si>
    <t>Desarrollo social comunitario</t>
  </si>
  <si>
    <t>Servicio integral de emergencias</t>
  </si>
  <si>
    <t>Asistencia social integral</t>
  </si>
  <si>
    <t>Gestión integrada del control y reducción de la demanda de drogas y administración de bienes incautados</t>
  </si>
  <si>
    <t>Protección social</t>
  </si>
  <si>
    <t>Gestión del Programa de Transferencias Condicionadas y Subsidios Focalizados</t>
  </si>
  <si>
    <t>Servicio de comunicación y análisis de información estratégica</t>
  </si>
  <si>
    <t>Programación e implementación del gobierno electrónico y atención ciudadana.</t>
  </si>
  <si>
    <t>Desarrollo integral y protección al adulto mayor</t>
  </si>
  <si>
    <t>Promoción del desarrollo y fortalecimiento del sector marítimo y marino nacional</t>
  </si>
  <si>
    <t>Coordinación y fomento de las actividades culturales</t>
  </si>
  <si>
    <t>Desarrollo y promoción de la inclusión social, cultural y productiva</t>
  </si>
  <si>
    <t>Promoción y fomento de la ética en el sector público</t>
  </si>
  <si>
    <t>Fomento del sector inmobiliario del Estado</t>
  </si>
  <si>
    <t>Formulación de políticas para la mitigación y adaptación al cambio climático</t>
  </si>
  <si>
    <t>Dirección de Comunicación y Publicidad</t>
  </si>
  <si>
    <t>Ciudadanos expuestos a violencia, crímenes y delitos participan en las actividades de prevención.</t>
  </si>
  <si>
    <t>Cantidad de ciudadanos beneficiados por las actividades de prevención</t>
  </si>
  <si>
    <t>Ciudadanos Querellantes Reciben Atencion Policial</t>
  </si>
  <si>
    <t>Cantidad de denuncias resueltas</t>
  </si>
  <si>
    <t>Delegaciones con servicio de patrullaje preventivo/proactivo en el municipio de Los Alcarrizos</t>
  </si>
  <si>
    <t>Cantidad de cuadrantes patrullados</t>
  </si>
  <si>
    <t>Extranjeros Regularizados en Territorio Nacional</t>
  </si>
  <si>
    <t>Cantidad de extranjeros regulados</t>
  </si>
  <si>
    <t>Extranjeros residentes con estatus migratorio regulado a través de las naturalizaciones</t>
  </si>
  <si>
    <t>Cantidad de personas naturalizadas</t>
  </si>
  <si>
    <t>Miembros activos, pensionados, jubilados, familiares directos y ciudadanos civiles reciben Servicios de Salud</t>
  </si>
  <si>
    <t>Personas atendidas.</t>
  </si>
  <si>
    <t>Miembros activos,en proceso de retiro,  jubilados, y pensionados que reciben Asistencia Social</t>
  </si>
  <si>
    <t>Servicios entregados a Miembros, P.N., en trámite de Pensión, Pensionados, Jubilados P.N. y sus Dependientes.</t>
  </si>
  <si>
    <t>Miembros Policiales Reciben Capacitación y Entrenamiento</t>
  </si>
  <si>
    <t>Cantidad de miembros formados y entrenados</t>
  </si>
  <si>
    <t>Miembros retirados con Servicios de Salud y Asistencia Social</t>
  </si>
  <si>
    <t>Número de miembros retirados asistidos.-</t>
  </si>
  <si>
    <t>Nacionales y extranjeros autorizados a salir de y entrar hacia el territorio nacional</t>
  </si>
  <si>
    <t>Negocios controlados en cumplimiento de horario de expendio de bebidas alcohólicas</t>
  </si>
  <si>
    <t>Cantidad de negocios de expendio de bebidas alcohólicas controlados (inspeccionados)</t>
  </si>
  <si>
    <t>Accidentes de tránsito registrados</t>
  </si>
  <si>
    <t>Zonas  con Tránsito Vehicular Viabilizados y Controlados</t>
  </si>
  <si>
    <t>Número de zonas controladas</t>
  </si>
  <si>
    <t>Zonas con Servicios de Patrullaje Preventivo/Proactivo</t>
  </si>
  <si>
    <t>Cantidad de zonas con servicios de patrullaje focalizado.</t>
  </si>
  <si>
    <t>Zonas Turisticas con servicios de Patrullaje Preventivo/Proactivo</t>
  </si>
  <si>
    <t>Cantidad de zonas con servicios de seguridad turística</t>
  </si>
  <si>
    <t>Asistencia y prevención para seguridad ciudadana</t>
  </si>
  <si>
    <t>Servicios de seguridad ciudadana y orden público</t>
  </si>
  <si>
    <t>Servicios de salud, seguridad y bienestar social de la P.N</t>
  </si>
  <si>
    <t>Formación y cultura de la P.N</t>
  </si>
  <si>
    <t>Servicios de ordenamiento y asistencia del transporte terreste</t>
  </si>
  <si>
    <t>Reducción de crímenes y delitos que afectan a la seguridad ciudadana</t>
  </si>
  <si>
    <t>Servicios de control y regulación migratoria</t>
  </si>
  <si>
    <t>Civiles y militares reciben capacitación en derechos humanos y derecho internacional humanitario</t>
  </si>
  <si>
    <t>Estudiantes activos</t>
  </si>
  <si>
    <t>Civiles y militares reciben capacitación en seguridad y defensa nacional y geopolítica</t>
  </si>
  <si>
    <t>Civiles y militares reciben servicios de salud</t>
  </si>
  <si>
    <t>Personas atendidas</t>
  </si>
  <si>
    <t>Dragado y Limpieza de Antepuertos, Puertos, Rios y Presas</t>
  </si>
  <si>
    <t>Operativos realizados</t>
  </si>
  <si>
    <t>Estudiantes de educación media reciben los  programas de formación ciudadana fundamentados en la metodología de instrucción militar</t>
  </si>
  <si>
    <t>Número de estudiantes activos que reciben adiestramiento</t>
  </si>
  <si>
    <t>Instituciones y Personas que se Dedican a la Pesca, Reguladas y Asesorada</t>
  </si>
  <si>
    <t>Inspecciones realizadas.</t>
  </si>
  <si>
    <t>Militares y sus dependientes directos acceden a planes de beneficios sociales</t>
  </si>
  <si>
    <t>Cantidad de militares y dependientes beneficiados</t>
  </si>
  <si>
    <t>Cantidad de personas que se benefician del servicio de seguridad</t>
  </si>
  <si>
    <t>Pesonas físicas y jurídicas reguladas para la prestación de servicios de seguridad y vigilancia privada</t>
  </si>
  <si>
    <t>Certificaciones de regulación emitidas</t>
  </si>
  <si>
    <t>Servicio de Protección para la Defensa Aérea</t>
  </si>
  <si>
    <t>Servicio de Protección para la Defensa Naval</t>
  </si>
  <si>
    <t>Operativos realizado</t>
  </si>
  <si>
    <t>Servicio de protección para la Defensa Terrestre</t>
  </si>
  <si>
    <t>Servicio de vigilancia y seguridad de las areas protegidas identificadas</t>
  </si>
  <si>
    <t>Servicios de seguridad aeroportuaria</t>
  </si>
  <si>
    <t>Cantidad de inspecciones realizadas en los diferentes aeropuertos del pais.</t>
  </si>
  <si>
    <t>Servicios de seguridad portuaria</t>
  </si>
  <si>
    <t>Cant. de barcos inspeccionados a nivel nacional</t>
  </si>
  <si>
    <t>Usuarios acceden a servicios de información cartográfica</t>
  </si>
  <si>
    <t>Cartografías emitidas y actualizadas</t>
  </si>
  <si>
    <t>Zona fronteriza asegurada y controlada</t>
  </si>
  <si>
    <t>Cantidad de operativos realizados</t>
  </si>
  <si>
    <t>Defensa nacional</t>
  </si>
  <si>
    <t>Educación y capacitación militar</t>
  </si>
  <si>
    <t>Defensa aérea</t>
  </si>
  <si>
    <t>Defensa Naval</t>
  </si>
  <si>
    <t>Servicios de salud y asistencia social</t>
  </si>
  <si>
    <t>Defensa Terrestre</t>
  </si>
  <si>
    <t xml:space="preserve">No. </t>
  </si>
  <si>
    <t xml:space="preserve">PROGRAMA DE GOBIERNO </t>
  </si>
  <si>
    <t>Programa Seguridad Ciudadana</t>
  </si>
  <si>
    <t>Programa PREPARATE</t>
  </si>
  <si>
    <t>Construcción, reparación y mantenimiento de aulas</t>
  </si>
  <si>
    <t>Jornada Escolar Extendida</t>
  </si>
  <si>
    <t>Atención a la Primera Infancia y Familias Cariño</t>
  </si>
  <si>
    <t>Transformación digital en educación</t>
  </si>
  <si>
    <t xml:space="preserve">Programa Ampliado de Inmunización </t>
  </si>
  <si>
    <t>Salud Materno Infantil</t>
  </si>
  <si>
    <t xml:space="preserve">Prevención y Control de la Tuberculosis </t>
  </si>
  <si>
    <t xml:space="preserve">Prevención y Control de Enfermedades Producidas por Vectores </t>
  </si>
  <si>
    <t xml:space="preserve">Atención Integral de Personas Viviendo con VIH </t>
  </si>
  <si>
    <t>Prevención y Control de la Zoonosis (Rabia)</t>
  </si>
  <si>
    <t xml:space="preserve">Prevención y Control de la Desnutrición </t>
  </si>
  <si>
    <t>Promoción y Educación para la Salud</t>
  </si>
  <si>
    <t>Prevención y Control de Enfermedades Crónicas</t>
  </si>
  <si>
    <t>Vigilancia Epidemiología</t>
  </si>
  <si>
    <t>Salud Mental</t>
  </si>
  <si>
    <t xml:space="preserve">Riesgos Ambientales </t>
  </si>
  <si>
    <t xml:space="preserve">Salud Bucal </t>
  </si>
  <si>
    <t xml:space="preserve">Seguro Familiar de Salud en el Régimen Subsidiado </t>
  </si>
  <si>
    <t>PROSOLI (Operativo Solidaridad)</t>
  </si>
  <si>
    <t xml:space="preserve">Incentivo a la Asistencia Escolar (ILAE) </t>
  </si>
  <si>
    <t xml:space="preserve">Envejecientes </t>
  </si>
  <si>
    <t xml:space="preserve">Bono Gas Hogar </t>
  </si>
  <si>
    <t>Bono Luz</t>
  </si>
  <si>
    <t>Progresando</t>
  </si>
  <si>
    <t>Protección y Atención integral a mujeres víctimas de violencia</t>
  </si>
  <si>
    <t>Programa de reducción embarazo 
entre jóvenes y adolescentes</t>
  </si>
  <si>
    <t xml:space="preserve">Programa de Apoyo a las Micros, Pequeñas y Medianas Empresas (PYMES) </t>
  </si>
  <si>
    <t>Programas de desarrollo
rural agropecuario sostenible</t>
  </si>
  <si>
    <t>Programas de titulación de
tierras en el área urbana y rural</t>
  </si>
  <si>
    <t xml:space="preserve">Programa de Pignoración </t>
  </si>
  <si>
    <t xml:space="preserve">Programa Caminos Productivos </t>
  </si>
  <si>
    <t>Programa de apoyo al sector agropecuario de fomento a la producción para el mercado local y
exportación</t>
  </si>
  <si>
    <t>Programa de Fomento Pecuario</t>
  </si>
  <si>
    <t>Manejo sostenible de la cobertura forestal</t>
  </si>
  <si>
    <t>Gestión sostenible de los recursos costeros y marinos</t>
  </si>
  <si>
    <t>Conservación y manejo descentralizado e integral de cuencas hidrográficas</t>
  </si>
  <si>
    <t>Sistema de Atención integral a Emergencia (9-1-1)</t>
  </si>
  <si>
    <t>FUNCIÓN</t>
  </si>
  <si>
    <t>Administración General</t>
  </si>
  <si>
    <t>Educación</t>
  </si>
  <si>
    <t>Salud</t>
  </si>
  <si>
    <t>Protección Social</t>
  </si>
  <si>
    <t>Asuntos Económicos, Comerciales y Laborales</t>
  </si>
  <si>
    <t>Agropecuaria, caza, pesca y silvicultura</t>
  </si>
  <si>
    <t>Protección de la biodiversidad y ordenación de desechos</t>
  </si>
  <si>
    <t>Protección del Aire, Agua y Suelo</t>
  </si>
  <si>
    <t>Defensa Nacional</t>
  </si>
  <si>
    <t>TOTAL PROGRAMAS SERVICIOS SOCIALES</t>
  </si>
  <si>
    <t>DEVENGADO</t>
  </si>
  <si>
    <t>% DE PARTICIPACIÓN</t>
  </si>
  <si>
    <t>TOTAL PROGRAMAS SERVICIOS ECONÓMICOS</t>
  </si>
  <si>
    <t>TOTAL PROGRAMAS ADMINISTRACIÓN GENERAL</t>
  </si>
  <si>
    <t>3 = 2 / 1</t>
  </si>
  <si>
    <t>4 = 2 / EJECUCIÓN TOTAL</t>
  </si>
  <si>
    <t>Servicios de salud</t>
  </si>
  <si>
    <t>EJECUCIÓN</t>
  </si>
  <si>
    <t>PRESUPUESTO INICIAL</t>
  </si>
  <si>
    <t>COMPROMETIDO</t>
  </si>
  <si>
    <t>PAGADO</t>
  </si>
  <si>
    <t>7 = (5/3)</t>
  </si>
  <si>
    <t>9 = (5)-(1)</t>
  </si>
  <si>
    <t xml:space="preserve">Percibido </t>
  </si>
  <si>
    <t>Presupuesto Inicial</t>
  </si>
  <si>
    <t>Estimación</t>
  </si>
  <si>
    <t>Percibido</t>
  </si>
  <si>
    <t>5 = 4/3</t>
  </si>
  <si>
    <t>6 = (4-1)</t>
  </si>
  <si>
    <t>8=(4/PIB)</t>
  </si>
  <si>
    <t>VARIACIÓN 2021/2020</t>
  </si>
  <si>
    <t>ABS.</t>
  </si>
  <si>
    <t>REL.</t>
  </si>
  <si>
    <t xml:space="preserve">EJECUCIÓN </t>
  </si>
  <si>
    <t>6 = 4-1</t>
  </si>
  <si>
    <t>8 = 5/2</t>
  </si>
  <si>
    <t>10 = 9/1</t>
  </si>
  <si>
    <t>Vacunas</t>
  </si>
  <si>
    <t>Medicamentos</t>
  </si>
  <si>
    <t>Insumos, Equipos y reactivos</t>
  </si>
  <si>
    <t>Material Preventivo (Mascarillas, batas quirurgicas, etc.)</t>
  </si>
  <si>
    <t>FASE</t>
  </si>
  <si>
    <t>Otros</t>
  </si>
  <si>
    <t>Incentivo por labor humanitaria</t>
  </si>
  <si>
    <t>Concepto</t>
  </si>
  <si>
    <t>Devengado</t>
  </si>
  <si>
    <t>Cifras Preliminares</t>
  </si>
  <si>
    <t>PROGRAMADO</t>
  </si>
  <si>
    <t>EJECUTADO VS. PROGRAMADO</t>
  </si>
  <si>
    <t>Gastos corrientes</t>
  </si>
  <si>
    <t>Gastos de capital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</si>
  <si>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</si>
  <si>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</si>
  <si>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</si>
  <si>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</si>
  <si>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</si>
  <si>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Figura 2. Distribución funcional de Servicios Sociales</t>
  </si>
  <si>
    <t>Figura 4. Distribución funcional de Servicios Económicos</t>
  </si>
  <si>
    <t>Figura 3. Distribución funcional de Administración General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</si>
  <si>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</si>
  <si>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</si>
  <si>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</si>
  <si>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</si>
  <si>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</si>
  <si>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PIB Nominal</t>
  </si>
  <si>
    <t>Fecha de registro al 15 de julio 2021 / Fecha de imputación al 30 de junio 2021</t>
  </si>
  <si>
    <t>Se utilizó el PIB del Panorama Macroeconómico actualizado al 10 de junio 2021, elaborado por el Ministerio de Economía Planificación y Desarrollo</t>
  </si>
  <si>
    <t>Supérate</t>
  </si>
  <si>
    <t>Fecha de registro al 15 de julio 2021</t>
  </si>
  <si>
    <t>Monto</t>
  </si>
  <si>
    <t>Tabla 10. Ejecución de Programas Prioritarios (Enero-Junio 2021)</t>
  </si>
  <si>
    <t>TOTAL PROGRAMAS PROTECCIÓN MEDIO AMBIENTE</t>
  </si>
  <si>
    <t>Programa Supérate</t>
  </si>
  <si>
    <t>Autoridades educativas y sociedad civil reciben las evaluaciones e investigaciones para la mejora de la calidad educativa pre-universitaria</t>
  </si>
  <si>
    <t>Cantidad de evaluaciones e investigaciones socializadas</t>
  </si>
  <si>
    <t>Gestión y coordinación de los servicios de bienestar magisterial</t>
  </si>
  <si>
    <t>Pensionados y jubilados del sistema educativo reciben servicios de pensiones y jubilaciones</t>
  </si>
  <si>
    <t>No. Personas jubiladas y pensionadas con servicios</t>
  </si>
  <si>
    <t>Gestión y coordinación de la cooperación internacional educativa</t>
  </si>
  <si>
    <t>Sistema educativo recibe los beneficios de la gestión de proyectos de cooperación internacional para la educación pre-universitaria</t>
  </si>
  <si>
    <t>Número de proyectos firmados</t>
  </si>
  <si>
    <t>Pacientes TB con factores de baja adherencia reciben soporte nutricional en provincias priorizadas</t>
  </si>
  <si>
    <t>Rectoría, dirección y coordinación del Sistema Nacional de Salud</t>
  </si>
  <si>
    <t>Aseguramiento de la disponibilidad de los productos sanguíneos de manera oportuna según normativas</t>
  </si>
  <si>
    <t>No. de unidades de sangres disponible según normativa</t>
  </si>
  <si>
    <t>Encuesta de Pobreza Multidimensional</t>
  </si>
  <si>
    <t>Hogares en situación de pobreza reciben apoyo a traves de Subsidios Sociales</t>
  </si>
  <si>
    <t>Cantidad de muestra efectiva</t>
  </si>
  <si>
    <t>Hogares en situación de pobreza  reciben  subsidios sociales</t>
  </si>
  <si>
    <t>Atención, prevención de desastres</t>
  </si>
  <si>
    <t>Ciudadanos reciben alertas de prevención para la  mitigación y reducción de riesgos ante eventos de desastres naturales.</t>
  </si>
  <si>
    <t>Cantidad de alertas emitidas para reducción de riesgos</t>
  </si>
  <si>
    <t>Fecha de Registro al 15 de julio</t>
  </si>
  <si>
    <t xml:space="preserve">Notas: </t>
  </si>
  <si>
    <t>Negocios que comercializan armas de fuegos controlados y regulados en sus operaciones</t>
  </si>
  <si>
    <t>Cantidad de negocios controlados y regulados</t>
  </si>
  <si>
    <t>Servicios de Investigacines de Accidentes de Tránsito</t>
  </si>
  <si>
    <t>Investigación, formación y capacitación</t>
  </si>
  <si>
    <t>Investigación y Estudios Migratorios</t>
  </si>
  <si>
    <t>Número de estudios e informes técnicos realizados</t>
  </si>
  <si>
    <t>Solo se incluyen programas y productos con producción física programada y/o ejecutada</t>
  </si>
  <si>
    <t>Personas reciben servicios de seguridad y protección en el metro y teleférico de santo domingo</t>
  </si>
  <si>
    <t>Civiles y miltares reciben la capacitación técnico vocacional</t>
  </si>
  <si>
    <t>Números de estudiantes activos que reciben formación vocacional</t>
  </si>
  <si>
    <t>No. de personas atendidas</t>
  </si>
  <si>
    <t xml:space="preserve">% EJECUCIÓN </t>
  </si>
  <si>
    <t>% PIB</t>
  </si>
  <si>
    <t>Fuente: Sistema de Información de la Gestión Financiera (SIGEF).</t>
  </si>
  <si>
    <t>10 =9/1</t>
  </si>
  <si>
    <t>Pruebas Rápidas de Antígenos y PCR</t>
  </si>
  <si>
    <t>FASE Turismo</t>
  </si>
  <si>
    <t>Resultado financiero</t>
  </si>
  <si>
    <t>Balance primario</t>
  </si>
  <si>
    <t>Enero‐Junio 2021</t>
  </si>
  <si>
    <t xml:space="preserve">% VARIACIÓN </t>
  </si>
  <si>
    <t>% EJECUCIÓN</t>
  </si>
  <si>
    <t xml:space="preserve">EJECUCIÓN ENERO - JUNIO </t>
  </si>
  <si>
    <t>PRESUPUESTO APROBADO</t>
  </si>
  <si>
    <t xml:space="preserve">COMPROMETIDO ENERO - JUNIO </t>
  </si>
  <si>
    <t xml:space="preserve">EJECUCIÓN ENERO - JUNIO  </t>
  </si>
  <si>
    <t xml:space="preserve">PAGADO ENERO - JUNIO  </t>
  </si>
  <si>
    <t>(4-1)/1</t>
  </si>
  <si>
    <t>(4/2)</t>
  </si>
  <si>
    <t>3.1 - Fuentes financieras</t>
  </si>
  <si>
    <t>3.1.2 - Incremento de pasivos</t>
  </si>
  <si>
    <t>3.1.2.1 - Incremento de pasivos corrientes</t>
  </si>
  <si>
    <t>3.1.2.1.3 - Obtención de préstamos de corto plazo</t>
  </si>
  <si>
    <t>3.1.2.1.3.1 - Obtención de préstamos internos de corto plazo</t>
  </si>
  <si>
    <t>3.1.2.2 - Incremento de pasivos no corrientes</t>
  </si>
  <si>
    <t>3.1.2.2.3 - Colocación de títulos valores de la deuda pública de largo plazo</t>
  </si>
  <si>
    <t>3.1.2.2.3.1 - Colocación de títulos valores de la deuda pública interna de largo plazo</t>
  </si>
  <si>
    <t>3.1.2.2.3.2 - Colocación de títulos valores de la deuda pública externa de largo plazo</t>
  </si>
  <si>
    <t>3.1.2.2.4 - Obtención de préstamos de la deuda pública de largo plazo</t>
  </si>
  <si>
    <t>3.1.2.2.4.1 - Obtención de préstamos de la deuda pública interna de largo plazo</t>
  </si>
  <si>
    <t>3.1.2.2.4.2 - Obtención de préstamos de la deuda pública externa de largo plazo</t>
  </si>
  <si>
    <t>3.2 - Aplicaciones financieras</t>
  </si>
  <si>
    <t>3.2.1 - Incremento de activos financieros</t>
  </si>
  <si>
    <t>3.2.1.2 - Incremento de activos financieros no corrientes</t>
  </si>
  <si>
    <t>3.2.1.2.3 - Compra de acciones y participaciones de capital con fines de liquidez</t>
  </si>
  <si>
    <t>3.2.1.2.3.2 - Compra de acciones y participaciones de capital de instituciones públicas financieras</t>
  </si>
  <si>
    <t>3.2.1.2.3.4 - Compra de acciones y participaciones de capital de organismos e instituciones internacionales</t>
  </si>
  <si>
    <t>3.2.2 - Disminución de pasivos</t>
  </si>
  <si>
    <t>3.2.2.1 - Disminución de pasivos corrientes</t>
  </si>
  <si>
    <t>3.2.2.1.1 - Disminución de cuentas por pagar de corto plazo</t>
  </si>
  <si>
    <t>3.2.2.1.1.1 - Disminución de cuentas por pagar de internas corto plazo</t>
  </si>
  <si>
    <t>3.2.2.1.1.3 - Disminución de ctas. por pagar internas de corto plazo deuda administrativa</t>
  </si>
  <si>
    <t>3.2.2.1.1.5 - Disminución de ctas. por pagar internas de corto plazo sentencias condenatorias</t>
  </si>
  <si>
    <t>3.2.2.1.5 - Amortización de la porción de corto plazo de la deuda pública en títulos valores de largo plazo</t>
  </si>
  <si>
    <t>3.2.2.1.5.1 - Amortización de la porción de corto plazo de la deuda pública interna en títulos valores de largo plazo</t>
  </si>
  <si>
    <t>3.2.2.1.5.2 - Amortización de la porción de corto plazo de la deuda pública externa en títulos valores de largo plazo</t>
  </si>
  <si>
    <t>3.2.2.1.6 - Amortización de la porción de corto plazo de la deuda pública en préstamos de largo plazo</t>
  </si>
  <si>
    <t>3.2.2.1.6.1 - Amortización de la porción de corto plazo de la deuda pública interna en préstamos de largo plazo</t>
  </si>
  <si>
    <t>3.2.2.1.6.2 - Amortización de la porción de corto plazo de la deuda pública externa en préstamos de largo plazo</t>
  </si>
  <si>
    <t>FINANCIAMIENTO NETO</t>
  </si>
  <si>
    <t xml:space="preserve">Cifras preliminares. </t>
  </si>
  <si>
    <t>El Presupuesto Aprobado 2021 corresponde a la Ley No.237-20 de Presupuesto General del Estado 2021.</t>
  </si>
  <si>
    <t>Fecha de registro: 15/07/2021</t>
  </si>
  <si>
    <t>Fecha de recaudación: 30/06/2021</t>
  </si>
  <si>
    <t>Enero-Junio 2020-2021</t>
  </si>
  <si>
    <t>EJECUCIÓN  
ENERO-JUNIO</t>
  </si>
  <si>
    <t xml:space="preserve">COMPROMETIDO  
ENERO-JUNIO </t>
  </si>
  <si>
    <t xml:space="preserve">EJECUCIÓN  
ENERO-JUNIO </t>
  </si>
  <si>
    <t xml:space="preserve">PAGADO  
ENERO-JUNIO </t>
  </si>
  <si>
    <t>1</t>
  </si>
  <si>
    <t>2</t>
  </si>
  <si>
    <t>3</t>
  </si>
  <si>
    <t>4</t>
  </si>
  <si>
    <t>5</t>
  </si>
  <si>
    <t>(4/PIB)</t>
  </si>
  <si>
    <t>Servicio</t>
  </si>
  <si>
    <t>Externo</t>
  </si>
  <si>
    <t>Amortización</t>
  </si>
  <si>
    <t>Intereses</t>
  </si>
  <si>
    <t>Comisiones</t>
  </si>
  <si>
    <t>Interno</t>
  </si>
  <si>
    <t>El Presupuesto Inicial 2021 corresponde a la Ley No.237-20 de Presupuesto General del Estado 2021.</t>
  </si>
  <si>
    <t>Se utilizó el PIB del Panorama Macroeconómico actualizado al 10/06/2020, elaborado por el Ministerio de Economía, Planificación y de Desarrollo.</t>
  </si>
  <si>
    <t>PIB</t>
  </si>
  <si>
    <t>Detalle</t>
  </si>
  <si>
    <t>En millones de RD$</t>
  </si>
  <si>
    <t>% del PIB</t>
  </si>
  <si>
    <t>PGE 2021</t>
  </si>
  <si>
    <t>Cierre 2021</t>
  </si>
  <si>
    <t>Diferencia</t>
  </si>
  <si>
    <t>A. Total de Ingresos</t>
  </si>
  <si>
    <t>Ingresos fiscales</t>
  </si>
  <si>
    <t>B. Total de Gastos</t>
  </si>
  <si>
    <t>Gasto primario</t>
  </si>
  <si>
    <t>C. Resultados Presupuestarios</t>
  </si>
  <si>
    <t>Resultado Primario [A-[B-(B.1.1)]]</t>
  </si>
  <si>
    <t>Resultado Financiero (A-B)</t>
  </si>
  <si>
    <t>Se utilizó el PIB del Panorama Macroeconómico actualizado al 10/06/2021, elaborado por MEPYD.</t>
  </si>
  <si>
    <t>PIB Nominal (Marco Macroeconómico 10 de junio 2021)</t>
  </si>
  <si>
    <t>En RD$</t>
  </si>
  <si>
    <t>Escenario 1: Inercial</t>
  </si>
  <si>
    <t>Escenario 2: Ajuste Sostenibilidad de la Deuda</t>
  </si>
  <si>
    <t>Escenario 3: Ajuste Sostenibilidad de la Deuda</t>
  </si>
  <si>
    <t>Ingresos Fiscales</t>
  </si>
  <si>
    <t>Gasto Primario</t>
  </si>
  <si>
    <t>Resultado Primario Gobierno Central</t>
  </si>
  <si>
    <t>Resultado Financiero Gobierno Central</t>
  </si>
  <si>
    <t>Fuente: Ministerio de Hacienda.</t>
  </si>
  <si>
    <t>En porcentaje (%)</t>
  </si>
  <si>
    <t>2021*</t>
  </si>
  <si>
    <t>2022*</t>
  </si>
  <si>
    <t>Variación de Proyecciones 2021</t>
  </si>
  <si>
    <t>WEO enero 2021</t>
  </si>
  <si>
    <t>WEO abril 2021</t>
  </si>
  <si>
    <t>Economía Mundial</t>
  </si>
  <si>
    <t>Economías Avanzadas</t>
  </si>
  <si>
    <t>Estados Unidos</t>
  </si>
  <si>
    <t>Zona Euro</t>
  </si>
  <si>
    <t>Economías Emergentes</t>
  </si>
  <si>
    <t>China</t>
  </si>
  <si>
    <t>América Latina y el Caribe</t>
  </si>
  <si>
    <t>República Dominicana</t>
  </si>
  <si>
    <t>*Proyecciones</t>
  </si>
  <si>
    <t>Fuentes: World Economic Outlook - enero, abril, julio 2021; Banco Central de la República Dominicana; Marco Macroeconómico revisado en junio 2021.</t>
  </si>
  <si>
    <t>Enero</t>
  </si>
  <si>
    <t>Abril</t>
  </si>
  <si>
    <t>2017-2020</t>
  </si>
  <si>
    <t>En porcentaje (%) y puntos porcentuales</t>
  </si>
  <si>
    <t>Producto Interno Bruto</t>
  </si>
  <si>
    <t>Fuente: Banco Central de la República Dominicana.</t>
  </si>
  <si>
    <t>Enero-Marzo (2020-2021)</t>
  </si>
  <si>
    <t>COMPONENTES</t>
  </si>
  <si>
    <t>Enero-Marzo</t>
  </si>
  <si>
    <r>
      <t xml:space="preserve">Desaceleración de las Tasas de Crecimiento </t>
    </r>
    <r>
      <rPr>
        <b/>
        <vertAlign val="superscript"/>
        <sz val="10"/>
        <color indexed="9"/>
        <rFont val="Arial"/>
        <family val="2"/>
      </rPr>
      <t>(1)</t>
    </r>
  </si>
  <si>
    <t>Tasa de Crecimiento (%)</t>
  </si>
  <si>
    <t>Incidencia</t>
  </si>
  <si>
    <t>Consumo Final</t>
  </si>
  <si>
    <t>Consumo Privado</t>
  </si>
  <si>
    <t>Consumo Público</t>
  </si>
  <si>
    <r>
      <t>Formación Bruta de Capital</t>
    </r>
    <r>
      <rPr>
        <b/>
        <vertAlign val="superscript"/>
        <sz val="10"/>
        <color indexed="8"/>
        <rFont val="Arial"/>
        <family val="2"/>
      </rPr>
      <t xml:space="preserve"> </t>
    </r>
  </si>
  <si>
    <t>Formación Bruta de Capital Fijo</t>
  </si>
  <si>
    <t xml:space="preserve">Variación de Existencias </t>
  </si>
  <si>
    <t>Exportaciones</t>
  </si>
  <si>
    <t>Importaciones</t>
  </si>
  <si>
    <r>
      <rPr>
        <b/>
        <vertAlign val="superscript"/>
        <sz val="9"/>
        <color indexed="8"/>
        <rFont val="Calibri"/>
        <family val="2"/>
      </rPr>
      <t>(1)</t>
    </r>
    <r>
      <rPr>
        <b/>
        <sz val="9"/>
        <color indexed="8"/>
        <rFont val="Calibri"/>
        <family val="2"/>
      </rPr>
      <t xml:space="preserve"> La variación en puntos porcentuales de las tasas de crecimiento por componente. </t>
    </r>
  </si>
  <si>
    <t xml:space="preserve"> Tasa de Crecimiento (%) e Incidencia (Puntos Porcentuales) </t>
  </si>
  <si>
    <t>Actividad Económica</t>
  </si>
  <si>
    <t>Agropecuaria</t>
  </si>
  <si>
    <t>Agricultura</t>
  </si>
  <si>
    <t>Ganadería, Silvicultura y Pesca</t>
  </si>
  <si>
    <t>Industrias</t>
  </si>
  <si>
    <t>Explotación de Minas y Canteras</t>
  </si>
  <si>
    <t>Manufactura Local</t>
  </si>
  <si>
    <t>Industrias de Alimentos</t>
  </si>
  <si>
    <t>Elaboración de Bebidas y Productos de Tabaco</t>
  </si>
  <si>
    <t>Fabricación de Productos de la Refinación de Petróleo y Químicos</t>
  </si>
  <si>
    <t>Otras Manufacturas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</si>
  <si>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</si>
  <si>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</si>
  <si>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</si>
  <si>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</si>
  <si>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</si>
  <si>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</si>
  <si>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</si>
  <si>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</si>
  <si>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Servicios Financieros</t>
  </si>
  <si>
    <t>Actividades Inmobiliarias y de Alquiler</t>
  </si>
  <si>
    <t>Administración Pública y Defensa; Seguridad Social de Afiliación Obligatoria</t>
  </si>
  <si>
    <t>Enseñanza</t>
  </si>
  <si>
    <t>Enseñanza de Mercado</t>
  </si>
  <si>
    <t>Enseñanza No de Mercado</t>
  </si>
  <si>
    <t>Salud de Mercado</t>
  </si>
  <si>
    <t>Salud No de Mercado</t>
  </si>
  <si>
    <t>Otras Actividades de Servicios</t>
  </si>
  <si>
    <t>Valor Agregado</t>
  </si>
  <si>
    <t>Impuestos a la producción netos de subsidios</t>
  </si>
  <si>
    <t>Abril-Junio</t>
  </si>
  <si>
    <t>Enero-Junio</t>
  </si>
  <si>
    <t>Administración Pública</t>
  </si>
  <si>
    <t>Indicador Mensual de Actividad Económica (IMAE)</t>
  </si>
  <si>
    <t>Enero-Marzo (2016-2021)</t>
  </si>
  <si>
    <t>En millones de US$</t>
  </si>
  <si>
    <t>En millones de US$ y porcentaje (%)</t>
  </si>
  <si>
    <t>Conceptos</t>
  </si>
  <si>
    <t>Variación Absoluta (Millones US$)</t>
  </si>
  <si>
    <t>Variación Porcentual (%)</t>
  </si>
  <si>
    <t>1. Cuenta Corriente</t>
  </si>
  <si>
    <t>1.1 Balanza de Bienes y Servicios</t>
  </si>
  <si>
    <t>1.1.1 Balanza de Bienes</t>
  </si>
  <si>
    <t>1.1.2 Balanza de Servicios</t>
  </si>
  <si>
    <t>1.2 Ingreso Primario</t>
  </si>
  <si>
    <t>1.3 Ingreso Secundario</t>
  </si>
  <si>
    <t>Cuenta Financiera</t>
  </si>
  <si>
    <t>Inversión Directa</t>
  </si>
  <si>
    <t>Inversión de Cartera</t>
  </si>
  <si>
    <t>Otra Inversión</t>
  </si>
  <si>
    <t>Ingresos de Divisas</t>
  </si>
  <si>
    <t>Exportaciones de Bienes</t>
  </si>
  <si>
    <t>Nacionales</t>
  </si>
  <si>
    <t>Zonas Francas</t>
  </si>
  <si>
    <t>Ingresos por Turismo</t>
  </si>
  <si>
    <t>Ingresos por Otros Servicios</t>
  </si>
  <si>
    <t>Remesas Familiares</t>
  </si>
  <si>
    <t>Inversión Extranjera Directa</t>
  </si>
  <si>
    <t>Enero-Junio (2020-2021)</t>
  </si>
  <si>
    <t>Valores en US$</t>
  </si>
  <si>
    <t>Variación Tasa de Crecimiento (%)</t>
  </si>
  <si>
    <t>2021/2020</t>
  </si>
  <si>
    <t>2021/PGE 2021</t>
  </si>
  <si>
    <t>Petróleo WTI (US$ por barril)</t>
  </si>
  <si>
    <t>Oro (US$/Oz)</t>
  </si>
  <si>
    <t xml:space="preserve">Fuente: The Pink Sheet-Banco Mundial; Marco Macroeconómico revisado en agosto 2020 (PGE 2021) y el revisado en junio 2021. </t>
  </si>
  <si>
    <t>Tipo de Cambio (Promedio)</t>
  </si>
  <si>
    <t>Depreciación (%)</t>
  </si>
  <si>
    <t xml:space="preserve">Fuente: Banco Central de la República Dominicana; Marco Macroeconómico revisado en agosto 2020 (PGE 2021) y el revisado el 10 de junio 2021. </t>
  </si>
  <si>
    <t>(2019 - 2021)</t>
  </si>
  <si>
    <t>Depósito</t>
  </si>
  <si>
    <t>TPM</t>
  </si>
  <si>
    <t>Préstamo</t>
  </si>
  <si>
    <t>(2019 - Junio 2021)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</si>
  <si>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</si>
  <si>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</si>
  <si>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</si>
  <si>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</si>
  <si>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</si>
  <si>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</si>
  <si>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</si>
  <si>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</si>
  <si>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</si>
  <si>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</si>
  <si>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</si>
  <si>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</si>
  <si>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Inflación (Promedio)</t>
  </si>
  <si>
    <t>Inflación (diciembre)</t>
  </si>
  <si>
    <t>2020-2022</t>
  </si>
  <si>
    <t>Tasa de Cambio (Promedio)</t>
  </si>
  <si>
    <t>Crecimiento PIB real EEUU</t>
  </si>
  <si>
    <t>Crecimiento PIB real</t>
  </si>
  <si>
    <t>Fuente: Marco Macroeconómico 2021-2025, revisado al 10 de junio 2021</t>
  </si>
  <si>
    <t>* Datos para 2021 y 2022 son proyecciones</t>
  </si>
  <si>
    <t>Revisado el 10 de junio de 2021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</si>
  <si>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</si>
  <si>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</si>
  <si>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</si>
  <si>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</si>
  <si>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</si>
  <si>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</si>
  <si>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Meta de inflación (±1)</t>
  </si>
  <si>
    <t>Inflación (promedio)</t>
  </si>
  <si>
    <t>Crecimiento deflactor PIB</t>
  </si>
  <si>
    <t>Tasa de cambio (promedio)</t>
  </si>
  <si>
    <t>Tasa de variación (%)</t>
  </si>
  <si>
    <t>SUPUESTOS :</t>
  </si>
  <si>
    <t>Nickel (US$/TM)</t>
  </si>
  <si>
    <t>Carbón mineral API2 CIF ARA (US$/TM)</t>
  </si>
  <si>
    <t>Crecimiento PIB real EE.UU (%)</t>
  </si>
  <si>
    <t>Inflación EE.UU. (promedio)</t>
  </si>
  <si>
    <t>Inflación EE.UU. (diciembre)</t>
  </si>
  <si>
    <t xml:space="preserve">Notas:  </t>
  </si>
  <si>
    <t xml:space="preserve">1. Proyecciones del Ministerio de Economía, Planificación y Desarrollo, consensuadas con el Banco Central y el Ministerio de Hacienda. </t>
  </si>
  <si>
    <t>2. De 2022 en adelante, se proyecta la inflación con la consecución de la meta establecida por el Banco Central.</t>
  </si>
  <si>
    <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t>
  </si>
  <si>
    <t>4. Fuentes supuestos exógenos: Consensus ForecastsTM, FMI, Banco Mundial, EIA y Bloomberg.</t>
  </si>
  <si>
    <t>Revisado al 31/08/2020</t>
  </si>
  <si>
    <t>Revisado al 10/06/2021</t>
  </si>
  <si>
    <t>Variación relativa</t>
  </si>
  <si>
    <r>
      <t>Meta de inflación (</t>
    </r>
    <r>
      <rPr>
        <sz val="11"/>
        <rFont val="Calibri"/>
        <family val="2"/>
      </rPr>
      <t>±</t>
    </r>
    <r>
      <rPr>
        <sz val="11"/>
        <rFont val="Arial"/>
        <family val="2"/>
      </rPr>
      <t>1)</t>
    </r>
  </si>
  <si>
    <t>Carbón mineral API2 (US$/TM)</t>
  </si>
  <si>
    <t>Junio 2021</t>
  </si>
  <si>
    <t>Tipo/Acreedor</t>
  </si>
  <si>
    <t>Participación</t>
  </si>
  <si>
    <t>(Millones de US$)</t>
  </si>
  <si>
    <t>BID</t>
  </si>
  <si>
    <t>Externa</t>
  </si>
  <si>
    <t>Privados</t>
  </si>
  <si>
    <t>Bonos</t>
  </si>
  <si>
    <t>Banca Comercial</t>
  </si>
  <si>
    <t>Suplidores</t>
  </si>
  <si>
    <t>Multilaterales</t>
  </si>
  <si>
    <t>Bilaterales</t>
  </si>
  <si>
    <t>Interna</t>
  </si>
  <si>
    <t>Bonos de Subasta</t>
  </si>
  <si>
    <t>Bonos de Recapitalización del Banco Central</t>
  </si>
  <si>
    <t>Bancos Comerciales u otras Instituciones Financieras</t>
  </si>
  <si>
    <t>Título Canjeado</t>
  </si>
  <si>
    <t>Nota: El PIB empleado corresponde a la actualización de junio 2021 del Marco Macroeconómico</t>
  </si>
  <si>
    <t>Fuente: Dirección General de Crédito Público</t>
  </si>
  <si>
    <t>Fuente de Financiamiento/ Tipo Acreedor</t>
  </si>
  <si>
    <t>Porcentaje del Total de la Deuda</t>
  </si>
  <si>
    <t>Tasa de Interés Promedio Ponderada (%)</t>
  </si>
  <si>
    <t>Madurez Promedio (años)</t>
  </si>
  <si>
    <t>Deuda Externa</t>
  </si>
  <si>
    <t>Organismos Multilaterales</t>
  </si>
  <si>
    <t>De los cuales : Acuerdo Petrocaribe</t>
  </si>
  <si>
    <t xml:space="preserve">Bonos </t>
  </si>
  <si>
    <t>Deuda Interna</t>
  </si>
  <si>
    <t>Pesos</t>
  </si>
  <si>
    <t>Dólares</t>
  </si>
  <si>
    <t>Bonos Recap</t>
  </si>
  <si>
    <t>Deuda Pública SPNF</t>
  </si>
  <si>
    <t>Enero-junio 2020 y 2021</t>
  </si>
  <si>
    <t>AMBITO INSTITUCIONAL</t>
  </si>
  <si>
    <t>ENTES EXISTENTES</t>
  </si>
  <si>
    <t>ENTES CON EJECUCION REGISTRADA EN EL SIGEF</t>
  </si>
  <si>
    <t>% DE LOS ENTES CON EJECUCION EN EL SIGEF</t>
  </si>
  <si>
    <t xml:space="preserve">Organismos Autónomos y Descentralizados No Financieros </t>
  </si>
  <si>
    <t>Instituciones Públicas de la Seguridad Social</t>
  </si>
  <si>
    <t>Fuente: Sistema de la Información de la Gestión Financiera (SIGEF)</t>
  </si>
  <si>
    <t>VARIACIÓN</t>
  </si>
  <si>
    <t>6 = (4/2)</t>
  </si>
  <si>
    <t>7 = (4-1)</t>
  </si>
  <si>
    <t>8 = (7/1)</t>
  </si>
  <si>
    <t>9 = (4/PIB)</t>
  </si>
  <si>
    <t xml:space="preserve">1.1.1.1.2 - Organismos Autónomos y Descentralizados No Financieros </t>
  </si>
  <si>
    <t>2.1.3 - Prestaciones de la seguridad social (sistema propio de la empresa)</t>
  </si>
  <si>
    <t>2.1.6 - Transferencias corrientes otorgadas</t>
  </si>
  <si>
    <t>2.2.6 - Transferencias de capital otorgadas</t>
  </si>
  <si>
    <t>2.2.7 - Inversiones financieras realizadas con fines de política</t>
  </si>
  <si>
    <t>1.1.1.1.3 - Instituciones de la Seguridad Social</t>
  </si>
  <si>
    <t>*Cifras Preliminares</t>
  </si>
  <si>
    <t>Nota: PIB Nominal estimado para el año 2021 en el Marco Macroeconómico de junio 2021 (RD$5,126,270.1 millones)</t>
  </si>
  <si>
    <t>5102 - CENTRO DE EXPORTACIONES E INVERSIONES DE LA REP. DOM.</t>
  </si>
  <si>
    <t>5103 - CONSEJO NACIONAL DE POBLACIÓN Y FAMILIA</t>
  </si>
  <si>
    <t>5104 - DEPARTAMENTO AEROPORTUARIO</t>
  </si>
  <si>
    <t>`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</si>
  <si>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</si>
  <si>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</si>
  <si>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</si>
  <si>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</si>
  <si>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</si>
  <si>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</si>
  <si>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</si>
  <si>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</si>
  <si>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</si>
  <si>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</si>
  <si>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</si>
  <si>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</si>
  <si>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</si>
  <si>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</si>
  <si>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</si>
  <si>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</si>
  <si>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</si>
  <si>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</si>
  <si>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</si>
  <si>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</si>
  <si>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</si>
  <si>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</si>
  <si>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</si>
  <si>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</si>
  <si>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</si>
  <si>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</si>
  <si>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</si>
  <si>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</si>
  <si>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</si>
  <si>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</si>
  <si>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5155 - INSTITUTO DE FORMACIÓN TÉCNICO PROFESIONAL (INFOTEP)</t>
  </si>
  <si>
    <t>5157 - CORPORACION DOMICANA DE EMPRESAS ESTATALES (CORDE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</si>
  <si>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</si>
  <si>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</si>
  <si>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</si>
  <si>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AVIACIÓN CIVIL</t>
  </si>
  <si>
    <t>5163 - CONSEJO DOMINICANO DE PESCA Y ACUICULTURA</t>
  </si>
  <si>
    <t>5164 - CONSEJO NAC. PARA LAS COMUNIDADES DOMINICANAS EN EL EXTERIOR (CONDEX)</t>
  </si>
  <si>
    <t>5165 - COMISIÓN REGULADORA DE PRÁCTICAS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</si>
  <si>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</si>
  <si>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</si>
  <si>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</si>
  <si>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</si>
  <si>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5171 - INSTITUTO DOMINICANO PARA LA CALIDAD (INDOCAL)</t>
  </si>
  <si>
    <t>5172 - ORGANISMO DOMINICANO DE ACREDITACIÓN 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</si>
  <si>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</si>
  <si>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</si>
  <si>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</si>
  <si>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</si>
  <si>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</si>
  <si>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GEOLÓGICO NACIONAL</t>
  </si>
  <si>
    <t>5180 - DIRECCIÓN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</si>
  <si>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</si>
  <si>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</si>
  <si>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</si>
  <si>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</si>
  <si>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5201 - INSTITUTO DOMINICANO DE SEGUROS SOCIALES</t>
  </si>
  <si>
    <t>5202 - INSTITUTO DE AUXILIOS Y VIVIENDAS</t>
  </si>
  <si>
    <t>5205 - SUPERINTENDENCIA DE PENSIONES</t>
  </si>
  <si>
    <t>5206 - SUPERINTENDENCIA DE SALUD Y RIESGO LABORAL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</si>
  <si>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</si>
  <si>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</si>
  <si>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</si>
  <si>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</si>
  <si>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</si>
  <si>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*Cifras Peliminares</t>
  </si>
  <si>
    <t>Nota: PIB Nominal estimado para el año 2021 en el Marco Macroeconómico de junio 2021</t>
  </si>
  <si>
    <t>Valores en RD$ Millones</t>
  </si>
  <si>
    <t>Organismos Autónomos y Descentralizados No Financieros e Instituciones Públicas de la Seguridad Social</t>
  </si>
  <si>
    <t>Febrero</t>
  </si>
  <si>
    <t>Marzo</t>
  </si>
  <si>
    <t>Mayo</t>
  </si>
  <si>
    <t>Junio</t>
  </si>
  <si>
    <t>5167 - OFICINA NACIONAL DE DEFENSA PUBLICA</t>
  </si>
  <si>
    <t>5180 - DIRECCION CENTRAL DEL SERVICIO NACIONAL DE SALUD</t>
  </si>
  <si>
    <t>Gráfico 3. Cuenta Corriente de la República Dominicana</t>
  </si>
  <si>
    <t>TASA DE CRECIMIENTO INTERANUAL (%)</t>
  </si>
  <si>
    <t xml:space="preserve">Cuadro 4. INDICADOR MENSUAL DE ACTIVIDAD ECONÓMICA (IMAE) 2021
</t>
  </si>
  <si>
    <t>Fuente: Ministerio de Economía, Planificación y Desarrollo (MEPyD)</t>
  </si>
  <si>
    <t>Política monetaria, crediticia y cambiaria</t>
  </si>
  <si>
    <t>Deuda, gastos e ingresos</t>
  </si>
  <si>
    <t>Gestión de datos</t>
  </si>
  <si>
    <t>Planificación y gestión</t>
  </si>
  <si>
    <t>Diáspora</t>
  </si>
  <si>
    <t>Política exterior</t>
  </si>
  <si>
    <t>Transporte</t>
  </si>
  <si>
    <t>Territorios y municipios</t>
  </si>
  <si>
    <t>Producción y consumo sostenibles</t>
  </si>
  <si>
    <t>Ambiente y cambio climático</t>
  </si>
  <si>
    <t>MIPyMES</t>
  </si>
  <si>
    <t>Desarrollo industrial</t>
  </si>
  <si>
    <t>Minería</t>
  </si>
  <si>
    <t>Turismo</t>
  </si>
  <si>
    <t>Transformación digital</t>
  </si>
  <si>
    <t>Corrupción e impunidad</t>
  </si>
  <si>
    <t>Adecuación y actualización del marco legal</t>
  </si>
  <si>
    <t>Estado</t>
  </si>
  <si>
    <t>Vivienda</t>
  </si>
  <si>
    <t xml:space="preserve">Energía </t>
  </si>
  <si>
    <t>Agua</t>
  </si>
  <si>
    <t>Población rural y desarrollo agropecuario pesquero</t>
  </si>
  <si>
    <t>Deportes</t>
  </si>
  <si>
    <t>Cultura</t>
  </si>
  <si>
    <t>Educación superior, ciencia y tecnología</t>
  </si>
  <si>
    <t>Igualdad de género y empoderamiento de la mujer</t>
  </si>
  <si>
    <t>Juventud</t>
  </si>
  <si>
    <t>Educación de calidad</t>
  </si>
  <si>
    <t>Seguridad ciudadana</t>
  </si>
  <si>
    <t>Empleo formal</t>
  </si>
  <si>
    <t>Intervenciones previstas</t>
  </si>
  <si>
    <t>Denominación</t>
  </si>
  <si>
    <t>No.</t>
  </si>
  <si>
    <r>
      <t>Notas: Se utilizó el PIB del Panorama Macroeconómico actualizado al 31</t>
    </r>
    <r>
      <rPr>
        <b/>
        <sz val="9"/>
        <rFont val="Avenir Next Regular"/>
      </rPr>
      <t>/08/2020</t>
    </r>
    <r>
      <rPr>
        <b/>
        <sz val="9"/>
        <color indexed="8"/>
        <rFont val="Avenir Next Regular"/>
      </rPr>
      <t>, elaborado por el Ministerio de Economía, Planificación y de Desarrollo. El Presupuesto Aprobado 2021 corresponde a la Ley No.237-20 de Presupuesto General del Estado 2021.
Fuente: Sistema de Información de la Gestión Financiera (SIGEF).</t>
    </r>
  </si>
  <si>
    <t xml:space="preserve">FINANCIAMIENTO NETO </t>
  </si>
  <si>
    <t>3.1.1 - Disminución de activos financieros</t>
  </si>
  <si>
    <t>Resultado Financiero Global</t>
  </si>
  <si>
    <t>Resultado Primario</t>
  </si>
  <si>
    <t>TOTAL DE GASTOS</t>
  </si>
  <si>
    <t>2.1.4 - Gastos de la propiedad</t>
  </si>
  <si>
    <t>TOTAL DE INGRESOS</t>
  </si>
  <si>
    <t>1.1.6 - Transferencias y donaciones corrientes recibidas</t>
  </si>
  <si>
    <t>% PARTICIPACIÓN</t>
  </si>
  <si>
    <t>Notas: El Presupuesto Aprobado 2021 corresponde a la Ley No.237-20 de Presupuesto General del Estado 2021.
Fuente: Sistema de Información de la Gestión Financiera (SIGEF).</t>
  </si>
  <si>
    <t>TOTAL GENERAL</t>
  </si>
  <si>
    <t xml:space="preserve">DE LA FUNCIÓN </t>
  </si>
  <si>
    <t>DEL TOTAL</t>
  </si>
  <si>
    <t xml:space="preserve">% PRESUPUESTO INICIAL </t>
  </si>
  <si>
    <t>PRESUPUESTO INICIAL 2020</t>
  </si>
  <si>
    <t xml:space="preserve">CLASIFICACIÓN FUNCIONAL </t>
  </si>
  <si>
    <r>
      <t xml:space="preserve">Tabla 3. Asignaciones Presupuestarias Según Clasificación Funcional Gastos del Gobierno Central 
</t>
    </r>
    <r>
      <rPr>
        <sz val="11"/>
        <rFont val="Calibri"/>
        <family val="2"/>
        <scheme val="minor"/>
      </rPr>
      <t>Valores en millones de RD$</t>
    </r>
  </si>
  <si>
    <t>Gráfico 8. Distribución del Gasto por Clasificación Económica</t>
  </si>
  <si>
    <t>Gráfico 9. Distribución del Gasto por Clasificación Funcional (Enero-junio 2021)</t>
  </si>
  <si>
    <t>Gráfico 1. TASA DE CRECIMIENTO DEL PRODUCTO INTERNO BRUTO (PIB) E INCIDENCIA DE LA DEMANDA INTERNA Y EXTERNA (ENFOQUE DEL GASTO)</t>
  </si>
  <si>
    <t>Cuadro 1. Tasas de Crecimiento de la Economía Mundial, Estados Unidos, Zona euro, China y República Dominicana 2019-2022</t>
  </si>
  <si>
    <t>Gráfico 2.  TASA DE CRECIMIENTO DEL PIB DE LA REPÚBLICA DOMINICANA
ENERO-MARZO (2018-2021)
Tasa de Crecimiento del PIB de la República Dominicana</t>
  </si>
  <si>
    <t>Cuadro 2. TASA DE CRECIMIENTO E INCIDENCIA DEL PIB DE LA REPÚBLICA DOMINICANA
(POR EL ENFOQUE DEL GASTO) 
Tasa de Crecimiento e Incidencia del PIB de la República Dominicana</t>
  </si>
  <si>
    <t>Cuadro 6. Cuenta Financiera de la República Dominicana</t>
  </si>
  <si>
    <t>Cuadro 7. Generación de Divisas de la República Dominicana</t>
  </si>
  <si>
    <t>Cuadro 8.  Precios de Bienes Primarios (Petróleo y Oro)</t>
  </si>
  <si>
    <t>Cuadro 3. Producto Interno Bruto por Sectores de Origen Enero-Marzo (2020-2021)</t>
  </si>
  <si>
    <t>Cuadro 5. Cuenta Corriente de la República Dominicana</t>
  </si>
  <si>
    <t>Cuadro 9. Tipo de Cambio y Tasa de Depreciación Acumulada</t>
  </si>
  <si>
    <t xml:space="preserve">Gráfico 4. Inflación Interanual </t>
  </si>
  <si>
    <t>Gráfico 5. Tasas de Interés del BCRD</t>
  </si>
  <si>
    <t>Cuadro 10.  Panorama Macroeconómico 2021 - 2025</t>
  </si>
  <si>
    <t>Cuadro 11. Comparativo de Proyecciones Macroeconómicas 2021</t>
  </si>
  <si>
    <t>Cuadro 12. Lineamientos estratégicos PNPSP: Políticas priorizadas y número de intervenciones previstas</t>
  </si>
  <si>
    <t>PIB Nominal 2020 (Marco Macroeconómico 10 de Junio 2021)</t>
  </si>
  <si>
    <t>Total de Ingresos (1.1 + 1.2)</t>
  </si>
  <si>
    <t>1.2.4.1 - Transferencias del sector privado</t>
  </si>
  <si>
    <t>*Otros ingresos corrientes</t>
  </si>
  <si>
    <t>*Ingresos por diferencial del gas licuado de petróleo</t>
  </si>
  <si>
    <t>1.1.4.2.2 - Arrendamientos de activos tangibles no producidos</t>
  </si>
  <si>
    <t>1.1.4.2.1 - Dividendos y retiros de las cuasisociedades</t>
  </si>
  <si>
    <t>1.1.4.1.2 - Intereses externos</t>
  </si>
  <si>
    <t>1.1.4.1.1 - Intereses internos</t>
  </si>
  <si>
    <t>1.1.2.2.1 - Contribuciones de empleadores del sector público</t>
  </si>
  <si>
    <t>1.1.2.1.2 - Contribuciones de empleados del sector privado</t>
  </si>
  <si>
    <t>1.1.2.1.1 - Contribuciones de empleados del sector público</t>
  </si>
  <si>
    <t>1.1.1.1.3 - Otros impuestos sobre los ingresos</t>
  </si>
  <si>
    <t>1.1.1.1.2 - De empresas y otras corporaciones</t>
  </si>
  <si>
    <t>1.1.1.1.1 - De personas físicas</t>
  </si>
  <si>
    <t>9 = (4/3)</t>
  </si>
  <si>
    <t>8 = (4-3)</t>
  </si>
  <si>
    <t>7 = (4/1)</t>
  </si>
  <si>
    <t>6 = (4/2)-1</t>
  </si>
  <si>
    <t>5 = (4/PIB)</t>
  </si>
  <si>
    <t xml:space="preserve">CUMPLIMIENTO % </t>
  </si>
  <si>
    <t xml:space="preserve">VARIACIÓN ABSOLUTA </t>
  </si>
  <si>
    <t>% RESPECTO PRESUPUESTO INICIAL 2021</t>
  </si>
  <si>
    <t>% VARIACIÓN 2021 VS 2020</t>
  </si>
  <si>
    <t>RECAUDADO 2021</t>
  </si>
  <si>
    <t>ESTIMADO 2021</t>
  </si>
  <si>
    <t>RECAUDADO 2020</t>
  </si>
  <si>
    <t>ESTIMADO vs. RECAUDADO 2021</t>
  </si>
  <si>
    <t>ENERO-JUNIO</t>
  </si>
  <si>
    <t>Valores en Millones RD$</t>
  </si>
  <si>
    <t>Enero-Junio 2020 y 2021</t>
  </si>
  <si>
    <t>DGA</t>
  </si>
  <si>
    <t>DGII</t>
  </si>
  <si>
    <t>TN</t>
  </si>
  <si>
    <t>Recaudado 2021</t>
  </si>
  <si>
    <t>Estimado 2021</t>
  </si>
  <si>
    <t>Recacudado 2020</t>
  </si>
  <si>
    <t>Recaudadora</t>
  </si>
  <si>
    <t>Excluye donaciones.</t>
  </si>
  <si>
    <t>Cuadro 13. RESULTADO FINANCIERO Y FINANCIAMIENTO NETO 2021
VALORES EN MILLONES DE RD$ Y PORCENTAJE (%)
Valores en millones de RD$ y porcentaje (%)</t>
  </si>
  <si>
    <t>Programas de desarrollo 
rural agropecuario sostenible</t>
  </si>
  <si>
    <t>PRODRAMADO</t>
  </si>
  <si>
    <t>Cuadro 16.  INGRESOS DEL GOBIERNO CENTRAL POR LA CLASIFICACIÓN ECONÓMICA</t>
  </si>
  <si>
    <t xml:space="preserve">Gráfico 6. PROYECCIONES PRINCIPALES VARIABLES MACROECONÓMICOS </t>
  </si>
  <si>
    <t xml:space="preserve">GRÁFICO 7.  INGRESOS POR ENTIDAD RECAUDADORA  </t>
  </si>
  <si>
    <t>Enero-junio 2020/2021</t>
  </si>
  <si>
    <t>Cuadro 18. Gastos de Gobierno Central por Clasificación Institucional (Enero - Junio 2021)</t>
  </si>
  <si>
    <t>Cuadro 19. Programación y Ejecución Trimestral de Metas Físicas  Ministerio de Educación (Enero-Junio 2021)</t>
  </si>
  <si>
    <t>Tabla 6. GASTOS DEL GOBIERNO CENTRAL POR CLASIFICACIÓN ECONÓMICA
ENERO-JUNIO 2020/2021</t>
  </si>
  <si>
    <t>Cuadro 20. Programación y Ejecución Trimestral de Metas Físicas - Ministerio de Salud Pública y Asistencia Social (Enero-Junio 2021)</t>
  </si>
  <si>
    <t>Cuadro 21. Programación y Ejecución Trimestral de Metas Físicas  Presidencia de la República (Enero-Junio 2021)</t>
  </si>
  <si>
    <t>Cuadro 22. Programación y Ejecución Trimestral de Metas Físicas - Ministerio de Interior y Policía (Enero-Junio 2021)</t>
  </si>
  <si>
    <t>Cuadro 23. Programación y Ejecución Trimestral de Metas Físicas - Ministerio de Defensa (Enero-Junio 2021)</t>
  </si>
  <si>
    <t>Cuadro 24. Ejecución de Programas Prioritarios (Enero-Junio 2021)</t>
  </si>
  <si>
    <t>Cuadro 26. Gastos del Gobierno Central relacionados al COVID-19  (Enero-Junio 2021)</t>
  </si>
  <si>
    <t>Cuadro 27. Financiamiento Neto del Gobierno Central</t>
  </si>
  <si>
    <t>Cuadro 28. Servicio de la Deuda del Gobierno Central</t>
  </si>
  <si>
    <t>Cuadro 29. Composición de la Deuda del SPNF</t>
  </si>
  <si>
    <t>Cuadro 30. Tasa de interés y plazo promedio de la deuda pública del SPNF</t>
  </si>
  <si>
    <t xml:space="preserve">Cuadro 31. Proyección Preliminar de Resultados Presupuestarios del Gobierno Central </t>
  </si>
  <si>
    <t xml:space="preserve">Cuadro 32. Proyección Preliminar de Resultados Presupuestarios del Gobierno Central </t>
  </si>
  <si>
    <t>Cuadro 33.ORGANISMOS AUTÓNOMOS Y DESCENTRALIZADOS NO FINANCIEROS E INSTITUCIONES PÚBLICAS DE LA SEGURIDAD SOCIAL EN EL SIGEF
PERÍODO ENERO-JUNIO, 2021</t>
  </si>
  <si>
    <t>Cuadro 34.ORGANISMOS AUTÓNOMOS Y DESCENTRALIZADOS NO FINANCIEROS E INSTITUCIONES PÚBLICAS DE LA SEGURIDAD SOCIAL EN EL SIGEF
PERÍODO ENERO-JUNIO, 2021</t>
  </si>
  <si>
    <t>Cuadro 35. ORGANISMOS AUTÓNOMOS Y DESCENTRALIZADOS NO FINANCIEROS E INSTITUCIONES PÚBLICAS DE LA SEGURIDAD SOCIAL EN EL SIGEF
PERÍODO ENERO-JUNIO, 2021</t>
  </si>
  <si>
    <t>FIGURA 1.MAPA DE INVERSIÓN PÚBLICA</t>
  </si>
  <si>
    <t>ENERO – JUNIO 2021</t>
  </si>
  <si>
    <t>VALORES EN MILLONES RD$</t>
  </si>
  <si>
    <t>Figura 5. Distribución funcional de Protección del Medio Ambiente</t>
  </si>
  <si>
    <t>Cuadro 25. Gastos de Gobierno Central por Clasificación Funcional (Enero - Junio 2021)</t>
  </si>
  <si>
    <t>Gráfico 10. Resultado Financiero y Balance Primario del Gobierno Central (Enero-Junio 2020-2021)</t>
  </si>
  <si>
    <t>Cuadro 36.ORGANISMOS AUTÓNOMOS Y DESCENTRALIZADOS NO FINANCIEROS E INSTITUCIONES PÚBLICAS DE LA SEGURIDAD SOCIAL
ENERO-JUNIO, 2021</t>
  </si>
  <si>
    <t>Cuadro 37.- Ejecución de Gastos COVID-19</t>
  </si>
  <si>
    <t>Enero - Junio 2021/2020</t>
  </si>
  <si>
    <t>Anexo 1. Ejecución por Clasificación Programática Enero-Junio 2021</t>
  </si>
  <si>
    <t>EJECUCION</t>
  </si>
  <si>
    <t>(Capítulo - Subcapítulo - Unidad Ejecutora - Programa)</t>
  </si>
  <si>
    <t>01 - CÁMARA  DE SENADORES</t>
  </si>
  <si>
    <t>0001 - SENADO DE LA REPÚBLICA DOMINICANA</t>
  </si>
  <si>
    <t>11 - Representación, fiscalización y gestión legislativa</t>
  </si>
  <si>
    <t>98 - Administración de Contribuciones Especiales</t>
  </si>
  <si>
    <t>01 - CÁMARA DE DIPUTADOS</t>
  </si>
  <si>
    <t>0001 - CÁMARA DE DIPUTADOS</t>
  </si>
  <si>
    <t>01 - MINISTERIO ADMINISTRATIVO DE LA PRESIDENCIA</t>
  </si>
  <si>
    <t>0001 - CONTRALORIA GENERAL DE LA REPUBLICA</t>
  </si>
  <si>
    <t>01 - Actividades centrales</t>
  </si>
  <si>
    <t>0001 - SECRETARIADO ADMINISTRATIVO DE LA PRESIDENCIA</t>
  </si>
  <si>
    <t>11 - Fondo a cargo del Poder Ejecutivo</t>
  </si>
  <si>
    <t>99 - Administración de activos, pasivos y transferencias</t>
  </si>
  <si>
    <t>0005 - GOBERNACIÓN  DEL EDIFICIO GUBERNAMENTAL JUAN PABLO DUARTE</t>
  </si>
  <si>
    <t>0007 - GABINETE DE POLÍTICA MEDIOAMBIENTAL Y DESARROLLO FÍSICO</t>
  </si>
  <si>
    <t>0009 - COMISIÓN PRESIDENCIAL DE APOYO AL DESARROLLO PROVINCIAL</t>
  </si>
  <si>
    <t>22 - Apoyo al desarrollo provincial</t>
  </si>
  <si>
    <t>0010 - CONSEJO NACIONAL PARA EL CAMBIO CLIMÁTICO Y MECANISMO DE DESARROLLO LIMPIO</t>
  </si>
  <si>
    <t>24 - Formulación de políticas para la mitigación y adaptación al cambio climático</t>
  </si>
  <si>
    <t>0011 - DIRECCION GENERAL DE COMUNICACION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</si>
  <si>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</si>
  <si>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</si>
  <si>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</si>
  <si>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</si>
  <si>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0018 - COMISIÓN PERMANENTE DE EFEMÉRIDES PATRIA</t>
  </si>
  <si>
    <t>18 - Coordinación y fomento de las actividades culturales</t>
  </si>
  <si>
    <t>0024 - AUTORIDAD NACIONAL DE ASUNTOS MARÍTIMOS (ANAMAR)</t>
  </si>
  <si>
    <t>23 - Promoción del desarrollo y fortalecimiento del sector marítimo y marino nacional</t>
  </si>
  <si>
    <t>0029 - VICE PRESIDENCIA DE LA REPÚBLICA</t>
  </si>
  <si>
    <t>02 - GABINETE DE LA POLÍTICA SOCIAL</t>
  </si>
  <si>
    <t>0001 - GABINETE SOCIAL DE LA PRESIDENCIA</t>
  </si>
  <si>
    <t>12 - Protección social</t>
  </si>
  <si>
    <t>0001 - OFICINA DE INGENIEROS SUPERVISORA DE OBRAS DEL ESTADO</t>
  </si>
  <si>
    <t>0002 - COMUNIDAD DIGNA CONTRA LA POBREZA</t>
  </si>
  <si>
    <t>13 - Desarrollo social comunitario</t>
  </si>
  <si>
    <t>0002 - DIRECCION GENERAL  DE COMUNICACION</t>
  </si>
  <si>
    <t>0003 - DIRECCION DE LA INFORMACION ANALISIS Y PROGRAMACION ESTRATEGICA</t>
  </si>
  <si>
    <t>14 - Asistencia social integral</t>
  </si>
  <si>
    <t>0003 - PLAN PRESIDENCIAL CONTRA LA POBREZA</t>
  </si>
  <si>
    <t>0004 - COMISION PRESIDENCIAL DE APOYO AL DESARROLLO BARRIAL</t>
  </si>
  <si>
    <t>0004 - SERVICIO INTEGRAL DE EMERGENCIAS</t>
  </si>
  <si>
    <t>0007 - OFICINA PRESIDENCIAL DE TECNOLOGIA DE LA INFORMACION Y COMUNICACION</t>
  </si>
  <si>
    <t>0007 - PROGRESANDO CON SOLIDARIDAD</t>
  </si>
  <si>
    <t>0008 - ADMINISTRADORA DE SUBSIDIOS SOCIALES</t>
  </si>
  <si>
    <t>0008 - DIRECCION GENERAL DE ETICA E INTEGRIDAD GUBERNAMENTAL</t>
  </si>
  <si>
    <t>0009 - DIRECCIÓN GENERAL DE PROYECTOS ESTRATÉGICOS Y ESPECIALES DE LA PRESIDENCIA DE LA REPÚBLICA (PROPEEP)</t>
  </si>
  <si>
    <t>0009 - SISTEMA UNICO DE BENEFICIARIOS</t>
  </si>
  <si>
    <t>0010 - CONSEJO NACIONAL DE LA PERSONA ENVEJECIENTE</t>
  </si>
  <si>
    <t>15 - Desarrollo integral y protección al adulto mayor</t>
  </si>
  <si>
    <t>0011 - FONDO DE PROMOCION A LAS INICIATIVAS COMUNITARIAS</t>
  </si>
  <si>
    <t>0014 - COMEDORES ECONOMICOS DEL ESTADO</t>
  </si>
  <si>
    <t>0015 - DIRECCIÓN GENERAL DE DESARROLLO DE LA COMUNIDAD</t>
  </si>
  <si>
    <t>0016 - DIRECCION GENERAL DE DESARROLLO FRONTERIZO</t>
  </si>
  <si>
    <t>04 - CONTRALORIA GENERAL DE LA REPUBLICA</t>
  </si>
  <si>
    <t>11 - Control fiscal</t>
  </si>
  <si>
    <t>05 - OFICINA DE INGENIEROS SUPERVISORES DE OBRAS DEL ESTADO</t>
  </si>
  <si>
    <t>12 - Construcción y reconstrucción de carreteras</t>
  </si>
  <si>
    <t>13 - CONSTRUCCION Y RECONSTRUCCION DE OBRAS DEPORTIVAS</t>
  </si>
  <si>
    <t>15 - Construcción y reconstrucción de obras de salud</t>
  </si>
  <si>
    <t>17 - CONSTRUCCION Y RECONSTRUCCION DE CENTROS RELIGIOSOS</t>
  </si>
  <si>
    <t>19 - CONSTRUCCION Y RECONSTRUCCION DE OBRAS PARA RECREACION Y CULTURA</t>
  </si>
  <si>
    <t>06 - MINISTERIO DE LA PRESIDENCIA</t>
  </si>
  <si>
    <t>14 - Fomento del sector inmobiliario del Estado</t>
  </si>
  <si>
    <t>0001 - MINISTERIO DE LA PRESIDENCIA</t>
  </si>
  <si>
    <t>13 - Atención, prevención de desastres</t>
  </si>
  <si>
    <t>11 - Servicio de comunicación y análisis de información estratégica</t>
  </si>
  <si>
    <t>12 - Servicio integral de emergencias</t>
  </si>
  <si>
    <t>0005 - DESARROLLO TERRITORIAL Y DE COMUNIDADES</t>
  </si>
  <si>
    <t>18 - Desarrollo territorial y de comunidades</t>
  </si>
  <si>
    <t>0006 - CENTRO DE OPERACIONES DE EMERGENCIAS (COE)</t>
  </si>
  <si>
    <t>15 - Programación e implementación del gobierno electrónico y atención ciudadana.</t>
  </si>
  <si>
    <t>16 - Promoción y fomento de la ética en el sector público</t>
  </si>
  <si>
    <t>17 - Desarrollo y promoción de la inclusión social, cultural y productiva</t>
  </si>
  <si>
    <t>01 - MINISTERIO DE INTERIOR Y POLICIA</t>
  </si>
  <si>
    <t>0001 -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</si>
  <si>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</si>
  <si>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</si>
  <si>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</si>
  <si>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</si>
  <si>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0003 - INSTITUTO NACIONAL DE MIGRACION</t>
  </si>
  <si>
    <t>0004 - CUERPO DE BOMBEROS DE SANTO DOMINGO, DISTRITO NACIONAL</t>
  </si>
  <si>
    <t>13 - Atención de emergencia a ciudadanos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</si>
  <si>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</si>
  <si>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</si>
  <si>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</si>
  <si>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</si>
  <si>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</si>
  <si>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</si>
  <si>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</si>
  <si>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11 - Servicios de seguridad ciudadana y orden público</t>
  </si>
  <si>
    <t>0001 - POLICIA NACIONAL</t>
  </si>
  <si>
    <t>50 - Reducción de crímenes y delitos que afectan a la seguridad ciudadana</t>
  </si>
  <si>
    <t>13 - Formación y cultura de la P.N</t>
  </si>
  <si>
    <t>0002 - INSTITUTO POLICIAL DE EDUCACION</t>
  </si>
  <si>
    <t>0004 - DIRECCION CENTRAL  DE  POLICIA DE TURISMO</t>
  </si>
  <si>
    <t>0005 - DIRECCION GENERAL DE SEGURIDAD DE TRANSITO Y TRANSPORTE TERRESTRE (DIGESETT)</t>
  </si>
  <si>
    <t>12 - Servicios de ordenamiento y asistencia del transporte terreste</t>
  </si>
  <si>
    <t>0007 - DIRECCION GENERAL DE LA RESERVA DE LA POLICIA NACIONAL</t>
  </si>
  <si>
    <t>14 - Servicios de salud, seguridad y bienestar social de la P.N</t>
  </si>
  <si>
    <t>0008 - HOSPITAL GENERAL DOCENTE DE LA POLICIA NACIONAL</t>
  </si>
  <si>
    <t>0009 - COMITÉ DE RETIRO DE LA POLICIA NACIONAL</t>
  </si>
  <si>
    <t>01 - MINISTERIO DE DEFENSA</t>
  </si>
  <si>
    <t>0001 - MINISTERIO DE DEFENSA</t>
  </si>
  <si>
    <t>0002 - DIRECCION GENERAL DE ESCUELAS VOCACIONALES</t>
  </si>
  <si>
    <t>13 - Educación y capacitación militar</t>
  </si>
  <si>
    <t>0003 - FOMENTO Y PRODUCCION CUNARIA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</si>
  <si>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</si>
  <si>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</si>
  <si>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</si>
  <si>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</si>
  <si>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</si>
  <si>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11 - Defensa nacional</t>
  </si>
  <si>
    <t>0007 - ESC DE GRAD.DE COM.Y ESTADO MAYOR CONJ.'GRAL DE DIV. GREGORIO LUPERON'</t>
  </si>
  <si>
    <t>0008 - CÍRCULO DEPORTIVO DE LAS FUERZAS ARMADAS Y LA POLICIA NACIONAL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</si>
  <si>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</si>
  <si>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</si>
  <si>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</si>
  <si>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</si>
  <si>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</si>
  <si>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</si>
  <si>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</si>
  <si>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</si>
  <si>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</si>
  <si>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</si>
  <si>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</si>
  <si>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</si>
  <si>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0030 - SERVICIO NACIONAL DE PROTECCION AMBIENTAL</t>
  </si>
  <si>
    <t>0031 - DIRECCIÓN GENERAL DE LA INDUSTRIA MILITAR DE LAS FUERZAS ARMADAS</t>
  </si>
  <si>
    <t>02 - EJERCITO DE LA  REPUBLICA DOMINICANA</t>
  </si>
  <si>
    <t>0001 - EJERCITO DE LA REPUBLICA DOMINICANA</t>
  </si>
  <si>
    <t>11 - Defensa terrestre</t>
  </si>
  <si>
    <t>0001 - FUERZA AEREA DE LA  REPUBLICA DOMINICANA</t>
  </si>
  <si>
    <t>0002 - ACADEMIA MILITAR BATALLA DE LA CARRERA</t>
  </si>
  <si>
    <t>12 - Educación  y capacitación militar</t>
  </si>
  <si>
    <t>0003 - ESCUELA DE GRADUADOS DE ESTUDIOS MILITARES DEL EJERCITO DE REP. DOM.</t>
  </si>
  <si>
    <t>03 - ARMADA DE LA REPUBLICA DOMINICANA</t>
  </si>
  <si>
    <t>0001 - ARMADA DE LA REPUBLICA DOMINICANA</t>
  </si>
  <si>
    <t>11 - Defensa naval</t>
  </si>
  <si>
    <t>12 - Educación y capacitación naval</t>
  </si>
  <si>
    <t>13 - Servicios de salud</t>
  </si>
  <si>
    <t>0002 - DIRECCION GENERAL DE DRAGAS, PRESAS Y BALIZAMIENTO, M.G</t>
  </si>
  <si>
    <t>04 - FUERZA AEREA DE LA  REPUBLICA DOMINICANA</t>
  </si>
  <si>
    <t>11 - Defensa aérea</t>
  </si>
  <si>
    <t>0002 - HOSPITAL MILITAR FAD DR RAMON DE LARA</t>
  </si>
  <si>
    <t>13 - Servicio de salud</t>
  </si>
  <si>
    <t>0003 - FORMACION Y CAPACITACION TECNICO PROFESIONAL (IMESA)</t>
  </si>
  <si>
    <t>12 - Educación y capacitación militar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</si>
  <si>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</si>
  <si>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</si>
  <si>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</si>
  <si>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</si>
  <si>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</si>
  <si>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</si>
  <si>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</si>
  <si>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</si>
  <si>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</si>
  <si>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</si>
  <si>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</si>
  <si>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</si>
  <si>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</si>
  <si>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</si>
  <si>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0003 - ADMINISTRACION GENERAL DE BIENES NACIONALES</t>
  </si>
  <si>
    <t>13 - Administración general de Bienes Nacionales</t>
  </si>
  <si>
    <t>0004 - DIRECCION GENERAL DE CONTRATACIONES PUBLICAS</t>
  </si>
  <si>
    <t>14 - Regulación, supervisión y fomento de las Compras Públicas</t>
  </si>
  <si>
    <t>0005 - DIRECCION GENERAL DE POLITICA Y LEGISLACION TRIBUTARIA</t>
  </si>
  <si>
    <t>15 - Formulación de políticas tributaria y gestión de las exoneraciones</t>
  </si>
  <si>
    <t>0006 - CENTRO DE CAPACITACIÓN EN POLITICA Y GESTION FISCAL</t>
  </si>
  <si>
    <t>16 - Desarrollo y fortalecimiento de las capacidades en finanzas públicas</t>
  </si>
  <si>
    <t>0007 - PROGRAMA DE ADMINISTRACION FINANCIERA INTEGRADA</t>
  </si>
  <si>
    <t>19 - Modernización de la Administración Financiera</t>
  </si>
  <si>
    <t>0008 - TESORERIA NACIONAL</t>
  </si>
  <si>
    <t>11 - Administración de las operaciones del Tesoro</t>
  </si>
  <si>
    <t>0009 - DIRECCIÓN GENERAL DE CONTABILIDAD GUBERNAMENTAL</t>
  </si>
  <si>
    <t>17 - Servicios de contabilidad gubernamental</t>
  </si>
  <si>
    <t>0010 - DIRECCION GENERAL  DE PRESUPUESTO</t>
  </si>
  <si>
    <t>20 - Gestión del sistema presupuestario dominicano</t>
  </si>
  <si>
    <t>0011 - DIRECCION GENERAL DE CREDITO PUBLICO</t>
  </si>
  <si>
    <t>18 - Adminstración de Crédito Público</t>
  </si>
  <si>
    <t>0012 - DIRECCION GENERAL DE JUBILACIONES Y PENSIONES A CARGO DEL ESTADO</t>
  </si>
  <si>
    <t>21 - Administración de Pensiones y Jubilaciones</t>
  </si>
  <si>
    <t>01 - MINISTERIO DE EDUCACION</t>
  </si>
  <si>
    <t>0001 - MINISTERIO DE EDUCACION</t>
  </si>
  <si>
    <t>11 - Servicios técnicos pedagógicos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</si>
  <si>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</si>
  <si>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</si>
  <si>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</si>
  <si>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</si>
  <si>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</si>
  <si>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</si>
  <si>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</si>
  <si>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</si>
  <si>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</si>
  <si>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</si>
  <si>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</si>
  <si>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</si>
  <si>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</si>
  <si>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</si>
  <si>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0008 - INSTITUTO SUPERIOR DE FORMACION DOCENTE  SALOME UREÑA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</si>
  <si>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</si>
  <si>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</si>
  <si>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</si>
  <si>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</si>
  <si>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</si>
  <si>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</si>
  <si>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15 - Asistencia social</t>
  </si>
  <si>
    <t>16 - Atención a enfermedades de alto costo</t>
  </si>
  <si>
    <t>22 - Calidad de vida e inclusión social de niños con discapacidad intelectual (CAID)</t>
  </si>
  <si>
    <t>0002 - VICEMINISTERIO DE PLANIFICACION Y DESARROLLO</t>
  </si>
  <si>
    <t>11 - Rectoría, dirección y coordinación del Sistema Nacional de Salud</t>
  </si>
  <si>
    <t>0003 - VICEMINISTERIO DE LA GARANTIA DE LA CALIDAD DE LA ATENCION</t>
  </si>
  <si>
    <t>0004 - VICEMINISTERIO DE SALUD COLECTIVA</t>
  </si>
  <si>
    <t>13 - Salud colectiva</t>
  </si>
  <si>
    <t>40 - Salud materno neonatal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</si>
  <si>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</si>
  <si>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</si>
  <si>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</si>
  <si>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</si>
  <si>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18 - Provisión de medicamentos, insumos sanitarios y reactivos de laboratorio</t>
  </si>
  <si>
    <t>0029 - COMISION PRESIDENCIAL DE POLITICA FARMACEUTICA NACIONAL</t>
  </si>
  <si>
    <t>0030 - PROGRAMA AMPLIADO DE INMUNIZACIÓN (PAI)</t>
  </si>
  <si>
    <t>20 - Control de enfermedades prevenibles por vacunas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</si>
  <si>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</si>
  <si>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</si>
  <si>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</si>
  <si>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</si>
  <si>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</si>
  <si>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</si>
  <si>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</si>
  <si>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</si>
  <si>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</si>
  <si>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11 - Fomento del empleo</t>
  </si>
  <si>
    <t>12 - Regulación de las relaciones laborales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</si>
  <si>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</si>
  <si>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</si>
  <si>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</si>
  <si>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</si>
  <si>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</si>
  <si>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</si>
  <si>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técnica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</si>
  <si>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</si>
  <si>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</si>
  <si>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</si>
  <si>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</si>
  <si>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</si>
  <si>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</si>
  <si>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</si>
  <si>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</si>
  <si>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</si>
  <si>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</si>
  <si>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</si>
  <si>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</si>
  <si>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</si>
  <si>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</si>
  <si>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19 - Gestión del sistema de peajes</t>
  </si>
  <si>
    <t>20 - Reducción de vulnerabilidades en infraestructura ante la ocurrencia de desastres naturales</t>
  </si>
  <si>
    <t>34 - Construcción, reconstrucción y reparación de infraestructuras para  atender emergencias públicas</t>
  </si>
  <si>
    <t>0002 - DIRECCION GENERAL DE EMBELLECIMIENTO DE CARRETERAS Y AVENIDAS DE CIRCUNV.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</si>
  <si>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</si>
  <si>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</si>
  <si>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</si>
  <si>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</si>
  <si>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</si>
  <si>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</si>
  <si>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</si>
  <si>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0010 - COMISION PRESIDENCIAL PARA LA MODERNIZACION Y SEGURIDAD PORTUARIAS</t>
  </si>
  <si>
    <t>25 - Promoción para la modernización y seguridad portuaria</t>
  </si>
  <si>
    <t>01 - MINISTERIO DE INDUSTRIA, COMERCIO Y MIPYMES (MICM)</t>
  </si>
  <si>
    <t>0001 -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</si>
  <si>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</si>
  <si>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</si>
  <si>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</si>
  <si>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</si>
  <si>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</si>
  <si>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</si>
  <si>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0009 - DIRECCION DE FOMENTO Y DESARROLLO DE LA ARTESANIA NACIONAL (FODEARTE)</t>
  </si>
  <si>
    <t>0010 - CONSEJO DE COORDINACIÓN DE LA ZONA ESPECIAL DE DESARROLLO FRONTERIZO (CCDF)</t>
  </si>
  <si>
    <t>01 - MINISTERIO DE TURISMO</t>
  </si>
  <si>
    <t>0001 - MINISTERIO DE TURISMO</t>
  </si>
  <si>
    <t>11 - Fomento y promoción turística</t>
  </si>
  <si>
    <t>12 - Supervisión y regulación de los servicios turísticos</t>
  </si>
  <si>
    <t>0002 - COMITE EJECUTOR DE INFRAESTRUCTA EN ZONAS TURISTICAS (CEIZTUR)</t>
  </si>
  <si>
    <t>13 - Fomento y desarrollo de infraestructuras turísticas</t>
  </si>
  <si>
    <t>01 - PROCURADURIA GENERAL DE LA REPUBLICA</t>
  </si>
  <si>
    <t>0001 - PROCURADURIA GENERAL DE LA REPUBLICA DOMINICANA</t>
  </si>
  <si>
    <t>11 - Representación y defensa del interés público social</t>
  </si>
  <si>
    <t>12 - Coordinación y funcionamiento del Sistema Penitenciario Dominicano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</si>
  <si>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</si>
  <si>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</si>
  <si>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</si>
  <si>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</si>
  <si>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</si>
  <si>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</si>
  <si>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</si>
  <si>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</si>
  <si>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</si>
  <si>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</si>
  <si>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</si>
  <si>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</si>
  <si>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</si>
  <si>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</si>
  <si>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</si>
  <si>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</si>
  <si>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</si>
  <si>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</si>
  <si>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</si>
  <si>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</si>
  <si>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</si>
  <si>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</si>
  <si>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</si>
  <si>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</si>
  <si>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</si>
  <si>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</si>
  <si>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</si>
  <si>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</si>
  <si>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</si>
  <si>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0001 - MINISTERIO DE EDUCACION SUPERIOR,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</si>
  <si>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</si>
  <si>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</si>
  <si>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</si>
  <si>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</si>
  <si>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COMISION INTERNACIONAL ASESORA CIENCIA Y TECNOLOGIA</t>
  </si>
  <si>
    <t>01 - MINISTERIO DE ECONOMIA, PLANIFICACION Y DESARROLLO</t>
  </si>
  <si>
    <t>0001 - MINISTERIO DE ECONOMIA, PLANIFICACION Y DESARROLLO</t>
  </si>
  <si>
    <t>11 - Desarrollo y coordinación de políticas e iniciativas estratégicas</t>
  </si>
  <si>
    <t>13 - Análisis de estudios económicos y sociales</t>
  </si>
  <si>
    <t>14 - Planificación económica y social</t>
  </si>
  <si>
    <t>16 - Coordinación de la cooperación internacional</t>
  </si>
  <si>
    <t>98 - Administracion de contribuciones especiales</t>
  </si>
  <si>
    <t>99 - Administracion de activos, pasivos y transferencias</t>
  </si>
  <si>
    <t>0009 - OFICINA NACIONAL DE ESTADISTICAS</t>
  </si>
  <si>
    <t>12 - Generación de estadísticas nacionales</t>
  </si>
  <si>
    <t>0017 - GOBERNACION DEL EDIFICIO DE OFICINAS GUBERNAMENTALES</t>
  </si>
  <si>
    <t>01 - MINISTERIO DE ADMINISTRACION PUBLICA (MAP)</t>
  </si>
  <si>
    <t>0001 - MINISTERIO DE ADMINISTRACION PUBLICA</t>
  </si>
  <si>
    <t>11 - Profesionalización de la Función Pública</t>
  </si>
  <si>
    <t>12 - Fortalecimiento de la Gestión Pública Central, Descentralizada y Local</t>
  </si>
  <si>
    <t>0002 - INSTITUTO NACIONAL DE ADMINISTRACION PUBLICA</t>
  </si>
  <si>
    <t>17 - Formación y Capacitación de Servidores de la Administración Pública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</si>
  <si>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</si>
  <si>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</si>
  <si>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</si>
  <si>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</si>
  <si>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</si>
  <si>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0002 - DIRECCION GENERAL DE MINERIA</t>
  </si>
  <si>
    <t>0004 - REMEDIACION AMBIENTAL MINA PUEBLO VIEJO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</si>
  <si>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</si>
  <si>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</si>
  <si>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</si>
  <si>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</si>
  <si>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</si>
  <si>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12 - Gestion del Registro del Estado Civil</t>
  </si>
  <si>
    <t>13 - Administración de Juntas Electorales y Expedición de CIE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</si>
  <si>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</si>
  <si>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</si>
  <si>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</si>
  <si>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</si>
  <si>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</si>
  <si>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</si>
  <si>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</si>
  <si>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</si>
  <si>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11 - Defensor del Pueblo</t>
  </si>
  <si>
    <t>01 - TRIBUNAL SUPERIOR  ELECTORAL ( TSE)</t>
  </si>
  <si>
    <t>0001 - TRIBUNAL SUPERIOR  ELECTORAL TSE</t>
  </si>
  <si>
    <t>11 - Administración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</si>
  <si>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</si>
  <si>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</si>
  <si>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</si>
  <si>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</si>
  <si>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</si>
  <si>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11 - Pago Energia No Cortable</t>
  </si>
  <si>
    <t>97 - Subsidios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</si>
</sst>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#,##0.0,,_);\(#,##0.0,,\)"/>
    <numFmt numFmtId="165" formatCode="0.0%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.00_-;\-* #,##0.00_-;_-* &quot;-&quot;??_-;_-@_-"/>
    <numFmt numFmtId="170" formatCode="_(* #,##0.0_);_(* \(#,##0.0\);_(* &quot;-&quot;?_);_(@_)"/>
    <numFmt numFmtId="172" formatCode="#,##0.000_);\(#,##0.000\)"/>
    <numFmt numFmtId="173" formatCode="0.0"/>
    <numFmt numFmtId="174" formatCode="#,##0.00,,"/>
    <numFmt numFmtId="175" formatCode="_-* #,##0.0,,_-;\-* #,##0.0_-;_-* &quot;-&quot;??_-;_-@_-"/>
    <numFmt numFmtId="176" formatCode="#,##0.0,,"/>
    <numFmt numFmtId="177" formatCode="_(* #,##0.0,,_);_(* \(#,##0.0,,\);_(* &quot;-&quot;??_);_(@_)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9"/>
      <name val="enchNine Regular"/>
    </font>
    <font>
      <b/>
      <sz val="12"/>
      <color theme="1"/>
      <name val="Avenir Next LT Pro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BenchNine Regular"/>
    </font>
    <font>
      <b/>
      <sz val="9"/>
      <color theme="1"/>
      <name val="enchNine Regular"/>
    </font>
    <font>
      <sz val="9"/>
      <color theme="1"/>
      <name val="enchNine Regular"/>
    </font>
    <font>
      <b/>
      <sz val="9"/>
      <color theme="0"/>
      <name val="enchNine Regular"/>
    </font>
    <font>
      <b/>
      <sz val="9"/>
      <color indexed="8"/>
      <name val="Avenir Next Regular"/>
    </font>
    <font>
      <sz val="11"/>
      <color theme="0"/>
      <name val="Calibri"/>
      <family val="2"/>
      <scheme val="minor"/>
    </font>
    <font>
      <b/>
      <sz val="9"/>
      <color theme="0"/>
      <name val="Avenir Next Regular"/>
    </font>
    <font>
      <sz val="11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9"/>
      <color theme="1"/>
      <name val="Times New Roman"/>
      <family val="1"/>
    </font>
    <font>
      <b/>
      <sz val="10"/>
      <color theme="0"/>
      <name val="BenchNine Regular"/>
    </font>
    <font>
      <sz val="10"/>
      <color theme="1"/>
      <name val="BenchNine Regular"/>
    </font>
    <font>
      <sz val="10"/>
      <name val="BenchNine Regular"/>
    </font>
    <font>
      <sz val="9"/>
      <color theme="1"/>
      <name val="BenchNine Regular"/>
    </font>
    <font>
      <b/>
      <sz val="9"/>
      <color theme="1"/>
      <name val="BenchNine Regular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10"/>
      <color theme="0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9"/>
      <color indexed="8"/>
      <name val="Calibri"/>
      <family val="2"/>
    </font>
    <font>
      <b/>
      <sz val="9"/>
      <color indexed="8"/>
      <name val="Calibri"/>
      <family val="2"/>
    </font>
    <font>
      <sz val="12"/>
      <color theme="1"/>
      <name val="Calibri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1"/>
      <name val="BenchNine Regular"/>
    </font>
    <font>
      <b/>
      <sz val="11"/>
      <color theme="0"/>
      <name val="BenchNine Regular"/>
    </font>
    <font>
      <b/>
      <sz val="10"/>
      <name val="BenchNine Regular"/>
    </font>
    <font>
      <i/>
      <sz val="9"/>
      <name val="BenchNine Regular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rgb="FFFFFFFF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6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4"/>
      <color theme="1"/>
      <name val="Avenir Next Regular"/>
    </font>
    <font>
      <sz val="14"/>
      <color theme="1"/>
      <name val="Avenir Next Regula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name val="Avenir Next Regular"/>
    </font>
    <font>
      <b/>
      <sz val="9"/>
      <color theme="0"/>
      <name val="BenchNine Regular"/>
    </font>
    <font>
      <sz val="9"/>
      <name val="enchNine Regular"/>
    </font>
    <font>
      <b/>
      <sz val="9"/>
      <color rgb="FFFF0000"/>
      <name val="BenchNine Regula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C4781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00519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15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5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0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8" tint="-0.249977111117893"/>
      </bottom>
      <diagonal/>
    </border>
    <border>
      <left style="thin">
        <color theme="0"/>
      </left>
      <right/>
      <top/>
      <bottom style="thin">
        <color theme="8" tint="-0.24997711111789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2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0" borderId="0"/>
  </cellStyleXfs>
  <cellXfs count="1054">
    <xf numFmtId="0" fontId="0" fillId="0" borderId="0" xfId="0"/>
    <xf numFmtId="0" fontId="7" fillId="4" borderId="0" xfId="0" applyFont="1" applyFill="1"/>
    <xf numFmtId="164" fontId="7" fillId="4" borderId="0" xfId="0" applyNumberFormat="1" applyFont="1" applyFill="1"/>
    <xf numFmtId="0" fontId="3" fillId="0" borderId="0" xfId="0" applyFont="1" applyAlignment="1">
      <alignment horizontal="left" vertical="center" indent="1"/>
    </xf>
    <xf numFmtId="0" fontId="8" fillId="0" borderId="0" xfId="0" applyFont="1" applyAlignment="1"/>
    <xf numFmtId="0" fontId="0" fillId="0" borderId="0" xfId="0" applyAlignment="1">
      <alignment horizontal="left" indent="1"/>
    </xf>
    <xf numFmtId="0" fontId="9" fillId="0" borderId="9" xfId="0" applyFont="1" applyBorder="1" applyAlignment="1"/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2"/>
    </xf>
    <xf numFmtId="164" fontId="13" fillId="3" borderId="6" xfId="0" applyNumberFormat="1" applyFont="1" applyFill="1" applyBorder="1" applyAlignment="1">
      <alignment horizontal="left" vertical="center"/>
    </xf>
    <xf numFmtId="164" fontId="14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14" fillId="6" borderId="0" xfId="0" applyNumberFormat="1" applyFont="1" applyFill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165" fontId="13" fillId="3" borderId="6" xfId="2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5" fontId="14" fillId="6" borderId="0" xfId="2" applyNumberFormat="1" applyFont="1" applyFill="1" applyAlignment="1">
      <alignment horizontal="center" vertical="center"/>
    </xf>
    <xf numFmtId="165" fontId="14" fillId="0" borderId="0" xfId="2" applyNumberFormat="1" applyFont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165" fontId="0" fillId="0" borderId="0" xfId="2" applyNumberFormat="1" applyFont="1"/>
    <xf numFmtId="0" fontId="0" fillId="0" borderId="0" xfId="0"/>
    <xf numFmtId="0" fontId="17" fillId="0" borderId="0" xfId="0" applyFont="1" applyAlignment="1">
      <alignment vertical="top"/>
    </xf>
    <xf numFmtId="0" fontId="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/>
    </xf>
    <xf numFmtId="9" fontId="15" fillId="0" borderId="16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center" vertical="center"/>
    </xf>
    <xf numFmtId="9" fontId="15" fillId="0" borderId="3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3" fontId="15" fillId="0" borderId="17" xfId="0" applyNumberFormat="1" applyFont="1" applyBorder="1" applyAlignment="1">
      <alignment horizontal="center" vertical="center"/>
    </xf>
    <xf numFmtId="9" fontId="15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15" fillId="0" borderId="36" xfId="0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/>
    </xf>
    <xf numFmtId="9" fontId="15" fillId="0" borderId="36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2" fillId="3" borderId="38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 wrapText="1"/>
    </xf>
    <xf numFmtId="9" fontId="0" fillId="0" borderId="30" xfId="0" applyNumberForma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9" fontId="0" fillId="0" borderId="36" xfId="0" applyNumberFormat="1" applyBorder="1" applyAlignment="1">
      <alignment horizontal="center" vertical="center" wrapText="1"/>
    </xf>
    <xf numFmtId="164" fontId="2" fillId="3" borderId="29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1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/>
    </xf>
    <xf numFmtId="9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/>
    </xf>
    <xf numFmtId="9" fontId="6" fillId="0" borderId="36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3" fontId="0" fillId="0" borderId="16" xfId="0" applyNumberFormat="1" applyFont="1" applyBorder="1" applyAlignment="1">
      <alignment vertical="center"/>
    </xf>
    <xf numFmtId="9" fontId="0" fillId="0" borderId="16" xfId="0" applyNumberFormat="1" applyFont="1" applyBorder="1" applyAlignment="1">
      <alignment vertical="center"/>
    </xf>
    <xf numFmtId="167" fontId="0" fillId="0" borderId="0" xfId="0" applyNumberFormat="1"/>
    <xf numFmtId="165" fontId="2" fillId="3" borderId="61" xfId="2" applyNumberFormat="1" applyFont="1" applyFill="1" applyBorder="1" applyAlignment="1">
      <alignment horizontal="center"/>
    </xf>
    <xf numFmtId="165" fontId="2" fillId="3" borderId="62" xfId="2" applyNumberFormat="1" applyFont="1" applyFill="1" applyBorder="1" applyAlignment="1">
      <alignment horizontal="center"/>
    </xf>
    <xf numFmtId="0" fontId="2" fillId="3" borderId="6" xfId="7" applyFont="1" applyFill="1" applyBorder="1" applyAlignment="1">
      <alignment horizontal="center" vertical="center" wrapText="1"/>
    </xf>
    <xf numFmtId="0" fontId="2" fillId="3" borderId="56" xfId="7" applyFont="1" applyFill="1" applyBorder="1" applyAlignment="1">
      <alignment horizontal="center" vertical="center" wrapText="1"/>
    </xf>
    <xf numFmtId="0" fontId="19" fillId="0" borderId="41" xfId="7" applyFont="1" applyBorder="1" applyAlignment="1">
      <alignment horizontal="center" vertical="center" wrapText="1"/>
    </xf>
    <xf numFmtId="0" fontId="19" fillId="0" borderId="0" xfId="7" applyFont="1" applyBorder="1" applyAlignment="1">
      <alignment horizontal="center" vertical="center" wrapText="1"/>
    </xf>
    <xf numFmtId="165" fontId="19" fillId="0" borderId="41" xfId="2" applyNumberFormat="1" applyFont="1" applyFill="1" applyBorder="1" applyAlignment="1">
      <alignment horizontal="center" vertical="center"/>
    </xf>
    <xf numFmtId="165" fontId="3" fillId="0" borderId="26" xfId="2" applyNumberFormat="1" applyFont="1" applyBorder="1" applyAlignment="1">
      <alignment horizontal="center" vertical="center"/>
    </xf>
    <xf numFmtId="0" fontId="19" fillId="0" borderId="41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 wrapText="1"/>
    </xf>
    <xf numFmtId="165" fontId="19" fillId="0" borderId="15" xfId="2" applyNumberFormat="1" applyFont="1" applyFill="1" applyBorder="1" applyAlignment="1">
      <alignment horizontal="center" vertical="center"/>
    </xf>
    <xf numFmtId="165" fontId="3" fillId="0" borderId="51" xfId="2" applyNumberFormat="1" applyFont="1" applyBorder="1" applyAlignment="1">
      <alignment horizontal="center" vertical="center"/>
    </xf>
    <xf numFmtId="165" fontId="19" fillId="5" borderId="55" xfId="2" applyNumberFormat="1" applyFont="1" applyFill="1" applyBorder="1" applyAlignment="1">
      <alignment horizontal="center" vertical="center"/>
    </xf>
    <xf numFmtId="165" fontId="3" fillId="5" borderId="57" xfId="2" applyNumberFormat="1" applyFont="1" applyFill="1" applyBorder="1" applyAlignment="1">
      <alignment horizontal="center"/>
    </xf>
    <xf numFmtId="0" fontId="19" fillId="0" borderId="15" xfId="7" applyFont="1" applyBorder="1" applyAlignment="1">
      <alignment horizontal="center" vertical="center"/>
    </xf>
    <xf numFmtId="0" fontId="19" fillId="5" borderId="54" xfId="7" applyFont="1" applyFill="1" applyBorder="1" applyAlignment="1">
      <alignment horizontal="center" vertical="center" wrapText="1"/>
    </xf>
    <xf numFmtId="0" fontId="19" fillId="5" borderId="55" xfId="7" applyFont="1" applyFill="1" applyBorder="1" applyAlignment="1">
      <alignment horizontal="center" vertical="center" wrapText="1"/>
    </xf>
    <xf numFmtId="0" fontId="2" fillId="3" borderId="61" xfId="7" applyFont="1" applyFill="1" applyBorder="1" applyAlignment="1">
      <alignment horizontal="center" vertical="center"/>
    </xf>
    <xf numFmtId="168" fontId="0" fillId="0" borderId="0" xfId="1" applyNumberFormat="1" applyFont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3" borderId="6" xfId="0" applyFont="1" applyFill="1" applyBorder="1" applyAlignment="1">
      <alignment horizontal="left" vertical="center"/>
    </xf>
    <xf numFmtId="166" fontId="0" fillId="0" borderId="71" xfId="0" applyNumberFormat="1" applyBorder="1"/>
    <xf numFmtId="43" fontId="0" fillId="0" borderId="0" xfId="0" applyNumberFormat="1"/>
    <xf numFmtId="0" fontId="2" fillId="9" borderId="6" xfId="0" applyFont="1" applyFill="1" applyBorder="1"/>
    <xf numFmtId="0" fontId="16" fillId="0" borderId="0" xfId="0" applyFont="1"/>
    <xf numFmtId="0" fontId="3" fillId="0" borderId="0" xfId="0" applyFont="1" applyAlignment="1"/>
    <xf numFmtId="0" fontId="19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170" fontId="7" fillId="4" borderId="0" xfId="0" applyNumberFormat="1" applyFont="1" applyFill="1"/>
    <xf numFmtId="0" fontId="11" fillId="0" borderId="5" xfId="0" applyFont="1" applyBorder="1" applyAlignment="1">
      <alignment horizontal="left" vertical="center" indent="1"/>
    </xf>
    <xf numFmtId="0" fontId="24" fillId="0" borderId="0" xfId="0" applyFont="1"/>
    <xf numFmtId="0" fontId="10" fillId="3" borderId="6" xfId="0" applyFont="1" applyFill="1" applyBorder="1" applyAlignment="1">
      <alignment horizontal="center" vertical="center"/>
    </xf>
    <xf numFmtId="165" fontId="24" fillId="0" borderId="0" xfId="2" applyNumberFormat="1" applyFont="1"/>
    <xf numFmtId="0" fontId="26" fillId="0" borderId="0" xfId="0" applyFont="1" applyAlignment="1">
      <alignment horizontal="left" vertical="center" indent="1"/>
    </xf>
    <xf numFmtId="165" fontId="11" fillId="6" borderId="0" xfId="2" applyNumberFormat="1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11" fillId="6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23" fillId="0" borderId="0" xfId="0" applyFont="1" applyAlignment="1"/>
    <xf numFmtId="0" fontId="25" fillId="0" borderId="9" xfId="0" applyFont="1" applyBorder="1" applyAlignment="1"/>
    <xf numFmtId="0" fontId="25" fillId="0" borderId="0" xfId="0" applyFont="1" applyBorder="1" applyAlignment="1"/>
    <xf numFmtId="0" fontId="26" fillId="5" borderId="0" xfId="0" applyFont="1" applyFill="1"/>
    <xf numFmtId="165" fontId="11" fillId="5" borderId="0" xfId="2" applyNumberFormat="1" applyFont="1" applyFill="1" applyAlignment="1">
      <alignment horizontal="center" vertical="center"/>
    </xf>
    <xf numFmtId="0" fontId="24" fillId="0" borderId="0" xfId="0" applyFont="1" applyAlignment="1">
      <alignment horizontal="left" indent="1"/>
    </xf>
    <xf numFmtId="10" fontId="24" fillId="0" borderId="0" xfId="0" applyNumberFormat="1" applyFont="1"/>
    <xf numFmtId="9" fontId="24" fillId="0" borderId="0" xfId="0" applyNumberFormat="1" applyFont="1"/>
    <xf numFmtId="0" fontId="24" fillId="0" borderId="10" xfId="0" applyFont="1" applyBorder="1" applyAlignment="1">
      <alignment horizontal="left" indent="1"/>
    </xf>
    <xf numFmtId="0" fontId="10" fillId="3" borderId="0" xfId="0" applyFont="1" applyFill="1"/>
    <xf numFmtId="165" fontId="10" fillId="3" borderId="0" xfId="2" applyNumberFormat="1" applyFont="1" applyFill="1" applyAlignment="1">
      <alignment horizontal="center"/>
    </xf>
    <xf numFmtId="0" fontId="19" fillId="5" borderId="54" xfId="7" applyFont="1" applyFill="1" applyBorder="1" applyAlignment="1">
      <alignment horizontal="center" vertical="center"/>
    </xf>
    <xf numFmtId="165" fontId="19" fillId="5" borderId="54" xfId="2" applyNumberFormat="1" applyFont="1" applyFill="1" applyBorder="1" applyAlignment="1">
      <alignment horizontal="center" vertical="center"/>
    </xf>
    <xf numFmtId="165" fontId="3" fillId="5" borderId="72" xfId="2" applyNumberFormat="1" applyFont="1" applyFill="1" applyBorder="1" applyAlignment="1">
      <alignment horizontal="center"/>
    </xf>
    <xf numFmtId="4" fontId="0" fillId="0" borderId="0" xfId="0" applyNumberFormat="1"/>
    <xf numFmtId="0" fontId="5" fillId="0" borderId="73" xfId="0" applyFont="1" applyBorder="1" applyAlignment="1">
      <alignment vertical="center" wrapText="1"/>
    </xf>
    <xf numFmtId="3" fontId="15" fillId="0" borderId="73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3" fontId="15" fillId="0" borderId="38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4" fontId="6" fillId="0" borderId="73" xfId="0" applyNumberFormat="1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 wrapText="1"/>
    </xf>
    <xf numFmtId="3" fontId="15" fillId="0" borderId="77" xfId="0" applyNumberFormat="1" applyFont="1" applyBorder="1" applyAlignment="1">
      <alignment horizontal="center" vertical="center"/>
    </xf>
    <xf numFmtId="9" fontId="15" fillId="0" borderId="75" xfId="0" applyNumberFormat="1" applyFont="1" applyBorder="1" applyAlignment="1">
      <alignment horizontal="center" vertical="center"/>
    </xf>
    <xf numFmtId="9" fontId="15" fillId="0" borderId="78" xfId="0" applyNumberFormat="1" applyFont="1" applyBorder="1" applyAlignment="1">
      <alignment horizontal="center" vertical="center"/>
    </xf>
    <xf numFmtId="9" fontId="15" fillId="0" borderId="52" xfId="0" applyNumberFormat="1" applyFont="1" applyBorder="1" applyAlignment="1">
      <alignment horizontal="center" vertical="center"/>
    </xf>
    <xf numFmtId="9" fontId="15" fillId="0" borderId="76" xfId="0" applyNumberFormat="1" applyFont="1" applyBorder="1" applyAlignment="1">
      <alignment horizontal="center" vertical="center"/>
    </xf>
    <xf numFmtId="9" fontId="15" fillId="0" borderId="79" xfId="0" applyNumberFormat="1" applyFont="1" applyBorder="1" applyAlignment="1">
      <alignment horizontal="center" vertical="center"/>
    </xf>
    <xf numFmtId="9" fontId="15" fillId="0" borderId="39" xfId="0" applyNumberFormat="1" applyFont="1" applyBorder="1" applyAlignment="1">
      <alignment horizontal="center" vertical="center"/>
    </xf>
    <xf numFmtId="164" fontId="6" fillId="0" borderId="77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3" fontId="6" fillId="0" borderId="43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164" fontId="6" fillId="0" borderId="82" xfId="0" applyNumberFormat="1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 wrapText="1"/>
    </xf>
    <xf numFmtId="0" fontId="0" fillId="0" borderId="30" xfId="0" applyFont="1" applyBorder="1" applyAlignment="1">
      <alignment vertical="center" wrapText="1"/>
    </xf>
    <xf numFmtId="3" fontId="0" fillId="0" borderId="30" xfId="0" applyNumberFormat="1" applyFont="1" applyBorder="1" applyAlignment="1">
      <alignment vertical="center"/>
    </xf>
    <xf numFmtId="9" fontId="0" fillId="0" borderId="30" xfId="0" applyNumberFormat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0" fillId="0" borderId="17" xfId="0" applyNumberFormat="1" applyFont="1" applyBorder="1" applyAlignment="1">
      <alignment vertical="center"/>
    </xf>
    <xf numFmtId="9" fontId="0" fillId="0" borderId="17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/>
    </xf>
    <xf numFmtId="0" fontId="0" fillId="0" borderId="36" xfId="0" applyFont="1" applyBorder="1" applyAlignment="1">
      <alignment vertical="center" wrapText="1"/>
    </xf>
    <xf numFmtId="3" fontId="0" fillId="0" borderId="36" xfId="0" applyNumberFormat="1" applyFont="1" applyBorder="1" applyAlignment="1">
      <alignment vertical="center"/>
    </xf>
    <xf numFmtId="9" fontId="0" fillId="0" borderId="36" xfId="0" applyNumberFormat="1" applyFont="1" applyBorder="1" applyAlignment="1">
      <alignment vertical="center"/>
    </xf>
    <xf numFmtId="0" fontId="5" fillId="0" borderId="43" xfId="0" applyFont="1" applyBorder="1" applyAlignment="1">
      <alignment vertical="center" wrapText="1"/>
    </xf>
    <xf numFmtId="0" fontId="0" fillId="0" borderId="43" xfId="0" applyFont="1" applyBorder="1" applyAlignment="1">
      <alignment vertical="center" wrapText="1"/>
    </xf>
    <xf numFmtId="3" fontId="0" fillId="0" borderId="43" xfId="0" applyNumberFormat="1" applyFont="1" applyBorder="1" applyAlignment="1">
      <alignment vertical="center"/>
    </xf>
    <xf numFmtId="9" fontId="0" fillId="0" borderId="43" xfId="0" applyNumberFormat="1" applyFont="1" applyBorder="1" applyAlignment="1">
      <alignment vertical="center"/>
    </xf>
    <xf numFmtId="165" fontId="24" fillId="0" borderId="0" xfId="0" applyNumberFormat="1" applyFont="1"/>
    <xf numFmtId="41" fontId="24" fillId="0" borderId="0" xfId="0" applyNumberFormat="1" applyFont="1"/>
    <xf numFmtId="0" fontId="3" fillId="4" borderId="35" xfId="0" applyFont="1" applyFill="1" applyBorder="1"/>
    <xf numFmtId="168" fontId="28" fillId="4" borderId="37" xfId="22" applyNumberFormat="1" applyFont="1" applyFill="1" applyBorder="1" applyAlignment="1">
      <alignment horizontal="center" vertical="center"/>
    </xf>
    <xf numFmtId="165" fontId="33" fillId="0" borderId="0" xfId="2" applyNumberFormat="1" applyFont="1" applyBorder="1" applyAlignment="1">
      <alignment horizontal="center"/>
    </xf>
    <xf numFmtId="0" fontId="32" fillId="11" borderId="14" xfId="8" applyFont="1" applyFill="1" applyBorder="1" applyAlignment="1">
      <alignment horizontal="left"/>
    </xf>
    <xf numFmtId="165" fontId="0" fillId="0" borderId="0" xfId="0" applyNumberFormat="1"/>
    <xf numFmtId="168" fontId="0" fillId="0" borderId="0" xfId="0" applyNumberFormat="1"/>
    <xf numFmtId="0" fontId="3" fillId="0" borderId="0" xfId="0" applyFont="1" applyAlignment="1">
      <alignment horizontal="left"/>
    </xf>
    <xf numFmtId="49" fontId="35" fillId="0" borderId="0" xfId="0" applyNumberFormat="1" applyFont="1" applyAlignment="1">
      <alignment horizontal="left" vertical="center"/>
    </xf>
    <xf numFmtId="3" fontId="0" fillId="0" borderId="0" xfId="0" applyNumberFormat="1"/>
    <xf numFmtId="164" fontId="11" fillId="6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9" fillId="0" borderId="42" xfId="7" applyFont="1" applyFill="1" applyBorder="1" applyAlignment="1">
      <alignment horizontal="center" vertical="center"/>
    </xf>
    <xf numFmtId="164" fontId="19" fillId="0" borderId="41" xfId="7" applyNumberFormat="1" applyFont="1" applyBorder="1" applyAlignment="1">
      <alignment horizontal="center" vertical="center"/>
    </xf>
    <xf numFmtId="164" fontId="19" fillId="5" borderId="54" xfId="7" applyNumberFormat="1" applyFont="1" applyFill="1" applyBorder="1" applyAlignment="1">
      <alignment horizontal="center" vertical="center"/>
    </xf>
    <xf numFmtId="164" fontId="19" fillId="5" borderId="55" xfId="7" applyNumberFormat="1" applyFont="1" applyFill="1" applyBorder="1" applyAlignment="1">
      <alignment horizontal="center" vertical="center"/>
    </xf>
    <xf numFmtId="164" fontId="2" fillId="3" borderId="61" xfId="0" applyNumberFormat="1" applyFont="1" applyFill="1" applyBorder="1" applyAlignment="1">
      <alignment horizontal="center"/>
    </xf>
    <xf numFmtId="0" fontId="36" fillId="0" borderId="0" xfId="0" applyFont="1" applyFill="1"/>
    <xf numFmtId="9" fontId="36" fillId="0" borderId="0" xfId="0" applyNumberFormat="1" applyFont="1" applyFill="1"/>
    <xf numFmtId="0" fontId="2" fillId="0" borderId="0" xfId="0" applyFont="1" applyFill="1"/>
    <xf numFmtId="165" fontId="36" fillId="0" borderId="0" xfId="2" applyNumberFormat="1" applyFont="1" applyFill="1"/>
    <xf numFmtId="164" fontId="11" fillId="5" borderId="0" xfId="0" applyNumberFormat="1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/>
    </xf>
    <xf numFmtId="167" fontId="6" fillId="0" borderId="0" xfId="0" applyNumberFormat="1" applyFont="1" applyAlignment="1">
      <alignment horizontal="center" vertical="center"/>
    </xf>
    <xf numFmtId="167" fontId="4" fillId="9" borderId="6" xfId="0" applyNumberFormat="1" applyFont="1" applyFill="1" applyBorder="1" applyAlignment="1">
      <alignment horizontal="center" vertical="center"/>
    </xf>
    <xf numFmtId="164" fontId="6" fillId="0" borderId="0" xfId="1" applyNumberFormat="1" applyFont="1"/>
    <xf numFmtId="0" fontId="4" fillId="10" borderId="0" xfId="7" applyFont="1" applyFill="1" applyAlignment="1">
      <alignment horizontal="center" wrapText="1"/>
    </xf>
    <xf numFmtId="0" fontId="4" fillId="10" borderId="0" xfId="7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10" borderId="63" xfId="7" applyFont="1" applyFill="1" applyBorder="1" applyAlignment="1">
      <alignment horizontal="center" wrapText="1"/>
    </xf>
    <xf numFmtId="0" fontId="5" fillId="11" borderId="40" xfId="8" applyFont="1" applyFill="1" applyBorder="1" applyAlignment="1">
      <alignment horizontal="left"/>
    </xf>
    <xf numFmtId="167" fontId="5" fillId="11" borderId="40" xfId="8" applyNumberFormat="1" applyFont="1" applyFill="1" applyBorder="1" applyAlignment="1">
      <alignment horizontal="center"/>
    </xf>
    <xf numFmtId="165" fontId="5" fillId="11" borderId="40" xfId="2" applyNumberFormat="1" applyFont="1" applyFill="1" applyBorder="1" applyAlignment="1">
      <alignment horizontal="center"/>
    </xf>
    <xf numFmtId="0" fontId="5" fillId="0" borderId="87" xfId="8" applyFont="1" applyBorder="1" applyAlignment="1">
      <alignment horizontal="left"/>
    </xf>
    <xf numFmtId="167" fontId="5" fillId="0" borderId="87" xfId="24" applyNumberFormat="1" applyFont="1" applyBorder="1" applyAlignment="1">
      <alignment horizontal="center"/>
    </xf>
    <xf numFmtId="43" fontId="6" fillId="0" borderId="0" xfId="1" applyFont="1" applyBorder="1" applyAlignment="1"/>
    <xf numFmtId="43" fontId="6" fillId="0" borderId="0" xfId="1" applyFont="1" applyBorder="1" applyAlignment="1">
      <alignment horizontal="center"/>
    </xf>
    <xf numFmtId="165" fontId="18" fillId="0" borderId="87" xfId="2" applyNumberFormat="1" applyFont="1" applyBorder="1" applyAlignment="1">
      <alignment horizontal="center"/>
    </xf>
    <xf numFmtId="0" fontId="18" fillId="0" borderId="0" xfId="8" applyFont="1" applyAlignment="1">
      <alignment horizontal="left"/>
    </xf>
    <xf numFmtId="167" fontId="5" fillId="0" borderId="0" xfId="1" applyNumberFormat="1" applyFont="1" applyBorder="1" applyAlignment="1">
      <alignment horizontal="center"/>
    </xf>
    <xf numFmtId="165" fontId="15" fillId="0" borderId="0" xfId="2" applyNumberFormat="1" applyFont="1" applyBorder="1" applyAlignment="1">
      <alignment horizontal="center"/>
    </xf>
    <xf numFmtId="0" fontId="15" fillId="0" borderId="0" xfId="8" applyFont="1" applyAlignment="1">
      <alignment horizontal="left"/>
    </xf>
    <xf numFmtId="167" fontId="6" fillId="0" borderId="0" xfId="1" applyNumberFormat="1" applyFont="1" applyBorder="1" applyAlignment="1">
      <alignment horizontal="center"/>
    </xf>
    <xf numFmtId="167" fontId="18" fillId="0" borderId="0" xfId="24" applyNumberFormat="1" applyFont="1" applyBorder="1" applyAlignment="1">
      <alignment horizontal="center"/>
    </xf>
    <xf numFmtId="165" fontId="18" fillId="0" borderId="0" xfId="2" applyNumberFormat="1" applyFont="1" applyBorder="1" applyAlignment="1">
      <alignment horizontal="center"/>
    </xf>
    <xf numFmtId="0" fontId="15" fillId="0" borderId="0" xfId="8" applyFont="1" applyAlignment="1">
      <alignment horizontal="left" wrapText="1"/>
    </xf>
    <xf numFmtId="167" fontId="6" fillId="0" borderId="0" xfId="24" applyNumberFormat="1" applyFont="1" applyFill="1" applyBorder="1" applyAlignment="1">
      <alignment horizontal="center"/>
    </xf>
    <xf numFmtId="165" fontId="15" fillId="0" borderId="0" xfId="2" applyNumberFormat="1" applyFont="1" applyFill="1" applyBorder="1" applyAlignment="1">
      <alignment horizontal="center"/>
    </xf>
    <xf numFmtId="167" fontId="15" fillId="0" borderId="0" xfId="24" applyNumberFormat="1" applyFont="1" applyFill="1" applyBorder="1" applyAlignment="1">
      <alignment horizontal="center"/>
    </xf>
    <xf numFmtId="0" fontId="15" fillId="0" borderId="0" xfId="8" applyFont="1" applyBorder="1" applyAlignment="1">
      <alignment horizontal="left" wrapText="1"/>
    </xf>
    <xf numFmtId="0" fontId="15" fillId="0" borderId="63" xfId="8" applyFont="1" applyBorder="1" applyAlignment="1">
      <alignment horizontal="left" wrapText="1"/>
    </xf>
    <xf numFmtId="167" fontId="6" fillId="0" borderId="63" xfId="24" applyNumberFormat="1" applyFont="1" applyBorder="1" applyAlignment="1">
      <alignment horizontal="center"/>
    </xf>
    <xf numFmtId="165" fontId="15" fillId="0" borderId="87" xfId="2" applyNumberFormat="1" applyFont="1" applyBorder="1" applyAlignment="1">
      <alignment horizontal="center"/>
    </xf>
    <xf numFmtId="167" fontId="15" fillId="0" borderId="0" xfId="24" applyNumberFormat="1" applyFont="1" applyBorder="1" applyAlignment="1">
      <alignment horizontal="center"/>
    </xf>
    <xf numFmtId="0" fontId="5" fillId="0" borderId="0" xfId="8" applyFont="1" applyAlignment="1">
      <alignment horizontal="left"/>
    </xf>
    <xf numFmtId="167" fontId="5" fillId="0" borderId="0" xfId="24" applyNumberFormat="1" applyFont="1" applyFill="1" applyBorder="1" applyAlignment="1">
      <alignment horizontal="center"/>
    </xf>
    <xf numFmtId="165" fontId="18" fillId="0" borderId="0" xfId="2" applyNumberFormat="1" applyFont="1" applyFill="1" applyBorder="1" applyAlignment="1">
      <alignment horizontal="center"/>
    </xf>
    <xf numFmtId="167" fontId="18" fillId="0" borderId="0" xfId="24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67" fontId="15" fillId="0" borderId="0" xfId="24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10" borderId="40" xfId="7" applyFont="1" applyFill="1" applyBorder="1" applyAlignment="1">
      <alignment horizontal="left" wrapText="1"/>
    </xf>
    <xf numFmtId="167" fontId="4" fillId="10" borderId="40" xfId="7" applyNumberFormat="1" applyFont="1" applyFill="1" applyBorder="1" applyAlignment="1">
      <alignment horizontal="center" wrapText="1"/>
    </xf>
    <xf numFmtId="165" fontId="4" fillId="10" borderId="40" xfId="2" applyNumberFormat="1" applyFont="1" applyFill="1" applyBorder="1" applyAlignment="1">
      <alignment horizontal="center" wrapText="1"/>
    </xf>
    <xf numFmtId="49" fontId="35" fillId="0" borderId="0" xfId="0" applyNumberFormat="1" applyFont="1" applyAlignment="1">
      <alignment horizontal="left" vertical="center" wrapText="1"/>
    </xf>
    <xf numFmtId="43" fontId="0" fillId="0" borderId="0" xfId="1" applyFont="1"/>
    <xf numFmtId="0" fontId="30" fillId="10" borderId="88" xfId="8" applyFont="1" applyFill="1" applyBorder="1" applyAlignment="1">
      <alignment horizontal="center" vertical="center" wrapText="1"/>
    </xf>
    <xf numFmtId="0" fontId="30" fillId="10" borderId="93" xfId="8" applyFont="1" applyFill="1" applyBorder="1" applyAlignment="1">
      <alignment horizontal="center" vertical="center" wrapText="1"/>
    </xf>
    <xf numFmtId="49" fontId="30" fillId="10" borderId="94" xfId="8" applyNumberFormat="1" applyFont="1" applyFill="1" applyBorder="1" applyAlignment="1">
      <alignment horizontal="center" vertical="center" wrapText="1"/>
    </xf>
    <xf numFmtId="166" fontId="32" fillId="11" borderId="6" xfId="1" applyNumberFormat="1" applyFont="1" applyFill="1" applyBorder="1" applyAlignment="1">
      <alignment horizontal="center" vertical="center"/>
    </xf>
    <xf numFmtId="165" fontId="32" fillId="11" borderId="13" xfId="2" applyNumberFormat="1" applyFont="1" applyFill="1" applyBorder="1" applyAlignment="1">
      <alignment horizontal="center" vertical="center"/>
    </xf>
    <xf numFmtId="0" fontId="32" fillId="0" borderId="85" xfId="0" applyFont="1" applyBorder="1" applyAlignment="1">
      <alignment horizontal="left" indent="1"/>
    </xf>
    <xf numFmtId="166" fontId="32" fillId="0" borderId="0" xfId="1" applyNumberFormat="1" applyFont="1" applyBorder="1" applyAlignment="1">
      <alignment horizontal="center"/>
    </xf>
    <xf numFmtId="165" fontId="32" fillId="0" borderId="86" xfId="2" applyNumberFormat="1" applyFont="1" applyBorder="1" applyAlignment="1">
      <alignment horizontal="center"/>
    </xf>
    <xf numFmtId="0" fontId="33" fillId="0" borderId="85" xfId="0" applyFont="1" applyBorder="1" applyAlignment="1">
      <alignment horizontal="left" indent="2"/>
    </xf>
    <xf numFmtId="166" fontId="33" fillId="0" borderId="0" xfId="1" applyNumberFormat="1" applyFont="1" applyFill="1" applyBorder="1" applyAlignment="1">
      <alignment horizontal="center"/>
    </xf>
    <xf numFmtId="165" fontId="33" fillId="0" borderId="86" xfId="2" applyNumberFormat="1" applyFont="1" applyBorder="1" applyAlignment="1">
      <alignment horizontal="center"/>
    </xf>
    <xf numFmtId="0" fontId="33" fillId="0" borderId="95" xfId="0" applyFont="1" applyBorder="1" applyAlignment="1">
      <alignment horizontal="left" indent="2"/>
    </xf>
    <xf numFmtId="166" fontId="33" fillId="0" borderId="96" xfId="1" applyNumberFormat="1" applyFont="1" applyFill="1" applyBorder="1" applyAlignment="1">
      <alignment horizontal="center"/>
    </xf>
    <xf numFmtId="165" fontId="33" fillId="0" borderId="97" xfId="2" applyNumberFormat="1" applyFont="1" applyBorder="1" applyAlignment="1">
      <alignment horizontal="center"/>
    </xf>
    <xf numFmtId="49" fontId="35" fillId="0" borderId="98" xfId="0" applyNumberFormat="1" applyFont="1" applyBorder="1" applyAlignment="1">
      <alignment wrapText="1"/>
    </xf>
    <xf numFmtId="49" fontId="35" fillId="0" borderId="0" xfId="0" applyNumberFormat="1" applyFont="1" applyAlignment="1">
      <alignment wrapText="1"/>
    </xf>
    <xf numFmtId="49" fontId="35" fillId="0" borderId="0" xfId="0" applyNumberFormat="1" applyFont="1" applyAlignment="1">
      <alignment horizontal="left"/>
    </xf>
    <xf numFmtId="49" fontId="37" fillId="0" borderId="0" xfId="0" applyNumberFormat="1" applyFont="1" applyAlignment="1">
      <alignment horizontal="left"/>
    </xf>
    <xf numFmtId="4" fontId="36" fillId="0" borderId="0" xfId="0" applyNumberFormat="1" applyFont="1"/>
    <xf numFmtId="170" fontId="0" fillId="0" borderId="0" xfId="0" applyNumberFormat="1"/>
    <xf numFmtId="0" fontId="39" fillId="8" borderId="16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left"/>
    </xf>
    <xf numFmtId="166" fontId="3" fillId="12" borderId="16" xfId="1" applyNumberFormat="1" applyFont="1" applyFill="1" applyBorder="1" applyAlignment="1">
      <alignment vertical="center"/>
    </xf>
    <xf numFmtId="165" fontId="3" fillId="12" borderId="16" xfId="2" applyNumberFormat="1" applyFont="1" applyFill="1" applyBorder="1" applyAlignment="1">
      <alignment horizontal="center" vertical="center"/>
    </xf>
    <xf numFmtId="165" fontId="3" fillId="12" borderId="16" xfId="2" applyNumberFormat="1" applyFont="1" applyFill="1" applyBorder="1" applyAlignment="1">
      <alignment horizontal="center"/>
    </xf>
    <xf numFmtId="167" fontId="3" fillId="12" borderId="16" xfId="1" applyNumberFormat="1" applyFont="1" applyFill="1" applyBorder="1" applyAlignment="1">
      <alignment horizontal="center"/>
    </xf>
    <xf numFmtId="0" fontId="16" fillId="0" borderId="16" xfId="0" applyFont="1" applyBorder="1" applyAlignment="1">
      <alignment horizontal="left" indent="1"/>
    </xf>
    <xf numFmtId="166" fontId="16" fillId="0" borderId="16" xfId="0" applyNumberFormat="1" applyFont="1" applyBorder="1" applyAlignment="1">
      <alignment vertical="center"/>
    </xf>
    <xf numFmtId="165" fontId="16" fillId="0" borderId="16" xfId="2" applyNumberFormat="1" applyFont="1" applyBorder="1" applyAlignment="1">
      <alignment horizontal="center" vertical="center"/>
    </xf>
    <xf numFmtId="165" fontId="16" fillId="0" borderId="16" xfId="2" applyNumberFormat="1" applyFont="1" applyBorder="1" applyAlignment="1">
      <alignment horizontal="center"/>
    </xf>
    <xf numFmtId="167" fontId="16" fillId="0" borderId="16" xfId="1" applyNumberFormat="1" applyFont="1" applyBorder="1" applyAlignment="1">
      <alignment horizontal="center"/>
    </xf>
    <xf numFmtId="0" fontId="38" fillId="0" borderId="0" xfId="0" applyFont="1"/>
    <xf numFmtId="0" fontId="19" fillId="12" borderId="16" xfId="0" applyFont="1" applyFill="1" applyBorder="1" applyAlignment="1">
      <alignment horizontal="left"/>
    </xf>
    <xf numFmtId="166" fontId="19" fillId="12" borderId="16" xfId="1" applyNumberFormat="1" applyFont="1" applyFill="1" applyBorder="1" applyAlignment="1">
      <alignment vertical="center"/>
    </xf>
    <xf numFmtId="165" fontId="19" fillId="12" borderId="16" xfId="2" applyNumberFormat="1" applyFont="1" applyFill="1" applyBorder="1" applyAlignment="1">
      <alignment horizontal="center" vertical="center"/>
    </xf>
    <xf numFmtId="165" fontId="19" fillId="12" borderId="16" xfId="2" applyNumberFormat="1" applyFont="1" applyFill="1" applyBorder="1" applyAlignment="1">
      <alignment horizontal="center"/>
    </xf>
    <xf numFmtId="167" fontId="19" fillId="12" borderId="16" xfId="1" applyNumberFormat="1" applyFont="1" applyFill="1" applyBorder="1" applyAlignment="1">
      <alignment horizontal="center"/>
    </xf>
    <xf numFmtId="0" fontId="19" fillId="0" borderId="16" xfId="0" applyFont="1" applyBorder="1" applyAlignment="1">
      <alignment horizontal="left" indent="1"/>
    </xf>
    <xf numFmtId="0" fontId="16" fillId="0" borderId="0" xfId="0" applyFont="1" applyFill="1"/>
    <xf numFmtId="0" fontId="16" fillId="0" borderId="0" xfId="0" applyFont="1" applyAlignment="1"/>
    <xf numFmtId="0" fontId="39" fillId="8" borderId="100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left"/>
    </xf>
    <xf numFmtId="166" fontId="3" fillId="12" borderId="41" xfId="1" applyNumberFormat="1" applyFont="1" applyFill="1" applyBorder="1" applyAlignment="1">
      <alignment horizontal="right"/>
    </xf>
    <xf numFmtId="165" fontId="3" fillId="12" borderId="41" xfId="2" applyNumberFormat="1" applyFont="1" applyFill="1" applyBorder="1" applyAlignment="1">
      <alignment horizontal="center" vertical="center"/>
    </xf>
    <xf numFmtId="0" fontId="0" fillId="0" borderId="104" xfId="0" applyBorder="1"/>
    <xf numFmtId="0" fontId="0" fillId="0" borderId="16" xfId="0" applyFill="1" applyBorder="1" applyAlignment="1">
      <alignment horizontal="left" indent="1"/>
    </xf>
    <xf numFmtId="166" fontId="0" fillId="0" borderId="16" xfId="0" applyNumberFormat="1" applyFill="1" applyBorder="1" applyAlignment="1">
      <alignment horizontal="right"/>
    </xf>
    <xf numFmtId="165" fontId="0" fillId="0" borderId="16" xfId="2" applyNumberFormat="1" applyFont="1" applyFill="1" applyBorder="1" applyAlignment="1">
      <alignment horizontal="center" vertical="center"/>
    </xf>
    <xf numFmtId="166" fontId="3" fillId="12" borderId="16" xfId="1" applyNumberFormat="1" applyFont="1" applyFill="1" applyBorder="1" applyAlignment="1">
      <alignment horizontal="right"/>
    </xf>
    <xf numFmtId="0" fontId="0" fillId="0" borderId="16" xfId="0" applyFont="1" applyBorder="1" applyAlignment="1">
      <alignment horizontal="left" indent="1"/>
    </xf>
    <xf numFmtId="166" fontId="0" fillId="0" borderId="16" xfId="0" applyNumberFormat="1" applyBorder="1" applyAlignment="1">
      <alignment horizontal="right"/>
    </xf>
    <xf numFmtId="165" fontId="0" fillId="0" borderId="16" xfId="2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indent="1"/>
    </xf>
    <xf numFmtId="0" fontId="19" fillId="5" borderId="54" xfId="7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1" fillId="13" borderId="94" xfId="0" applyFont="1" applyFill="1" applyBorder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center" vertical="center"/>
    </xf>
    <xf numFmtId="173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left" indent="1"/>
    </xf>
    <xf numFmtId="0" fontId="42" fillId="0" borderId="0" xfId="0" applyFont="1" applyAlignment="1">
      <alignment horizontal="left" indent="2"/>
    </xf>
    <xf numFmtId="0" fontId="42" fillId="0" borderId="99" xfId="0" applyFont="1" applyBorder="1" applyAlignment="1">
      <alignment horizontal="left" indent="3"/>
    </xf>
    <xf numFmtId="173" fontId="42" fillId="0" borderId="99" xfId="0" applyNumberFormat="1" applyFont="1" applyBorder="1" applyAlignment="1">
      <alignment horizontal="center" vertical="center"/>
    </xf>
    <xf numFmtId="173" fontId="43" fillId="0" borderId="99" xfId="0" applyNumberFormat="1" applyFont="1" applyBorder="1" applyAlignment="1">
      <alignment horizontal="center" vertical="center"/>
    </xf>
    <xf numFmtId="43" fontId="42" fillId="0" borderId="99" xfId="1" applyFont="1" applyBorder="1" applyAlignment="1">
      <alignment horizontal="center" vertical="center"/>
    </xf>
    <xf numFmtId="0" fontId="44" fillId="0" borderId="110" xfId="0" applyFont="1" applyBorder="1"/>
    <xf numFmtId="0" fontId="45" fillId="0" borderId="0" xfId="0" applyFont="1"/>
    <xf numFmtId="0" fontId="45" fillId="0" borderId="11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3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 vertical="center"/>
    </xf>
    <xf numFmtId="173" fontId="0" fillId="0" borderId="0" xfId="0" applyNumberFormat="1"/>
    <xf numFmtId="0" fontId="0" fillId="0" borderId="0" xfId="0" applyAlignment="1">
      <alignment horizontal="center"/>
    </xf>
    <xf numFmtId="0" fontId="47" fillId="0" borderId="0" xfId="0" applyFont="1"/>
    <xf numFmtId="0" fontId="36" fillId="0" borderId="0" xfId="0" applyFont="1"/>
    <xf numFmtId="167" fontId="48" fillId="0" borderId="0" xfId="2" applyNumberFormat="1" applyFont="1" applyFill="1" applyBorder="1"/>
    <xf numFmtId="0" fontId="0" fillId="0" borderId="0" xfId="0" applyAlignment="1">
      <alignment wrapText="1"/>
    </xf>
    <xf numFmtId="0" fontId="13" fillId="13" borderId="16" xfId="0" applyFont="1" applyFill="1" applyBorder="1" applyAlignment="1">
      <alignment horizontal="center" vertical="center" wrapText="1"/>
    </xf>
    <xf numFmtId="0" fontId="50" fillId="0" borderId="41" xfId="0" applyFont="1" applyBorder="1" applyAlignment="1">
      <alignment horizontal="left" indent="2"/>
    </xf>
    <xf numFmtId="167" fontId="50" fillId="0" borderId="104" xfId="0" applyNumberFormat="1" applyFont="1" applyBorder="1" applyAlignment="1">
      <alignment horizontal="center" vertical="center"/>
    </xf>
    <xf numFmtId="0" fontId="46" fillId="0" borderId="41" xfId="0" applyFont="1" applyBorder="1" applyAlignment="1">
      <alignment horizontal="left" indent="3"/>
    </xf>
    <xf numFmtId="167" fontId="46" fillId="0" borderId="104" xfId="0" applyNumberFormat="1" applyFont="1" applyBorder="1" applyAlignment="1">
      <alignment horizontal="center" vertical="center"/>
    </xf>
    <xf numFmtId="0" fontId="50" fillId="14" borderId="15" xfId="0" applyFont="1" applyFill="1" applyBorder="1"/>
    <xf numFmtId="167" fontId="50" fillId="14" borderId="111" xfId="2" applyNumberFormat="1" applyFont="1" applyFill="1" applyBorder="1" applyAlignment="1">
      <alignment horizontal="center" vertical="center"/>
    </xf>
    <xf numFmtId="0" fontId="46" fillId="0" borderId="0" xfId="0" applyFont="1"/>
    <xf numFmtId="0" fontId="50" fillId="0" borderId="41" xfId="0" applyFont="1" applyBorder="1" applyAlignment="1">
      <alignment horizontal="left" indent="3"/>
    </xf>
    <xf numFmtId="0" fontId="46" fillId="0" borderId="41" xfId="0" applyFont="1" applyBorder="1" applyAlignment="1">
      <alignment horizontal="left" indent="4"/>
    </xf>
    <xf numFmtId="0" fontId="46" fillId="0" borderId="41" xfId="0" applyFont="1" applyBorder="1" applyAlignment="1">
      <alignment horizontal="left" wrapText="1" indent="4"/>
    </xf>
    <xf numFmtId="0" fontId="46" fillId="0" borderId="41" xfId="0" applyFont="1" applyBorder="1" applyAlignment="1">
      <alignment horizontal="left" indent="5"/>
    </xf>
    <xf numFmtId="0" fontId="50" fillId="0" borderId="41" xfId="0" applyFont="1" applyBorder="1" applyAlignment="1">
      <alignment horizontal="left" indent="1"/>
    </xf>
    <xf numFmtId="0" fontId="50" fillId="0" borderId="15" xfId="0" applyFont="1" applyBorder="1"/>
    <xf numFmtId="167" fontId="50" fillId="0" borderId="111" xfId="2" applyNumberFormat="1" applyFont="1" applyFill="1" applyBorder="1" applyAlignment="1" applyProtection="1">
      <alignment horizontal="center" vertical="center"/>
    </xf>
    <xf numFmtId="0" fontId="50" fillId="0" borderId="41" xfId="0" applyFont="1" applyBorder="1" applyAlignment="1">
      <alignment horizontal="left"/>
    </xf>
    <xf numFmtId="0" fontId="46" fillId="0" borderId="41" xfId="0" applyFont="1" applyBorder="1" applyAlignment="1">
      <alignment horizontal="left" indent="1"/>
    </xf>
    <xf numFmtId="167" fontId="36" fillId="0" borderId="0" xfId="1" applyNumberFormat="1" applyFont="1" applyFill="1" applyBorder="1" applyAlignment="1">
      <alignment vertical="center"/>
    </xf>
    <xf numFmtId="173" fontId="14" fillId="14" borderId="41" xfId="0" applyNumberFormat="1" applyFont="1" applyFill="1" applyBorder="1" applyAlignment="1">
      <alignment horizontal="left"/>
    </xf>
    <xf numFmtId="167" fontId="14" fillId="14" borderId="41" xfId="1" applyNumberFormat="1" applyFont="1" applyFill="1" applyBorder="1" applyAlignment="1">
      <alignment horizontal="center" vertical="center"/>
    </xf>
    <xf numFmtId="165" fontId="14" fillId="14" borderId="41" xfId="2" applyNumberFormat="1" applyFont="1" applyFill="1" applyBorder="1" applyAlignment="1">
      <alignment horizontal="center" vertical="center"/>
    </xf>
    <xf numFmtId="173" fontId="14" fillId="0" borderId="41" xfId="0" applyNumberFormat="1" applyFont="1" applyBorder="1" applyAlignment="1">
      <alignment horizontal="left"/>
    </xf>
    <xf numFmtId="167" fontId="14" fillId="0" borderId="41" xfId="1" applyNumberFormat="1" applyFont="1" applyFill="1" applyBorder="1" applyAlignment="1">
      <alignment horizontal="center" vertical="center"/>
    </xf>
    <xf numFmtId="165" fontId="14" fillId="0" borderId="41" xfId="2" applyNumberFormat="1" applyFont="1" applyFill="1" applyBorder="1" applyAlignment="1">
      <alignment horizontal="center" vertical="center"/>
    </xf>
    <xf numFmtId="173" fontId="7" fillId="0" borderId="41" xfId="0" applyNumberFormat="1" applyFont="1" applyBorder="1" applyAlignment="1">
      <alignment horizontal="left" indent="1"/>
    </xf>
    <xf numFmtId="167" fontId="7" fillId="0" borderId="41" xfId="1" applyNumberFormat="1" applyFont="1" applyFill="1" applyBorder="1" applyAlignment="1">
      <alignment horizontal="center" vertical="center"/>
    </xf>
    <xf numFmtId="165" fontId="7" fillId="0" borderId="41" xfId="2" applyNumberFormat="1" applyFont="1" applyFill="1" applyBorder="1" applyAlignment="1">
      <alignment horizontal="center" vertical="center"/>
    </xf>
    <xf numFmtId="167" fontId="7" fillId="0" borderId="41" xfId="25" applyNumberFormat="1" applyFont="1" applyFill="1" applyBorder="1" applyAlignment="1">
      <alignment horizontal="center" vertical="center"/>
    </xf>
    <xf numFmtId="167" fontId="55" fillId="0" borderId="41" xfId="1" applyNumberFormat="1" applyFont="1" applyFill="1" applyBorder="1" applyAlignment="1">
      <alignment horizontal="center" vertical="center"/>
    </xf>
    <xf numFmtId="167" fontId="14" fillId="0" borderId="41" xfId="25" applyNumberFormat="1" applyFont="1" applyBorder="1" applyAlignment="1">
      <alignment horizontal="center" vertical="center"/>
    </xf>
    <xf numFmtId="167" fontId="55" fillId="0" borderId="41" xfId="25" applyNumberFormat="1" applyFont="1" applyBorder="1" applyAlignment="1">
      <alignment horizontal="center" vertical="center"/>
    </xf>
    <xf numFmtId="165" fontId="55" fillId="0" borderId="41" xfId="2" applyNumberFormat="1" applyFont="1" applyBorder="1" applyAlignment="1">
      <alignment horizontal="center" vertical="center"/>
    </xf>
    <xf numFmtId="173" fontId="14" fillId="0" borderId="15" xfId="0" applyNumberFormat="1" applyFont="1" applyBorder="1" applyAlignment="1">
      <alignment horizontal="left"/>
    </xf>
    <xf numFmtId="167" fontId="55" fillId="0" borderId="15" xfId="1" applyNumberFormat="1" applyFont="1" applyFill="1" applyBorder="1" applyAlignment="1">
      <alignment horizontal="center" vertical="center"/>
    </xf>
    <xf numFmtId="167" fontId="55" fillId="0" borderId="15" xfId="25" applyNumberFormat="1" applyFont="1" applyBorder="1" applyAlignment="1">
      <alignment horizontal="center" vertical="center"/>
    </xf>
    <xf numFmtId="165" fontId="55" fillId="0" borderId="15" xfId="2" applyNumberFormat="1" applyFont="1" applyBorder="1" applyAlignment="1">
      <alignment horizontal="center" vertical="center"/>
    </xf>
    <xf numFmtId="4" fontId="56" fillId="0" borderId="0" xfId="0" applyNumberFormat="1" applyFont="1"/>
    <xf numFmtId="165" fontId="1" fillId="0" borderId="0" xfId="2" applyNumberFormat="1" applyFont="1"/>
    <xf numFmtId="173" fontId="57" fillId="14" borderId="41" xfId="0" applyNumberFormat="1" applyFont="1" applyFill="1" applyBorder="1" applyAlignment="1">
      <alignment horizontal="left"/>
    </xf>
    <xf numFmtId="167" fontId="57" fillId="14" borderId="41" xfId="1" applyNumberFormat="1" applyFont="1" applyFill="1" applyBorder="1" applyAlignment="1">
      <alignment horizontal="center" vertical="center"/>
    </xf>
    <xf numFmtId="165" fontId="57" fillId="14" borderId="41" xfId="2" applyNumberFormat="1" applyFont="1" applyFill="1" applyBorder="1" applyAlignment="1">
      <alignment horizontal="center" vertical="center"/>
    </xf>
    <xf numFmtId="173" fontId="58" fillId="0" borderId="41" xfId="0" applyNumberFormat="1" applyFont="1" applyBorder="1" applyAlignment="1">
      <alignment horizontal="left" indent="1"/>
    </xf>
    <xf numFmtId="167" fontId="58" fillId="0" borderId="41" xfId="1" applyNumberFormat="1" applyFont="1" applyFill="1" applyBorder="1" applyAlignment="1">
      <alignment horizontal="center" vertical="center"/>
    </xf>
    <xf numFmtId="165" fontId="58" fillId="0" borderId="41" xfId="2" applyNumberFormat="1" applyFont="1" applyFill="1" applyBorder="1" applyAlignment="1">
      <alignment horizontal="center" vertical="center"/>
    </xf>
    <xf numFmtId="173" fontId="58" fillId="0" borderId="15" xfId="0" applyNumberFormat="1" applyFont="1" applyBorder="1" applyAlignment="1">
      <alignment horizontal="left" indent="1"/>
    </xf>
    <xf numFmtId="167" fontId="59" fillId="0" borderId="15" xfId="1" applyNumberFormat="1" applyFont="1" applyFill="1" applyBorder="1" applyAlignment="1">
      <alignment horizontal="center" vertical="center"/>
    </xf>
    <xf numFmtId="167" fontId="59" fillId="0" borderId="15" xfId="25" applyNumberFormat="1" applyFont="1" applyBorder="1" applyAlignment="1">
      <alignment horizontal="center" vertical="center"/>
    </xf>
    <xf numFmtId="165" fontId="59" fillId="0" borderId="15" xfId="2" applyNumberFormat="1" applyFont="1" applyBorder="1" applyAlignment="1">
      <alignment horizontal="center" vertical="center"/>
    </xf>
    <xf numFmtId="167" fontId="14" fillId="14" borderId="15" xfId="1" applyNumberFormat="1" applyFont="1" applyFill="1" applyBorder="1" applyAlignment="1">
      <alignment horizontal="left" vertical="center"/>
    </xf>
    <xf numFmtId="167" fontId="14" fillId="14" borderId="15" xfId="1" applyNumberFormat="1" applyFont="1" applyFill="1" applyBorder="1" applyAlignment="1">
      <alignment horizontal="center" vertical="center"/>
    </xf>
    <xf numFmtId="165" fontId="14" fillId="14" borderId="15" xfId="2" applyNumberFormat="1" applyFont="1" applyFill="1" applyBorder="1" applyAlignment="1">
      <alignment horizontal="center" vertical="center"/>
    </xf>
    <xf numFmtId="167" fontId="14" fillId="0" borderId="100" xfId="1" applyNumberFormat="1" applyFont="1" applyFill="1" applyBorder="1" applyAlignment="1" applyProtection="1">
      <alignment horizontal="left" vertical="center" indent="1"/>
    </xf>
    <xf numFmtId="167" fontId="14" fillId="0" borderId="100" xfId="1" applyNumberFormat="1" applyFont="1" applyFill="1" applyBorder="1" applyAlignment="1" applyProtection="1">
      <alignment horizontal="center" vertical="center"/>
    </xf>
    <xf numFmtId="165" fontId="14" fillId="0" borderId="100" xfId="2" applyNumberFormat="1" applyFont="1" applyFill="1" applyBorder="1" applyAlignment="1" applyProtection="1">
      <alignment horizontal="center" vertical="center"/>
    </xf>
    <xf numFmtId="167" fontId="7" fillId="0" borderId="41" xfId="1" applyNumberFormat="1" applyFont="1" applyFill="1" applyBorder="1" applyAlignment="1">
      <alignment horizontal="left" vertical="center" indent="2"/>
    </xf>
    <xf numFmtId="167" fontId="14" fillId="0" borderId="41" xfId="1" applyNumberFormat="1" applyFont="1" applyFill="1" applyBorder="1" applyAlignment="1" applyProtection="1">
      <alignment horizontal="left" vertical="center" indent="1"/>
    </xf>
    <xf numFmtId="167" fontId="14" fillId="0" borderId="41" xfId="1" applyNumberFormat="1" applyFont="1" applyFill="1" applyBorder="1" applyAlignment="1" applyProtection="1">
      <alignment horizontal="center" vertical="center"/>
    </xf>
    <xf numFmtId="165" fontId="14" fillId="0" borderId="41" xfId="2" applyNumberFormat="1" applyFont="1" applyFill="1" applyBorder="1" applyAlignment="1" applyProtection="1">
      <alignment horizontal="center" vertical="center"/>
    </xf>
    <xf numFmtId="167" fontId="14" fillId="0" borderId="15" xfId="1" applyNumberFormat="1" applyFont="1" applyFill="1" applyBorder="1" applyAlignment="1" applyProtection="1">
      <alignment horizontal="left" vertical="center" indent="1"/>
    </xf>
    <xf numFmtId="167" fontId="14" fillId="0" borderId="15" xfId="1" applyNumberFormat="1" applyFont="1" applyFill="1" applyBorder="1" applyAlignment="1" applyProtection="1">
      <alignment horizontal="center" vertical="center"/>
    </xf>
    <xf numFmtId="167" fontId="11" fillId="0" borderId="15" xfId="1" applyNumberFormat="1" applyFont="1" applyFill="1" applyBorder="1" applyAlignment="1" applyProtection="1">
      <alignment horizontal="center" vertical="center"/>
    </xf>
    <xf numFmtId="165" fontId="14" fillId="0" borderId="15" xfId="2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10" fillId="13" borderId="16" xfId="0" applyFont="1" applyFill="1" applyBorder="1" applyAlignment="1">
      <alignment horizontal="center" vertical="center" wrapText="1"/>
    </xf>
    <xf numFmtId="0" fontId="24" fillId="7" borderId="114" xfId="0" applyFont="1" applyFill="1" applyBorder="1"/>
    <xf numFmtId="167" fontId="7" fillId="0" borderId="0" xfId="1" applyNumberFormat="1" applyFont="1" applyFill="1" applyBorder="1" applyAlignment="1" applyProtection="1">
      <alignment horizontal="center" vertical="center"/>
    </xf>
    <xf numFmtId="167" fontId="12" fillId="0" borderId="0" xfId="1" applyNumberFormat="1" applyFont="1" applyFill="1" applyBorder="1" applyAlignment="1" applyProtection="1">
      <alignment horizontal="center" vertical="center"/>
    </xf>
    <xf numFmtId="165" fontId="7" fillId="0" borderId="0" xfId="2" applyNumberFormat="1" applyFont="1" applyFill="1" applyBorder="1" applyAlignment="1">
      <alignment horizontal="center" vertical="center"/>
    </xf>
    <xf numFmtId="165" fontId="7" fillId="0" borderId="104" xfId="2" applyNumberFormat="1" applyFont="1" applyFill="1" applyBorder="1" applyAlignment="1">
      <alignment horizontal="center" vertical="center"/>
    </xf>
    <xf numFmtId="0" fontId="24" fillId="7" borderId="103" xfId="0" applyFont="1" applyFill="1" applyBorder="1"/>
    <xf numFmtId="167" fontId="7" fillId="0" borderId="99" xfId="1" applyNumberFormat="1" applyFont="1" applyFill="1" applyBorder="1" applyAlignment="1" applyProtection="1">
      <alignment horizontal="center" vertical="center"/>
    </xf>
    <xf numFmtId="167" fontId="12" fillId="0" borderId="99" xfId="1" applyNumberFormat="1" applyFont="1" applyFill="1" applyBorder="1" applyAlignment="1" applyProtection="1">
      <alignment horizontal="center" vertical="center"/>
    </xf>
    <xf numFmtId="165" fontId="7" fillId="0" borderId="99" xfId="2" applyNumberFormat="1" applyFont="1" applyFill="1" applyBorder="1" applyAlignment="1">
      <alignment horizontal="center" vertical="center"/>
    </xf>
    <xf numFmtId="165" fontId="7" fillId="0" borderId="111" xfId="2" applyNumberFormat="1" applyFont="1" applyFill="1" applyBorder="1" applyAlignment="1">
      <alignment horizontal="center" vertical="center"/>
    </xf>
    <xf numFmtId="0" fontId="0" fillId="7" borderId="114" xfId="0" applyFill="1" applyBorder="1"/>
    <xf numFmtId="167" fontId="15" fillId="0" borderId="0" xfId="1" applyNumberFormat="1" applyFont="1" applyFill="1" applyBorder="1" applyAlignment="1" applyProtection="1">
      <alignment horizontal="center" vertical="center"/>
    </xf>
    <xf numFmtId="167" fontId="15" fillId="0" borderId="104" xfId="1" applyNumberFormat="1" applyFont="1" applyFill="1" applyBorder="1" applyAlignment="1" applyProtection="1">
      <alignment horizontal="center" vertical="center"/>
    </xf>
    <xf numFmtId="0" fontId="0" fillId="7" borderId="103" xfId="0" applyFill="1" applyBorder="1"/>
    <xf numFmtId="167" fontId="15" fillId="0" borderId="99" xfId="1" applyNumberFormat="1" applyFont="1" applyFill="1" applyBorder="1" applyAlignment="1" applyProtection="1">
      <alignment horizontal="center" vertical="center"/>
    </xf>
    <xf numFmtId="167" fontId="15" fillId="0" borderId="111" xfId="1" applyNumberFormat="1" applyFont="1" applyFill="1" applyBorder="1" applyAlignment="1" applyProtection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0" fontId="1" fillId="0" borderId="0" xfId="2" applyNumberFormat="1" applyFont="1" applyAlignment="1">
      <alignment horizontal="center"/>
    </xf>
    <xf numFmtId="10" fontId="1" fillId="0" borderId="0" xfId="2" applyNumberFormat="1" applyFont="1" applyAlignment="1">
      <alignment horizontal="center" vertical="center"/>
    </xf>
    <xf numFmtId="0" fontId="61" fillId="0" borderId="0" xfId="0" applyFont="1"/>
    <xf numFmtId="0" fontId="24" fillId="7" borderId="42" xfId="0" applyFont="1" applyFill="1" applyBorder="1"/>
    <xf numFmtId="166" fontId="24" fillId="0" borderId="104" xfId="1" applyNumberFormat="1" applyFont="1" applyFill="1" applyBorder="1"/>
    <xf numFmtId="166" fontId="24" fillId="14" borderId="104" xfId="1" applyNumberFormat="1" applyFont="1" applyFill="1" applyBorder="1"/>
    <xf numFmtId="166" fontId="24" fillId="14" borderId="41" xfId="1" applyNumberFormat="1" applyFont="1" applyFill="1" applyBorder="1"/>
    <xf numFmtId="166" fontId="24" fillId="14" borderId="116" xfId="1" applyNumberFormat="1" applyFont="1" applyFill="1" applyBorder="1"/>
    <xf numFmtId="166" fontId="24" fillId="0" borderId="41" xfId="0" applyNumberFormat="1" applyFont="1" applyBorder="1" applyAlignment="1">
      <alignment horizontal="right"/>
    </xf>
    <xf numFmtId="166" fontId="24" fillId="14" borderId="41" xfId="0" applyNumberFormat="1" applyFont="1" applyFill="1" applyBorder="1" applyAlignment="1">
      <alignment horizontal="right"/>
    </xf>
    <xf numFmtId="166" fontId="24" fillId="14" borderId="116" xfId="0" applyNumberFormat="1" applyFont="1" applyFill="1" applyBorder="1" applyAlignment="1">
      <alignment horizontal="right"/>
    </xf>
    <xf numFmtId="166" fontId="24" fillId="0" borderId="41" xfId="0" applyNumberFormat="1" applyFont="1" applyBorder="1"/>
    <xf numFmtId="166" fontId="24" fillId="14" borderId="41" xfId="0" applyNumberFormat="1" applyFont="1" applyFill="1" applyBorder="1"/>
    <xf numFmtId="166" fontId="24" fillId="14" borderId="116" xfId="0" applyNumberFormat="1" applyFont="1" applyFill="1" applyBorder="1"/>
    <xf numFmtId="166" fontId="24" fillId="0" borderId="41" xfId="1" applyNumberFormat="1" applyFont="1" applyFill="1" applyBorder="1"/>
    <xf numFmtId="0" fontId="58" fillId="7" borderId="42" xfId="0" applyFont="1" applyFill="1" applyBorder="1"/>
    <xf numFmtId="166" fontId="24" fillId="0" borderId="104" xfId="0" quotePrefix="1" applyNumberFormat="1" applyFont="1" applyBorder="1" applyAlignment="1">
      <alignment horizontal="right"/>
    </xf>
    <xf numFmtId="166" fontId="24" fillId="14" borderId="104" xfId="0" quotePrefix="1" applyNumberFormat="1" applyFont="1" applyFill="1" applyBorder="1" applyAlignment="1">
      <alignment horizontal="right"/>
    </xf>
    <xf numFmtId="166" fontId="24" fillId="14" borderId="41" xfId="0" quotePrefix="1" applyNumberFormat="1" applyFont="1" applyFill="1" applyBorder="1" applyAlignment="1">
      <alignment horizontal="right"/>
    </xf>
    <xf numFmtId="166" fontId="24" fillId="14" borderId="116" xfId="0" quotePrefix="1" applyNumberFormat="1" applyFont="1" applyFill="1" applyBorder="1" applyAlignment="1">
      <alignment horizontal="right"/>
    </xf>
    <xf numFmtId="0" fontId="58" fillId="7" borderId="81" xfId="0" applyFont="1" applyFill="1" applyBorder="1" applyAlignment="1">
      <alignment horizontal="left" indent="1"/>
    </xf>
    <xf numFmtId="166" fontId="58" fillId="0" borderId="43" xfId="1" applyNumberFormat="1" applyFont="1" applyFill="1" applyBorder="1"/>
    <xf numFmtId="166" fontId="58" fillId="14" borderId="43" xfId="1" applyNumberFormat="1" applyFont="1" applyFill="1" applyBorder="1"/>
    <xf numFmtId="166" fontId="58" fillId="14" borderId="117" xfId="1" applyNumberFormat="1" applyFont="1" applyFill="1" applyBorder="1"/>
    <xf numFmtId="0" fontId="57" fillId="0" borderId="0" xfId="0" applyFont="1"/>
    <xf numFmtId="0" fontId="24" fillId="7" borderId="80" xfId="0" applyFont="1" applyFill="1" applyBorder="1"/>
    <xf numFmtId="166" fontId="24" fillId="0" borderId="118" xfId="0" applyNumberFormat="1" applyFont="1" applyBorder="1" applyAlignment="1">
      <alignment horizontal="right"/>
    </xf>
    <xf numFmtId="166" fontId="24" fillId="14" borderId="118" xfId="0" applyNumberFormat="1" applyFont="1" applyFill="1" applyBorder="1" applyAlignment="1">
      <alignment horizontal="right"/>
    </xf>
    <xf numFmtId="166" fontId="24" fillId="14" borderId="120" xfId="0" applyNumberFormat="1" applyFont="1" applyFill="1" applyBorder="1" applyAlignment="1">
      <alignment horizontal="right"/>
    </xf>
    <xf numFmtId="166" fontId="24" fillId="14" borderId="119" xfId="0" applyNumberFormat="1" applyFont="1" applyFill="1" applyBorder="1" applyAlignment="1">
      <alignment horizontal="right"/>
    </xf>
    <xf numFmtId="167" fontId="58" fillId="0" borderId="41" xfId="0" applyNumberFormat="1" applyFont="1" applyBorder="1"/>
    <xf numFmtId="167" fontId="58" fillId="15" borderId="41" xfId="0" applyNumberFormat="1" applyFont="1" applyFill="1" applyBorder="1"/>
    <xf numFmtId="167" fontId="58" fillId="15" borderId="114" xfId="0" applyNumberFormat="1" applyFont="1" applyFill="1" applyBorder="1"/>
    <xf numFmtId="167" fontId="58" fillId="15" borderId="26" xfId="0" applyNumberFormat="1" applyFont="1" applyFill="1" applyBorder="1"/>
    <xf numFmtId="173" fontId="24" fillId="0" borderId="41" xfId="0" applyNumberFormat="1" applyFont="1" applyBorder="1"/>
    <xf numFmtId="173" fontId="24" fillId="15" borderId="41" xfId="0" applyNumberFormat="1" applyFont="1" applyFill="1" applyBorder="1"/>
    <xf numFmtId="173" fontId="24" fillId="15" borderId="114" xfId="0" applyNumberFormat="1" applyFont="1" applyFill="1" applyBorder="1"/>
    <xf numFmtId="173" fontId="24" fillId="15" borderId="26" xfId="0" applyNumberFormat="1" applyFont="1" applyFill="1" applyBorder="1"/>
    <xf numFmtId="0" fontId="24" fillId="7" borderId="81" xfId="0" applyFont="1" applyFill="1" applyBorder="1"/>
    <xf numFmtId="173" fontId="58" fillId="0" borderId="43" xfId="0" applyNumberFormat="1" applyFont="1" applyBorder="1"/>
    <xf numFmtId="173" fontId="58" fillId="15" borderId="43" xfId="0" applyNumberFormat="1" applyFont="1" applyFill="1" applyBorder="1"/>
    <xf numFmtId="173" fontId="58" fillId="15" borderId="121" xfId="0" applyNumberFormat="1" applyFont="1" applyFill="1" applyBorder="1"/>
    <xf numFmtId="173" fontId="58" fillId="15" borderId="82" xfId="0" applyNumberFormat="1" applyFont="1" applyFill="1" applyBorder="1"/>
    <xf numFmtId="0" fontId="63" fillId="0" borderId="0" xfId="0" applyFont="1"/>
    <xf numFmtId="0" fontId="63" fillId="0" borderId="0" xfId="0" applyFont="1" applyAlignment="1">
      <alignment horizontal="left" indent="1"/>
    </xf>
    <xf numFmtId="0" fontId="64" fillId="0" borderId="0" xfId="0" applyFont="1" applyAlignment="1">
      <alignment vertical="center"/>
    </xf>
    <xf numFmtId="0" fontId="64" fillId="0" borderId="0" xfId="0" applyFont="1"/>
    <xf numFmtId="0" fontId="0" fillId="0" borderId="39" xfId="0" applyBorder="1"/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15" xfId="0" applyBorder="1" applyAlignment="1">
      <alignment horizontal="center" vertical="center"/>
    </xf>
    <xf numFmtId="0" fontId="24" fillId="7" borderId="79" xfId="0" applyFont="1" applyFill="1" applyBorder="1"/>
    <xf numFmtId="166" fontId="1" fillId="5" borderId="73" xfId="1" applyNumberFormat="1" applyFont="1" applyFill="1" applyBorder="1"/>
    <xf numFmtId="166" fontId="0" fillId="5" borderId="74" xfId="0" applyNumberFormat="1" applyFill="1" applyBorder="1"/>
    <xf numFmtId="166" fontId="0" fillId="5" borderId="73" xfId="0" applyNumberFormat="1" applyFill="1" applyBorder="1"/>
    <xf numFmtId="0" fontId="0" fillId="5" borderId="79" xfId="0" applyFill="1" applyBorder="1"/>
    <xf numFmtId="166" fontId="1" fillId="5" borderId="79" xfId="1" applyNumberFormat="1" applyFont="1" applyFill="1" applyBorder="1"/>
    <xf numFmtId="173" fontId="1" fillId="5" borderId="79" xfId="1" applyNumberFormat="1" applyFont="1" applyFill="1" applyBorder="1" applyAlignment="1">
      <alignment horizontal="left" indent="13"/>
    </xf>
    <xf numFmtId="173" fontId="1" fillId="5" borderId="79" xfId="1" applyNumberFormat="1" applyFont="1" applyFill="1" applyBorder="1"/>
    <xf numFmtId="0" fontId="58" fillId="7" borderId="79" xfId="0" applyFont="1" applyFill="1" applyBorder="1"/>
    <xf numFmtId="43" fontId="1" fillId="5" borderId="79" xfId="1" applyFont="1" applyFill="1" applyBorder="1"/>
    <xf numFmtId="43" fontId="1" fillId="5" borderId="73" xfId="1" applyFont="1" applyFill="1" applyBorder="1"/>
    <xf numFmtId="2" fontId="0" fillId="5" borderId="73" xfId="0" applyNumberFormat="1" applyFill="1" applyBorder="1" applyAlignment="1">
      <alignment horizontal="left" indent="13"/>
    </xf>
    <xf numFmtId="43" fontId="0" fillId="5" borderId="73" xfId="0" applyNumberFormat="1" applyFill="1" applyBorder="1"/>
    <xf numFmtId="0" fontId="58" fillId="7" borderId="76" xfId="0" applyFont="1" applyFill="1" applyBorder="1" applyAlignment="1">
      <alignment horizontal="left" indent="1"/>
    </xf>
    <xf numFmtId="43" fontId="1" fillId="5" borderId="76" xfId="1" applyFont="1" applyFill="1" applyBorder="1"/>
    <xf numFmtId="166" fontId="1" fillId="5" borderId="19" xfId="1" applyNumberFormat="1" applyFont="1" applyFill="1" applyBorder="1"/>
    <xf numFmtId="43" fontId="0" fillId="5" borderId="19" xfId="0" applyNumberFormat="1" applyFill="1" applyBorder="1"/>
    <xf numFmtId="166" fontId="1" fillId="0" borderId="0" xfId="1" applyNumberFormat="1" applyFont="1" applyBorder="1"/>
    <xf numFmtId="0" fontId="24" fillId="7" borderId="83" xfId="0" applyFont="1" applyFill="1" applyBorder="1"/>
    <xf numFmtId="166" fontId="1" fillId="5" borderId="83" xfId="1" applyNumberFormat="1" applyFont="1" applyFill="1" applyBorder="1"/>
    <xf numFmtId="0" fontId="24" fillId="7" borderId="76" xfId="0" applyFont="1" applyFill="1" applyBorder="1"/>
    <xf numFmtId="166" fontId="1" fillId="5" borderId="76" xfId="1" applyNumberFormat="1" applyFont="1" applyFill="1" applyBorder="1"/>
    <xf numFmtId="166" fontId="0" fillId="5" borderId="19" xfId="0" applyNumberFormat="1" applyFill="1" applyBorder="1"/>
    <xf numFmtId="49" fontId="24" fillId="0" borderId="0" xfId="0" applyNumberFormat="1" applyFont="1" applyAlignment="1">
      <alignment horizontal="center"/>
    </xf>
    <xf numFmtId="0" fontId="13" fillId="13" borderId="0" xfId="0" applyFont="1" applyFill="1" applyAlignment="1">
      <alignment horizontal="center" vertical="center"/>
    </xf>
    <xf numFmtId="0" fontId="11" fillId="0" borderId="122" xfId="0" applyFont="1" applyBorder="1"/>
    <xf numFmtId="166" fontId="11" fillId="0" borderId="122" xfId="1" applyNumberFormat="1" applyFont="1" applyBorder="1" applyAlignment="1"/>
    <xf numFmtId="165" fontId="11" fillId="0" borderId="122" xfId="2" applyNumberFormat="1" applyFont="1" applyBorder="1" applyAlignment="1">
      <alignment horizontal="center"/>
    </xf>
    <xf numFmtId="0" fontId="12" fillId="0" borderId="0" xfId="0" applyFont="1" applyAlignment="1">
      <alignment horizontal="left" indent="1"/>
    </xf>
    <xf numFmtId="166" fontId="12" fillId="0" borderId="0" xfId="1" applyNumberFormat="1" applyFont="1" applyAlignment="1">
      <alignment horizontal="center"/>
    </xf>
    <xf numFmtId="165" fontId="12" fillId="0" borderId="0" xfId="2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166" fontId="11" fillId="0" borderId="122" xfId="1" applyNumberFormat="1" applyFont="1" applyBorder="1" applyAlignment="1">
      <alignment horizontal="center"/>
    </xf>
    <xf numFmtId="166" fontId="12" fillId="7" borderId="0" xfId="1" applyNumberFormat="1" applyFont="1" applyFill="1" applyAlignment="1">
      <alignment horizontal="center"/>
    </xf>
    <xf numFmtId="0" fontId="13" fillId="13" borderId="0" xfId="0" applyFont="1" applyFill="1" applyAlignment="1">
      <alignment horizontal="left"/>
    </xf>
    <xf numFmtId="166" fontId="13" fillId="13" borderId="0" xfId="1" applyNumberFormat="1" applyFont="1" applyFill="1" applyAlignment="1">
      <alignment horizontal="center"/>
    </xf>
    <xf numFmtId="165" fontId="13" fillId="13" borderId="0" xfId="2" applyNumberFormat="1" applyFont="1" applyFill="1" applyAlignment="1">
      <alignment horizontal="center"/>
    </xf>
    <xf numFmtId="0" fontId="67" fillId="16" borderId="55" xfId="11" applyFont="1" applyFill="1" applyBorder="1" applyAlignment="1">
      <alignment horizontal="center" vertical="center" wrapText="1"/>
    </xf>
    <xf numFmtId="174" fontId="67" fillId="16" borderId="55" xfId="11" applyNumberFormat="1" applyFont="1" applyFill="1" applyBorder="1" applyAlignment="1">
      <alignment horizontal="center" vertical="center" wrapText="1"/>
    </xf>
    <xf numFmtId="43" fontId="67" fillId="16" borderId="55" xfId="12" applyFont="1" applyFill="1" applyBorder="1" applyAlignment="1">
      <alignment horizontal="center" vertical="center" wrapText="1"/>
    </xf>
    <xf numFmtId="0" fontId="68" fillId="0" borderId="54" xfId="11" applyFont="1" applyBorder="1"/>
    <xf numFmtId="166" fontId="68" fillId="0" borderId="54" xfId="12" applyNumberFormat="1" applyFont="1" applyFill="1" applyBorder="1" applyAlignment="1">
      <alignment horizontal="right"/>
    </xf>
    <xf numFmtId="166" fontId="68" fillId="0" borderId="54" xfId="1" applyNumberFormat="1" applyFont="1" applyFill="1" applyBorder="1" applyAlignment="1">
      <alignment horizontal="right"/>
    </xf>
    <xf numFmtId="0" fontId="43" fillId="0" borderId="0" xfId="11" applyFont="1" applyAlignment="1">
      <alignment horizontal="left" indent="1"/>
    </xf>
    <xf numFmtId="166" fontId="43" fillId="0" borderId="0" xfId="1" applyNumberFormat="1" applyFont="1" applyFill="1" applyBorder="1" applyAlignment="1">
      <alignment horizontal="right" vertical="center"/>
    </xf>
    <xf numFmtId="166" fontId="43" fillId="0" borderId="0" xfId="1" applyNumberFormat="1" applyFont="1" applyFill="1" applyBorder="1" applyAlignment="1">
      <alignment horizontal="right"/>
    </xf>
    <xf numFmtId="166" fontId="43" fillId="7" borderId="0" xfId="1" applyNumberFormat="1" applyFont="1" applyFill="1" applyBorder="1" applyAlignment="1">
      <alignment horizontal="right"/>
    </xf>
    <xf numFmtId="0" fontId="69" fillId="0" borderId="0" xfId="11" applyFont="1" applyAlignment="1">
      <alignment horizontal="left" indent="2"/>
    </xf>
    <xf numFmtId="166" fontId="43" fillId="0" borderId="0" xfId="12" applyNumberFormat="1" applyFont="1" applyFill="1" applyBorder="1" applyAlignment="1">
      <alignment horizontal="right"/>
    </xf>
    <xf numFmtId="166" fontId="43" fillId="7" borderId="0" xfId="12" applyNumberFormat="1" applyFont="1" applyFill="1" applyBorder="1" applyAlignment="1">
      <alignment horizontal="right"/>
    </xf>
    <xf numFmtId="0" fontId="69" fillId="0" borderId="99" xfId="11" applyFont="1" applyBorder="1" applyAlignment="1">
      <alignment horizontal="left" indent="2"/>
    </xf>
    <xf numFmtId="0" fontId="70" fillId="0" borderId="0" xfId="0" applyFont="1"/>
    <xf numFmtId="0" fontId="73" fillId="3" borderId="4" xfId="0" applyFont="1" applyFill="1" applyBorder="1" applyAlignment="1">
      <alignment horizontal="center" vertical="center"/>
    </xf>
    <xf numFmtId="0" fontId="74" fillId="0" borderId="123" xfId="0" applyFont="1" applyBorder="1" applyAlignment="1">
      <alignment horizontal="left"/>
    </xf>
    <xf numFmtId="0" fontId="74" fillId="0" borderId="124" xfId="1" applyNumberFormat="1" applyFont="1" applyFill="1" applyBorder="1" applyAlignment="1">
      <alignment horizontal="center" vertical="center"/>
    </xf>
    <xf numFmtId="165" fontId="74" fillId="0" borderId="124" xfId="2" applyNumberFormat="1" applyFont="1" applyFill="1" applyBorder="1" applyAlignment="1">
      <alignment horizontal="center" vertical="center"/>
    </xf>
    <xf numFmtId="0" fontId="74" fillId="0" borderId="125" xfId="0" applyFont="1" applyBorder="1" applyAlignment="1">
      <alignment horizontal="left"/>
    </xf>
    <xf numFmtId="0" fontId="74" fillId="0" borderId="93" xfId="1" applyNumberFormat="1" applyFont="1" applyFill="1" applyBorder="1" applyAlignment="1">
      <alignment horizontal="center" vertical="center"/>
    </xf>
    <xf numFmtId="165" fontId="74" fillId="0" borderId="93" xfId="2" applyNumberFormat="1" applyFont="1" applyFill="1" applyBorder="1" applyAlignment="1">
      <alignment horizontal="center" vertical="center"/>
    </xf>
    <xf numFmtId="0" fontId="75" fillId="3" borderId="14" xfId="0" applyFont="1" applyFill="1" applyBorder="1" applyAlignment="1">
      <alignment horizontal="left" vertical="center"/>
    </xf>
    <xf numFmtId="0" fontId="75" fillId="3" borderId="6" xfId="1" applyNumberFormat="1" applyFont="1" applyFill="1" applyBorder="1" applyAlignment="1">
      <alignment horizontal="center" vertical="center"/>
    </xf>
    <xf numFmtId="165" fontId="75" fillId="3" borderId="6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3" fontId="24" fillId="0" borderId="0" xfId="1" applyFont="1"/>
    <xf numFmtId="165" fontId="24" fillId="0" borderId="0" xfId="2" applyNumberFormat="1" applyFont="1" applyFill="1" applyBorder="1"/>
    <xf numFmtId="0" fontId="73" fillId="3" borderId="6" xfId="0" applyFont="1" applyFill="1" applyBorder="1" applyAlignment="1">
      <alignment horizontal="center" vertical="center"/>
    </xf>
    <xf numFmtId="0" fontId="73" fillId="3" borderId="6" xfId="0" applyFont="1" applyFill="1" applyBorder="1" applyAlignment="1">
      <alignment horizontal="center" vertical="center" wrapText="1"/>
    </xf>
    <xf numFmtId="0" fontId="73" fillId="3" borderId="4" xfId="0" applyFont="1" applyFill="1" applyBorder="1" applyAlignment="1">
      <alignment horizontal="center" vertical="center" wrapText="1"/>
    </xf>
    <xf numFmtId="0" fontId="73" fillId="3" borderId="66" xfId="0" applyFont="1" applyFill="1" applyBorder="1" applyAlignment="1">
      <alignment horizontal="center" vertical="center" wrapText="1"/>
    </xf>
    <xf numFmtId="0" fontId="73" fillId="3" borderId="66" xfId="0" applyFont="1" applyFill="1" applyBorder="1" applyAlignment="1">
      <alignment horizontal="center" vertical="center"/>
    </xf>
    <xf numFmtId="0" fontId="73" fillId="3" borderId="9" xfId="0" applyFont="1" applyFill="1" applyBorder="1" applyAlignment="1">
      <alignment horizontal="center" vertical="center"/>
    </xf>
    <xf numFmtId="0" fontId="23" fillId="0" borderId="131" xfId="0" applyFont="1" applyBorder="1" applyAlignment="1">
      <alignment horizontal="left"/>
    </xf>
    <xf numFmtId="175" fontId="23" fillId="0" borderId="132" xfId="1" applyNumberFormat="1" applyFont="1" applyFill="1" applyBorder="1" applyAlignment="1">
      <alignment horizontal="right" vertical="center" indent="1"/>
    </xf>
    <xf numFmtId="165" fontId="23" fillId="0" borderId="132" xfId="2" applyNumberFormat="1" applyFont="1" applyFill="1" applyBorder="1" applyAlignment="1">
      <alignment vertical="center"/>
    </xf>
    <xf numFmtId="176" fontId="23" fillId="0" borderId="132" xfId="1" applyNumberFormat="1" applyFont="1" applyFill="1" applyBorder="1" applyAlignment="1">
      <alignment horizontal="right" vertical="center" indent="1"/>
    </xf>
    <xf numFmtId="9" fontId="23" fillId="0" borderId="131" xfId="2" applyFont="1" applyFill="1" applyBorder="1" applyAlignment="1">
      <alignment vertical="center"/>
    </xf>
    <xf numFmtId="165" fontId="76" fillId="0" borderId="131" xfId="2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indent="1"/>
    </xf>
    <xf numFmtId="175" fontId="23" fillId="0" borderId="93" xfId="1" applyNumberFormat="1" applyFont="1" applyFill="1" applyBorder="1" applyAlignment="1">
      <alignment horizontal="right" vertical="center" indent="1"/>
    </xf>
    <xf numFmtId="165" fontId="23" fillId="0" borderId="93" xfId="2" applyNumberFormat="1" applyFont="1" applyFill="1" applyBorder="1" applyAlignment="1">
      <alignment vertical="center"/>
    </xf>
    <xf numFmtId="176" fontId="23" fillId="0" borderId="93" xfId="1" applyNumberFormat="1" applyFont="1" applyFill="1" applyBorder="1" applyAlignment="1">
      <alignment horizontal="right" vertical="center" indent="1"/>
    </xf>
    <xf numFmtId="9" fontId="23" fillId="0" borderId="0" xfId="2" applyFont="1" applyFill="1" applyBorder="1" applyAlignment="1"/>
    <xf numFmtId="165" fontId="76" fillId="0" borderId="0" xfId="2" applyNumberFormat="1" applyFont="1" applyFill="1" applyBorder="1" applyAlignment="1">
      <alignment horizontal="right"/>
    </xf>
    <xf numFmtId="0" fontId="74" fillId="0" borderId="0" xfId="0" applyFont="1" applyAlignment="1">
      <alignment horizontal="left" indent="2"/>
    </xf>
    <xf numFmtId="175" fontId="74" fillId="0" borderId="94" xfId="1" applyNumberFormat="1" applyFont="1" applyFill="1" applyBorder="1" applyAlignment="1">
      <alignment horizontal="right" vertical="center" indent="1"/>
    </xf>
    <xf numFmtId="165" fontId="74" fillId="0" borderId="94" xfId="2" applyNumberFormat="1" applyFont="1" applyFill="1" applyBorder="1" applyAlignment="1">
      <alignment vertical="center"/>
    </xf>
    <xf numFmtId="176" fontId="74" fillId="0" borderId="94" xfId="1" applyNumberFormat="1" applyFont="1" applyFill="1" applyBorder="1" applyAlignment="1">
      <alignment horizontal="right" vertical="center" indent="1"/>
    </xf>
    <xf numFmtId="9" fontId="74" fillId="0" borderId="0" xfId="2" applyFont="1" applyFill="1" applyBorder="1" applyAlignment="1"/>
    <xf numFmtId="165" fontId="77" fillId="0" borderId="0" xfId="2" applyNumberFormat="1" applyFont="1" applyFill="1" applyBorder="1" applyAlignment="1">
      <alignment horizontal="right"/>
    </xf>
    <xf numFmtId="9" fontId="74" fillId="0" borderId="0" xfId="2" applyFont="1" applyFill="1" applyBorder="1" applyAlignment="1">
      <alignment horizontal="right"/>
    </xf>
    <xf numFmtId="9" fontId="74" fillId="0" borderId="0" xfId="2" applyFont="1" applyFill="1" applyBorder="1" applyAlignment="1">
      <alignment vertical="center"/>
    </xf>
    <xf numFmtId="165" fontId="77" fillId="0" borderId="0" xfId="2" applyNumberFormat="1" applyFont="1" applyFill="1" applyBorder="1" applyAlignment="1">
      <alignment horizontal="right" vertical="center"/>
    </xf>
    <xf numFmtId="175" fontId="23" fillId="0" borderId="94" xfId="1" applyNumberFormat="1" applyFont="1" applyFill="1" applyBorder="1" applyAlignment="1">
      <alignment horizontal="right" vertical="center" indent="1"/>
    </xf>
    <xf numFmtId="165" fontId="23" fillId="0" borderId="94" xfId="2" applyNumberFormat="1" applyFont="1" applyFill="1" applyBorder="1" applyAlignment="1">
      <alignment vertical="center"/>
    </xf>
    <xf numFmtId="176" fontId="23" fillId="0" borderId="94" xfId="1" applyNumberFormat="1" applyFont="1" applyFill="1" applyBorder="1" applyAlignment="1">
      <alignment horizontal="right" vertical="center" indent="1"/>
    </xf>
    <xf numFmtId="9" fontId="77" fillId="0" borderId="0" xfId="2" applyFont="1" applyFill="1" applyBorder="1" applyAlignment="1">
      <alignment vertical="center"/>
    </xf>
    <xf numFmtId="9" fontId="76" fillId="0" borderId="0" xfId="2" applyFont="1" applyFill="1" applyBorder="1" applyAlignment="1">
      <alignment horizontal="right" vertical="center"/>
    </xf>
    <xf numFmtId="165" fontId="76" fillId="0" borderId="0" xfId="2" applyNumberFormat="1" applyFont="1" applyFill="1" applyBorder="1" applyAlignment="1">
      <alignment horizontal="right" vertical="center"/>
    </xf>
    <xf numFmtId="175" fontId="23" fillId="0" borderId="133" xfId="1" applyNumberFormat="1" applyFont="1" applyFill="1" applyBorder="1" applyAlignment="1">
      <alignment horizontal="right" vertical="center" indent="1"/>
    </xf>
    <xf numFmtId="165" fontId="23" fillId="0" borderId="133" xfId="2" applyNumberFormat="1" applyFont="1" applyFill="1" applyBorder="1" applyAlignment="1">
      <alignment vertical="center"/>
    </xf>
    <xf numFmtId="176" fontId="23" fillId="0" borderId="133" xfId="1" applyNumberFormat="1" applyFont="1" applyFill="1" applyBorder="1" applyAlignment="1">
      <alignment horizontal="right" vertical="center" indent="1"/>
    </xf>
    <xf numFmtId="9" fontId="23" fillId="0" borderId="131" xfId="2" applyFont="1" applyFill="1" applyBorder="1" applyAlignment="1"/>
    <xf numFmtId="165" fontId="76" fillId="0" borderId="131" xfId="2" applyNumberFormat="1" applyFont="1" applyFill="1" applyBorder="1" applyAlignment="1">
      <alignment horizontal="right"/>
    </xf>
    <xf numFmtId="165" fontId="74" fillId="0" borderId="94" xfId="2" applyNumberFormat="1" applyFont="1" applyFill="1" applyBorder="1" applyAlignment="1">
      <alignment horizontal="right" vertical="center"/>
    </xf>
    <xf numFmtId="9" fontId="74" fillId="0" borderId="0" xfId="2" applyFont="1" applyAlignment="1"/>
    <xf numFmtId="165" fontId="77" fillId="0" borderId="0" xfId="2" applyNumberFormat="1" applyFont="1" applyAlignment="1">
      <alignment horizontal="right"/>
    </xf>
    <xf numFmtId="9" fontId="74" fillId="0" borderId="0" xfId="2" applyFont="1" applyAlignment="1">
      <alignment horizontal="right"/>
    </xf>
    <xf numFmtId="175" fontId="74" fillId="0" borderId="88" xfId="1" applyNumberFormat="1" applyFont="1" applyFill="1" applyBorder="1" applyAlignment="1">
      <alignment horizontal="right" vertical="center" indent="1"/>
    </xf>
    <xf numFmtId="165" fontId="74" fillId="0" borderId="88" xfId="2" applyNumberFormat="1" applyFont="1" applyFill="1" applyBorder="1" applyAlignment="1">
      <alignment vertical="center"/>
    </xf>
    <xf numFmtId="175" fontId="75" fillId="3" borderId="6" xfId="1" applyNumberFormat="1" applyFont="1" applyFill="1" applyBorder="1" applyAlignment="1">
      <alignment horizontal="center" vertical="center"/>
    </xf>
    <xf numFmtId="165" fontId="75" fillId="3" borderId="6" xfId="2" applyNumberFormat="1" applyFont="1" applyFill="1" applyBorder="1" applyAlignment="1">
      <alignment horizontal="right" vertical="center"/>
    </xf>
    <xf numFmtId="165" fontId="75" fillId="3" borderId="6" xfId="2" applyNumberFormat="1" applyFont="1" applyFill="1" applyBorder="1" applyAlignment="1">
      <alignment horizontal="right"/>
    </xf>
    <xf numFmtId="4" fontId="78" fillId="0" borderId="0" xfId="0" applyNumberFormat="1" applyFont="1"/>
    <xf numFmtId="0" fontId="80" fillId="3" borderId="6" xfId="0" applyFont="1" applyFill="1" applyBorder="1" applyAlignment="1">
      <alignment horizontal="center" vertical="center"/>
    </xf>
    <xf numFmtId="0" fontId="80" fillId="3" borderId="6" xfId="0" applyFont="1" applyFill="1" applyBorder="1" applyAlignment="1">
      <alignment horizontal="center" vertical="center" wrapText="1"/>
    </xf>
    <xf numFmtId="0" fontId="80" fillId="3" borderId="4" xfId="0" applyFont="1" applyFill="1" applyBorder="1" applyAlignment="1">
      <alignment horizontal="center" vertical="center"/>
    </xf>
    <xf numFmtId="0" fontId="80" fillId="3" borderId="4" xfId="0" applyFont="1" applyFill="1" applyBorder="1" applyAlignment="1">
      <alignment horizontal="center" vertical="center" wrapText="1"/>
    </xf>
    <xf numFmtId="0" fontId="80" fillId="3" borderId="66" xfId="0" applyFont="1" applyFill="1" applyBorder="1" applyAlignment="1">
      <alignment horizontal="center" vertical="center" wrapText="1"/>
    </xf>
    <xf numFmtId="0" fontId="80" fillId="3" borderId="66" xfId="0" applyFont="1" applyFill="1" applyBorder="1" applyAlignment="1">
      <alignment horizontal="center" vertical="center"/>
    </xf>
    <xf numFmtId="0" fontId="3" fillId="0" borderId="131" xfId="0" applyFont="1" applyBorder="1" applyAlignment="1">
      <alignment horizontal="left"/>
    </xf>
    <xf numFmtId="175" fontId="3" fillId="0" borderId="132" xfId="1" applyNumberFormat="1" applyFont="1" applyFill="1" applyBorder="1" applyAlignment="1">
      <alignment horizontal="center"/>
    </xf>
    <xf numFmtId="165" fontId="3" fillId="0" borderId="132" xfId="2" applyNumberFormat="1" applyFont="1" applyFill="1" applyBorder="1" applyAlignment="1">
      <alignment horizontal="right"/>
    </xf>
    <xf numFmtId="176" fontId="3" fillId="0" borderId="132" xfId="1" applyNumberFormat="1" applyFont="1" applyFill="1" applyBorder="1" applyAlignment="1">
      <alignment horizontal="right" indent="1"/>
    </xf>
    <xf numFmtId="165" fontId="3" fillId="0" borderId="131" xfId="2" applyNumberFormat="1" applyFont="1" applyBorder="1" applyAlignment="1">
      <alignment horizontal="right" vertical="center"/>
    </xf>
    <xf numFmtId="175" fontId="0" fillId="0" borderId="0" xfId="0" applyNumberFormat="1" applyAlignment="1">
      <alignment horizontal="center"/>
    </xf>
    <xf numFmtId="165" fontId="1" fillId="0" borderId="0" xfId="2" applyNumberFormat="1" applyFont="1" applyAlignment="1">
      <alignment horizontal="right"/>
    </xf>
    <xf numFmtId="176" fontId="0" fillId="0" borderId="0" xfId="0" applyNumberFormat="1" applyAlignment="1">
      <alignment horizontal="right" indent="1"/>
    </xf>
    <xf numFmtId="165" fontId="1" fillId="0" borderId="0" xfId="2" applyNumberFormat="1" applyFont="1" applyAlignment="1">
      <alignment horizontal="right" vertical="center"/>
    </xf>
    <xf numFmtId="166" fontId="1" fillId="0" borderId="0" xfId="1" applyNumberFormat="1" applyFont="1" applyAlignment="1">
      <alignment horizontal="right" vertical="center" indent="1"/>
    </xf>
    <xf numFmtId="43" fontId="1" fillId="0" borderId="0" xfId="1" applyFont="1" applyBorder="1" applyAlignment="1">
      <alignment horizontal="center" vertical="center"/>
    </xf>
    <xf numFmtId="165" fontId="1" fillId="0" borderId="0" xfId="2" applyNumberFormat="1" applyFont="1" applyAlignment="1">
      <alignment horizontal="right" indent="2"/>
    </xf>
    <xf numFmtId="175" fontId="3" fillId="0" borderId="131" xfId="0" applyNumberFormat="1" applyFont="1" applyBorder="1" applyAlignment="1">
      <alignment horizontal="center"/>
    </xf>
    <xf numFmtId="165" fontId="3" fillId="0" borderId="131" xfId="2" applyNumberFormat="1" applyFont="1" applyBorder="1" applyAlignment="1">
      <alignment horizontal="right"/>
    </xf>
    <xf numFmtId="176" fontId="3" fillId="0" borderId="131" xfId="0" applyNumberFormat="1" applyFont="1" applyBorder="1" applyAlignment="1">
      <alignment horizontal="right" indent="1"/>
    </xf>
    <xf numFmtId="0" fontId="2" fillId="3" borderId="14" xfId="0" applyFont="1" applyFill="1" applyBorder="1" applyAlignment="1">
      <alignment horizontal="left" vertical="center"/>
    </xf>
    <xf numFmtId="175" fontId="2" fillId="3" borderId="6" xfId="1" applyNumberFormat="1" applyFont="1" applyFill="1" applyBorder="1" applyAlignment="1">
      <alignment horizontal="center" vertical="center"/>
    </xf>
    <xf numFmtId="165" fontId="2" fillId="3" borderId="6" xfId="2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 indent="1"/>
    </xf>
    <xf numFmtId="0" fontId="42" fillId="0" borderId="0" xfId="0" applyFont="1" applyAlignment="1">
      <alignment vertical="center"/>
    </xf>
    <xf numFmtId="165" fontId="16" fillId="0" borderId="0" xfId="2" applyNumberFormat="1" applyFont="1"/>
    <xf numFmtId="175" fontId="0" fillId="0" borderId="0" xfId="0" applyNumberFormat="1" applyFont="1"/>
    <xf numFmtId="0" fontId="2" fillId="2" borderId="6" xfId="0" applyFont="1" applyFill="1" applyBorder="1" applyAlignment="1">
      <alignment horizontal="center" vertical="center"/>
    </xf>
    <xf numFmtId="0" fontId="8" fillId="0" borderId="131" xfId="0" applyFont="1" applyBorder="1" applyAlignment="1">
      <alignment horizontal="left"/>
    </xf>
    <xf numFmtId="175" fontId="83" fillId="0" borderId="132" xfId="1" applyNumberFormat="1" applyFont="1" applyFill="1" applyBorder="1" applyAlignment="1">
      <alignment horizontal="center" vertical="center"/>
    </xf>
    <xf numFmtId="175" fontId="84" fillId="0" borderId="132" xfId="1" applyNumberFormat="1" applyFont="1" applyFill="1" applyBorder="1" applyAlignment="1">
      <alignment horizontal="center" vertical="center"/>
    </xf>
    <xf numFmtId="165" fontId="84" fillId="0" borderId="132" xfId="2" applyNumberFormat="1" applyFont="1" applyFill="1" applyBorder="1" applyAlignment="1">
      <alignment horizontal="right" vertical="center"/>
    </xf>
    <xf numFmtId="176" fontId="84" fillId="0" borderId="132" xfId="1" applyNumberFormat="1" applyFont="1" applyFill="1" applyBorder="1" applyAlignment="1">
      <alignment horizontal="right" vertical="center"/>
    </xf>
    <xf numFmtId="165" fontId="84" fillId="0" borderId="134" xfId="2" applyNumberFormat="1" applyFont="1" applyBorder="1" applyAlignment="1">
      <alignment horizontal="center" vertical="center"/>
    </xf>
    <xf numFmtId="165" fontId="84" fillId="0" borderId="135" xfId="2" applyNumberFormat="1" applyFont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175" fontId="83" fillId="0" borderId="0" xfId="0" applyNumberFormat="1" applyFont="1" applyAlignment="1">
      <alignment horizontal="center" vertical="center"/>
    </xf>
    <xf numFmtId="175" fontId="84" fillId="0" borderId="0" xfId="0" applyNumberFormat="1" applyFont="1" applyAlignment="1">
      <alignment horizontal="center" vertical="center"/>
    </xf>
    <xf numFmtId="165" fontId="84" fillId="0" borderId="0" xfId="2" applyNumberFormat="1" applyFont="1" applyAlignment="1">
      <alignment horizontal="right" vertical="center"/>
    </xf>
    <xf numFmtId="176" fontId="84" fillId="0" borderId="0" xfId="0" applyNumberFormat="1" applyFont="1" applyAlignment="1">
      <alignment horizontal="right" vertical="center"/>
    </xf>
    <xf numFmtId="165" fontId="84" fillId="0" borderId="0" xfId="2" applyNumberFormat="1" applyFont="1" applyFill="1" applyAlignment="1">
      <alignment horizontal="center" vertical="center"/>
    </xf>
    <xf numFmtId="0" fontId="20" fillId="0" borderId="0" xfId="0" applyFont="1" applyAlignment="1">
      <alignment horizontal="left" wrapText="1" indent="2"/>
    </xf>
    <xf numFmtId="175" fontId="85" fillId="0" borderId="0" xfId="0" applyNumberFormat="1" applyFont="1" applyAlignment="1">
      <alignment horizontal="center" vertical="center"/>
    </xf>
    <xf numFmtId="175" fontId="9" fillId="0" borderId="0" xfId="0" applyNumberFormat="1" applyFont="1" applyAlignment="1">
      <alignment horizontal="center" vertical="center"/>
    </xf>
    <xf numFmtId="165" fontId="9" fillId="0" borderId="0" xfId="2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65" fontId="9" fillId="0" borderId="0" xfId="2" applyNumberFormat="1" applyFont="1" applyAlignment="1">
      <alignment horizontal="center" vertical="center"/>
    </xf>
    <xf numFmtId="176" fontId="1" fillId="0" borderId="89" xfId="26" applyNumberFormat="1" applyFont="1" applyFill="1" applyBorder="1" applyAlignment="1">
      <alignment horizontal="right" vertical="center"/>
    </xf>
    <xf numFmtId="165" fontId="84" fillId="0" borderId="0" xfId="2" applyNumberFormat="1" applyFont="1" applyAlignment="1">
      <alignment horizontal="center" vertical="center"/>
    </xf>
    <xf numFmtId="0" fontId="86" fillId="3" borderId="6" xfId="0" applyFont="1" applyFill="1" applyBorder="1" applyAlignment="1">
      <alignment horizontal="left" indent="1"/>
    </xf>
    <xf numFmtId="175" fontId="60" fillId="3" borderId="6" xfId="0" applyNumberFormat="1" applyFont="1" applyFill="1" applyBorder="1" applyAlignment="1">
      <alignment horizontal="center" vertical="center"/>
    </xf>
    <xf numFmtId="165" fontId="60" fillId="3" borderId="6" xfId="2" applyNumberFormat="1" applyFont="1" applyFill="1" applyBorder="1" applyAlignment="1">
      <alignment horizontal="right" vertical="center"/>
    </xf>
    <xf numFmtId="165" fontId="60" fillId="3" borderId="6" xfId="2" applyNumberFormat="1" applyFont="1" applyFill="1" applyBorder="1" applyAlignment="1">
      <alignment horizontal="center" vertical="center"/>
    </xf>
    <xf numFmtId="0" fontId="61" fillId="0" borderId="68" xfId="0" applyFont="1" applyBorder="1"/>
    <xf numFmtId="4" fontId="16" fillId="0" borderId="0" xfId="0" applyNumberFormat="1" applyFont="1"/>
    <xf numFmtId="0" fontId="86" fillId="2" borderId="1" xfId="0" applyFont="1" applyFill="1" applyBorder="1" applyAlignment="1">
      <alignment horizontal="left" vertical="center" wrapText="1"/>
    </xf>
    <xf numFmtId="0" fontId="86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indent="1"/>
    </xf>
    <xf numFmtId="177" fontId="20" fillId="0" borderId="0" xfId="0" applyNumberFormat="1" applyFont="1"/>
    <xf numFmtId="177" fontId="86" fillId="2" borderId="1" xfId="0" applyNumberFormat="1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center"/>
    </xf>
    <xf numFmtId="0" fontId="0" fillId="0" borderId="84" xfId="0" applyBorder="1"/>
    <xf numFmtId="0" fontId="3" fillId="0" borderId="0" xfId="0" applyFont="1" applyAlignment="1">
      <alignment vertical="center" wrapText="1"/>
    </xf>
    <xf numFmtId="49" fontId="35" fillId="0" borderId="0" xfId="0" applyNumberFormat="1" applyFont="1" applyAlignment="1">
      <alignment horizontal="left" vertical="top" wrapText="1"/>
    </xf>
    <xf numFmtId="165" fontId="89" fillId="0" borderId="63" xfId="2" applyNumberFormat="1" applyFont="1" applyBorder="1" applyAlignment="1">
      <alignment horizontal="center"/>
    </xf>
    <xf numFmtId="167" fontId="89" fillId="0" borderId="63" xfId="24" applyNumberFormat="1" applyFont="1" applyBorder="1" applyAlignment="1">
      <alignment horizontal="right" vertical="center"/>
    </xf>
    <xf numFmtId="0" fontId="33" fillId="0" borderId="63" xfId="0" applyFont="1" applyBorder="1" applyAlignment="1">
      <alignment horizontal="left" indent="2"/>
    </xf>
    <xf numFmtId="165" fontId="89" fillId="0" borderId="87" xfId="2" applyNumberFormat="1" applyFont="1" applyBorder="1" applyAlignment="1">
      <alignment horizontal="center"/>
    </xf>
    <xf numFmtId="167" fontId="89" fillId="0" borderId="87" xfId="24" applyNumberFormat="1" applyFont="1" applyBorder="1" applyAlignment="1">
      <alignment horizontal="right" vertical="center"/>
    </xf>
    <xf numFmtId="0" fontId="33" fillId="0" borderId="87" xfId="0" applyFont="1" applyBorder="1" applyAlignment="1">
      <alignment horizontal="left" indent="2"/>
    </xf>
    <xf numFmtId="165" fontId="28" fillId="11" borderId="40" xfId="2" applyNumberFormat="1" applyFont="1" applyFill="1" applyBorder="1" applyAlignment="1">
      <alignment horizontal="center" vertical="center"/>
    </xf>
    <xf numFmtId="167" fontId="28" fillId="11" borderId="40" xfId="8" applyNumberFormat="1" applyFont="1" applyFill="1" applyBorder="1" applyAlignment="1">
      <alignment horizontal="right" vertical="center"/>
    </xf>
    <xf numFmtId="0" fontId="32" fillId="11" borderId="40" xfId="8" applyFont="1" applyFill="1" applyBorder="1" applyAlignment="1">
      <alignment horizontal="left"/>
    </xf>
    <xf numFmtId="43" fontId="3" fillId="0" borderId="0" xfId="1" applyFont="1" applyFill="1"/>
    <xf numFmtId="165" fontId="89" fillId="0" borderId="87" xfId="1" applyNumberFormat="1" applyFont="1" applyBorder="1" applyAlignment="1">
      <alignment horizontal="center" vertical="center"/>
    </xf>
    <xf numFmtId="43" fontId="89" fillId="0" borderId="87" xfId="1" applyFont="1" applyBorder="1" applyAlignment="1">
      <alignment horizontal="right" vertical="center"/>
    </xf>
    <xf numFmtId="165" fontId="88" fillId="10" borderId="40" xfId="2" applyNumberFormat="1" applyFont="1" applyFill="1" applyBorder="1" applyAlignment="1">
      <alignment horizontal="center" vertical="center" wrapText="1"/>
    </xf>
    <xf numFmtId="165" fontId="90" fillId="10" borderId="40" xfId="2" applyNumberFormat="1" applyFont="1" applyFill="1" applyBorder="1" applyAlignment="1">
      <alignment horizontal="center" vertical="center" wrapText="1"/>
    </xf>
    <xf numFmtId="167" fontId="88" fillId="10" borderId="40" xfId="8" applyNumberFormat="1" applyFont="1" applyFill="1" applyBorder="1" applyAlignment="1">
      <alignment horizontal="center" vertical="center" wrapText="1"/>
    </xf>
    <xf numFmtId="0" fontId="88" fillId="10" borderId="40" xfId="8" applyFont="1" applyFill="1" applyBorder="1" applyAlignment="1">
      <alignment horizontal="left" vertical="center" wrapText="1"/>
    </xf>
    <xf numFmtId="165" fontId="89" fillId="0" borderId="0" xfId="2" applyNumberFormat="1" applyFont="1" applyBorder="1" applyAlignment="1">
      <alignment horizontal="center"/>
    </xf>
    <xf numFmtId="167" fontId="89" fillId="0" borderId="0" xfId="24" applyNumberFormat="1" applyFont="1" applyBorder="1" applyAlignment="1">
      <alignment horizontal="right" vertical="center"/>
    </xf>
    <xf numFmtId="0" fontId="33" fillId="0" borderId="0" xfId="0" applyFont="1" applyAlignment="1">
      <alignment horizontal="left" indent="2"/>
    </xf>
    <xf numFmtId="0" fontId="89" fillId="0" borderId="0" xfId="0" applyFont="1" applyAlignment="1">
      <alignment horizontal="left" indent="2"/>
    </xf>
    <xf numFmtId="0" fontId="89" fillId="0" borderId="87" xfId="0" applyFont="1" applyBorder="1" applyAlignment="1">
      <alignment horizontal="left" indent="2"/>
    </xf>
    <xf numFmtId="0" fontId="28" fillId="11" borderId="40" xfId="8" applyFont="1" applyFill="1" applyBorder="1" applyAlignment="1">
      <alignment horizontal="left"/>
    </xf>
    <xf numFmtId="43" fontId="89" fillId="0" borderId="0" xfId="1" applyFont="1" applyBorder="1" applyAlignment="1">
      <alignment horizontal="center"/>
    </xf>
    <xf numFmtId="165" fontId="89" fillId="0" borderId="0" xfId="1" applyNumberFormat="1" applyFont="1" applyBorder="1" applyAlignment="1">
      <alignment horizontal="center"/>
    </xf>
    <xf numFmtId="167" fontId="89" fillId="0" borderId="0" xfId="1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4" fillId="17" borderId="87" xfId="8" applyFont="1" applyFill="1" applyBorder="1" applyAlignment="1">
      <alignment horizontal="center" vertical="center" wrapText="1"/>
    </xf>
    <xf numFmtId="9" fontId="34" fillId="17" borderId="87" xfId="2" applyFont="1" applyFill="1" applyBorder="1" applyAlignment="1">
      <alignment horizontal="center" vertical="center" wrapText="1"/>
    </xf>
    <xf numFmtId="167" fontId="34" fillId="17" borderId="87" xfId="8" applyNumberFormat="1" applyFont="1" applyFill="1" applyBorder="1" applyAlignment="1">
      <alignment horizontal="right" vertical="center" wrapText="1"/>
    </xf>
    <xf numFmtId="0" fontId="34" fillId="17" borderId="87" xfId="8" applyFont="1" applyFill="1" applyBorder="1" applyAlignment="1">
      <alignment horizontal="left" vertical="center" wrapText="1"/>
    </xf>
    <xf numFmtId="165" fontId="33" fillId="0" borderId="87" xfId="2" applyNumberFormat="1" applyFont="1" applyBorder="1" applyAlignment="1">
      <alignment horizontal="center"/>
    </xf>
    <xf numFmtId="167" fontId="33" fillId="0" borderId="87" xfId="24" applyNumberFormat="1" applyFont="1" applyBorder="1" applyAlignment="1">
      <alignment horizontal="right" vertical="center"/>
    </xf>
    <xf numFmtId="165" fontId="32" fillId="11" borderId="40" xfId="2" applyNumberFormat="1" applyFont="1" applyFill="1" applyBorder="1" applyAlignment="1">
      <alignment horizontal="center" vertical="center"/>
    </xf>
    <xf numFmtId="167" fontId="32" fillId="11" borderId="40" xfId="8" applyNumberFormat="1" applyFont="1" applyFill="1" applyBorder="1" applyAlignment="1">
      <alignment horizontal="right" vertical="center"/>
    </xf>
    <xf numFmtId="165" fontId="33" fillId="0" borderId="63" xfId="2" applyNumberFormat="1" applyFont="1" applyBorder="1" applyAlignment="1">
      <alignment horizontal="center"/>
    </xf>
    <xf numFmtId="167" fontId="33" fillId="0" borderId="63" xfId="24" applyNumberFormat="1" applyFont="1" applyBorder="1" applyAlignment="1">
      <alignment horizontal="right" vertical="center"/>
    </xf>
    <xf numFmtId="167" fontId="33" fillId="0" borderId="0" xfId="24" applyNumberFormat="1" applyFont="1" applyBorder="1" applyAlignment="1">
      <alignment horizontal="right" vertical="center"/>
    </xf>
    <xf numFmtId="0" fontId="31" fillId="10" borderId="39" xfId="8" applyFont="1" applyFill="1" applyBorder="1" applyAlignment="1">
      <alignment horizontal="center" vertical="center" wrapText="1"/>
    </xf>
    <xf numFmtId="165" fontId="2" fillId="9" borderId="38" xfId="2" applyNumberFormat="1" applyFont="1" applyFill="1" applyBorder="1" applyAlignment="1">
      <alignment horizontal="center" vertical="center"/>
    </xf>
    <xf numFmtId="166" fontId="2" fillId="9" borderId="38" xfId="1" applyNumberFormat="1" applyFont="1" applyFill="1" applyBorder="1" applyAlignment="1">
      <alignment horizontal="center" vertical="center"/>
    </xf>
    <xf numFmtId="166" fontId="2" fillId="9" borderId="40" xfId="1" applyNumberFormat="1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left" vertical="center"/>
    </xf>
    <xf numFmtId="165" fontId="0" fillId="0" borderId="73" xfId="2" applyNumberFormat="1" applyFont="1" applyBorder="1" applyAlignment="1">
      <alignment horizontal="center" vertical="center"/>
    </xf>
    <xf numFmtId="166" fontId="0" fillId="0" borderId="73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0" fillId="7" borderId="73" xfId="0" applyNumberFormat="1" applyFill="1" applyBorder="1" applyAlignment="1">
      <alignment horizontal="left" vertical="center" indent="1"/>
    </xf>
    <xf numFmtId="165" fontId="2" fillId="0" borderId="0" xfId="2" applyNumberFormat="1" applyFont="1" applyFill="1" applyBorder="1" applyAlignment="1">
      <alignment horizontal="center" vertical="center"/>
    </xf>
    <xf numFmtId="165" fontId="3" fillId="5" borderId="73" xfId="2" applyNumberFormat="1" applyFont="1" applyFill="1" applyBorder="1" applyAlignment="1">
      <alignment horizontal="center" vertical="center"/>
    </xf>
    <xf numFmtId="166" fontId="3" fillId="5" borderId="73" xfId="1" applyNumberFormat="1" applyFont="1" applyFill="1" applyBorder="1" applyAlignment="1">
      <alignment horizontal="center" vertical="center"/>
    </xf>
    <xf numFmtId="166" fontId="3" fillId="5" borderId="0" xfId="1" applyNumberFormat="1" applyFont="1" applyFill="1" applyBorder="1" applyAlignment="1">
      <alignment horizontal="center" vertical="center"/>
    </xf>
    <xf numFmtId="0" fontId="3" fillId="5" borderId="73" xfId="0" applyFont="1" applyFill="1" applyBorder="1" applyAlignment="1">
      <alignment horizontal="left" vertical="center"/>
    </xf>
    <xf numFmtId="165" fontId="19" fillId="0" borderId="0" xfId="2" applyNumberFormat="1" applyFont="1" applyFill="1" applyBorder="1" applyAlignment="1">
      <alignment horizontal="center" vertical="center"/>
    </xf>
    <xf numFmtId="166" fontId="3" fillId="0" borderId="7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73" xfId="0" applyFont="1" applyBorder="1" applyAlignment="1">
      <alignment horizontal="left" vertical="center" wrapText="1" indent="1"/>
    </xf>
    <xf numFmtId="165" fontId="16" fillId="0" borderId="0" xfId="2" applyNumberFormat="1" applyFont="1" applyFill="1" applyBorder="1" applyAlignment="1">
      <alignment horizontal="center" vertical="center"/>
    </xf>
    <xf numFmtId="0" fontId="0" fillId="0" borderId="73" xfId="0" applyBorder="1" applyAlignment="1">
      <alignment horizontal="left" vertical="center" indent="2"/>
    </xf>
    <xf numFmtId="165" fontId="3" fillId="0" borderId="73" xfId="2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left" vertical="center" indent="1"/>
    </xf>
    <xf numFmtId="166" fontId="16" fillId="0" borderId="73" xfId="0" applyNumberFormat="1" applyFont="1" applyBorder="1" applyAlignment="1">
      <alignment horizontal="center" vertical="center"/>
    </xf>
    <xf numFmtId="0" fontId="0" fillId="0" borderId="73" xfId="0" applyBorder="1" applyAlignment="1">
      <alignment horizontal="left" vertical="center" indent="3"/>
    </xf>
    <xf numFmtId="0" fontId="0" fillId="0" borderId="73" xfId="0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0" fontId="2" fillId="9" borderId="138" xfId="0" applyFont="1" applyFill="1" applyBorder="1" applyAlignment="1">
      <alignment horizontal="center" vertical="center" wrapText="1"/>
    </xf>
    <xf numFmtId="0" fontId="2" fillId="9" borderId="139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19" fillId="0" borderId="0" xfId="9" applyFont="1" applyAlignment="1">
      <alignment vertical="center"/>
    </xf>
    <xf numFmtId="166" fontId="3" fillId="18" borderId="0" xfId="0" applyNumberFormat="1" applyFont="1" applyFill="1"/>
    <xf numFmtId="0" fontId="3" fillId="18" borderId="0" xfId="0" applyFont="1" applyFill="1"/>
    <xf numFmtId="0" fontId="3" fillId="18" borderId="0" xfId="0" applyFont="1" applyFill="1" applyAlignment="1">
      <alignment horizontal="center" vertical="center"/>
    </xf>
    <xf numFmtId="0" fontId="16" fillId="0" borderId="0" xfId="9" applyFont="1" applyAlignment="1">
      <alignment vertical="center"/>
    </xf>
    <xf numFmtId="164" fontId="19" fillId="0" borderId="114" xfId="7" applyNumberFormat="1" applyFont="1" applyBorder="1" applyAlignment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9" fillId="0" borderId="42" xfId="7" applyFont="1" applyBorder="1" applyAlignment="1">
      <alignment horizontal="center" vertical="center"/>
    </xf>
    <xf numFmtId="165" fontId="3" fillId="0" borderId="32" xfId="2" applyNumberFormat="1" applyFont="1" applyBorder="1" applyAlignment="1">
      <alignment horizontal="center" vertical="center"/>
    </xf>
    <xf numFmtId="164" fontId="19" fillId="0" borderId="101" xfId="7" applyNumberFormat="1" applyFont="1" applyBorder="1" applyAlignment="1">
      <alignment horizontal="center" vertical="center"/>
    </xf>
    <xf numFmtId="164" fontId="19" fillId="0" borderId="16" xfId="7" applyNumberFormat="1" applyFont="1" applyBorder="1" applyAlignment="1">
      <alignment horizontal="center" vertical="center"/>
    </xf>
    <xf numFmtId="0" fontId="19" fillId="0" borderId="54" xfId="7" applyFont="1" applyBorder="1" applyAlignment="1">
      <alignment horizontal="center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31" xfId="7" applyFont="1" applyBorder="1" applyAlignment="1">
      <alignment horizontal="center" vertical="center"/>
    </xf>
    <xf numFmtId="164" fontId="19" fillId="0" borderId="15" xfId="7" applyNumberFormat="1" applyFont="1" applyBorder="1" applyAlignment="1">
      <alignment horizontal="center" vertical="center"/>
    </xf>
    <xf numFmtId="0" fontId="19" fillId="0" borderId="99" xfId="7" applyFont="1" applyBorder="1" applyAlignment="1">
      <alignment horizontal="center" vertical="center" wrapText="1"/>
    </xf>
    <xf numFmtId="0" fontId="19" fillId="0" borderId="146" xfId="7" applyFont="1" applyBorder="1" applyAlignment="1">
      <alignment horizontal="center" vertical="center"/>
    </xf>
    <xf numFmtId="164" fontId="19" fillId="0" borderId="100" xfId="7" applyNumberFormat="1" applyFont="1" applyBorder="1" applyAlignment="1">
      <alignment horizontal="center" vertical="center"/>
    </xf>
    <xf numFmtId="0" fontId="19" fillId="0" borderId="55" xfId="7" applyFont="1" applyBorder="1" applyAlignment="1">
      <alignment horizontal="center" vertical="center" wrapText="1"/>
    </xf>
    <xf numFmtId="0" fontId="19" fillId="0" borderId="100" xfId="7" applyFont="1" applyBorder="1" applyAlignment="1">
      <alignment horizontal="center" vertical="center" wrapText="1"/>
    </xf>
    <xf numFmtId="0" fontId="19" fillId="0" borderId="148" xfId="7" applyFont="1" applyBorder="1" applyAlignment="1">
      <alignment horizontal="center" vertical="center"/>
    </xf>
    <xf numFmtId="0" fontId="19" fillId="0" borderId="99" xfId="7" applyFont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2" fillId="3" borderId="128" xfId="7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0" fillId="0" borderId="105" xfId="0" applyBorder="1" applyAlignment="1">
      <alignment horizontal="center" wrapText="1"/>
    </xf>
    <xf numFmtId="0" fontId="41" fillId="13" borderId="88" xfId="0" applyFont="1" applyFill="1" applyBorder="1" applyAlignment="1">
      <alignment horizontal="center" vertical="center"/>
    </xf>
    <xf numFmtId="0" fontId="41" fillId="13" borderId="92" xfId="0" applyFont="1" applyFill="1" applyBorder="1" applyAlignment="1">
      <alignment horizontal="center" vertical="center"/>
    </xf>
    <xf numFmtId="0" fontId="41" fillId="13" borderId="93" xfId="0" applyFont="1" applyFill="1" applyBorder="1" applyAlignment="1">
      <alignment horizontal="center" vertical="center"/>
    </xf>
    <xf numFmtId="0" fontId="41" fillId="13" borderId="108" xfId="0" applyFont="1" applyFill="1" applyBorder="1" applyAlignment="1">
      <alignment horizontal="center" vertical="center"/>
    </xf>
    <xf numFmtId="0" fontId="41" fillId="13" borderId="106" xfId="0" applyFont="1" applyFill="1" applyBorder="1" applyAlignment="1">
      <alignment horizontal="center" vertical="center"/>
    </xf>
    <xf numFmtId="0" fontId="41" fillId="13" borderId="107" xfId="0" applyFont="1" applyFill="1" applyBorder="1" applyAlignment="1">
      <alignment horizontal="center" vertical="center"/>
    </xf>
    <xf numFmtId="0" fontId="41" fillId="13" borderId="109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13" borderId="16" xfId="0" applyFont="1" applyFill="1" applyBorder="1" applyAlignment="1">
      <alignment horizontal="center" vertical="center" wrapText="1"/>
    </xf>
    <xf numFmtId="0" fontId="13" fillId="13" borderId="101" xfId="0" applyFont="1" applyFill="1" applyBorder="1" applyAlignment="1">
      <alignment horizontal="center" vertical="center" wrapText="1"/>
    </xf>
    <xf numFmtId="0" fontId="13" fillId="13" borderId="54" xfId="0" applyFont="1" applyFill="1" applyBorder="1" applyAlignment="1">
      <alignment horizontal="center" vertical="center" wrapText="1"/>
    </xf>
    <xf numFmtId="0" fontId="13" fillId="13" borderId="102" xfId="0" applyFont="1" applyFill="1" applyBorder="1" applyAlignment="1">
      <alignment horizontal="center" vertical="center" wrapText="1"/>
    </xf>
    <xf numFmtId="0" fontId="13" fillId="13" borderId="100" xfId="0" applyFont="1" applyFill="1" applyBorder="1" applyAlignment="1">
      <alignment horizontal="center" vertical="center"/>
    </xf>
    <xf numFmtId="0" fontId="13" fillId="13" borderId="41" xfId="0" applyFont="1" applyFill="1" applyBorder="1" applyAlignment="1">
      <alignment horizontal="center" vertical="center"/>
    </xf>
    <xf numFmtId="0" fontId="13" fillId="13" borderId="100" xfId="0" applyFont="1" applyFill="1" applyBorder="1" applyAlignment="1">
      <alignment horizontal="center" vertical="center" wrapText="1"/>
    </xf>
    <xf numFmtId="0" fontId="13" fillId="13" borderId="41" xfId="0" applyFont="1" applyFill="1" applyBorder="1" applyAlignment="1">
      <alignment horizontal="center" vertical="center" wrapText="1"/>
    </xf>
    <xf numFmtId="0" fontId="10" fillId="13" borderId="100" xfId="0" applyFont="1" applyFill="1" applyBorder="1" applyAlignment="1">
      <alignment horizontal="center" vertical="center"/>
    </xf>
    <xf numFmtId="0" fontId="10" fillId="13" borderId="41" xfId="0" applyFont="1" applyFill="1" applyBorder="1" applyAlignment="1">
      <alignment horizontal="center" vertical="center"/>
    </xf>
    <xf numFmtId="0" fontId="10" fillId="13" borderId="100" xfId="0" applyFont="1" applyFill="1" applyBorder="1" applyAlignment="1">
      <alignment horizontal="center" vertical="center" wrapText="1"/>
    </xf>
    <xf numFmtId="0" fontId="10" fillId="13" borderId="41" xfId="0" applyFont="1" applyFill="1" applyBorder="1" applyAlignment="1">
      <alignment horizontal="center" vertical="center" wrapText="1"/>
    </xf>
    <xf numFmtId="0" fontId="47" fillId="0" borderId="55" xfId="0" applyFont="1" applyBorder="1" applyAlignment="1">
      <alignment horizontal="left"/>
    </xf>
    <xf numFmtId="0" fontId="10" fillId="13" borderId="15" xfId="0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 wrapText="1"/>
    </xf>
    <xf numFmtId="0" fontId="10" fillId="13" borderId="112" xfId="0" applyFont="1" applyFill="1" applyBorder="1" applyAlignment="1">
      <alignment horizontal="center" vertical="center" wrapText="1"/>
    </xf>
    <xf numFmtId="0" fontId="10" fillId="13" borderId="113" xfId="0" applyFont="1" applyFill="1" applyBorder="1" applyAlignment="1">
      <alignment horizontal="center" vertical="center" wrapText="1"/>
    </xf>
    <xf numFmtId="0" fontId="10" fillId="13" borderId="103" xfId="0" applyFont="1" applyFill="1" applyBorder="1" applyAlignment="1">
      <alignment horizontal="center" vertical="center" wrapText="1"/>
    </xf>
    <xf numFmtId="0" fontId="10" fillId="13" borderId="111" xfId="0" applyFont="1" applyFill="1" applyBorder="1" applyAlignment="1">
      <alignment horizontal="center" vertical="center" wrapText="1"/>
    </xf>
    <xf numFmtId="0" fontId="47" fillId="0" borderId="55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60" fillId="13" borderId="100" xfId="0" applyFont="1" applyFill="1" applyBorder="1" applyAlignment="1">
      <alignment horizontal="center" vertical="center"/>
    </xf>
    <xf numFmtId="0" fontId="60" fillId="13" borderId="15" xfId="0" applyFont="1" applyFill="1" applyBorder="1" applyAlignment="1">
      <alignment horizontal="center" vertical="center"/>
    </xf>
    <xf numFmtId="0" fontId="60" fillId="13" borderId="100" xfId="0" applyFont="1" applyFill="1" applyBorder="1" applyAlignment="1">
      <alignment horizontal="center" vertical="center" wrapText="1"/>
    </xf>
    <xf numFmtId="0" fontId="60" fillId="13" borderId="15" xfId="0" applyFont="1" applyFill="1" applyBorder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3" fillId="0" borderId="0" xfId="0" applyFont="1" applyAlignment="1">
      <alignment horizontal="left" wrapText="1" indent="1"/>
    </xf>
    <xf numFmtId="0" fontId="62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17" fontId="19" fillId="0" borderId="0" xfId="0" applyNumberFormat="1" applyFont="1" applyAlignment="1">
      <alignment horizontal="center"/>
    </xf>
    <xf numFmtId="0" fontId="24" fillId="7" borderId="80" xfId="0" applyFont="1" applyFill="1" applyBorder="1" applyAlignment="1">
      <alignment horizontal="center"/>
    </xf>
    <xf numFmtId="0" fontId="24" fillId="7" borderId="81" xfId="0" applyFont="1" applyFill="1" applyBorder="1" applyAlignment="1">
      <alignment horizontal="center"/>
    </xf>
    <xf numFmtId="0" fontId="57" fillId="0" borderId="118" xfId="0" applyFont="1" applyBorder="1" applyAlignment="1">
      <alignment horizontal="center" vertical="center"/>
    </xf>
    <xf numFmtId="0" fontId="57" fillId="0" borderId="43" xfId="0" applyFont="1" applyBorder="1" applyAlignment="1">
      <alignment horizontal="center" vertical="center"/>
    </xf>
    <xf numFmtId="0" fontId="57" fillId="15" borderId="118" xfId="0" applyFont="1" applyFill="1" applyBorder="1" applyAlignment="1">
      <alignment horizontal="center" vertical="center"/>
    </xf>
    <xf numFmtId="0" fontId="57" fillId="15" borderId="43" xfId="0" applyFont="1" applyFill="1" applyBorder="1" applyAlignment="1">
      <alignment horizontal="center" vertical="center"/>
    </xf>
    <xf numFmtId="0" fontId="57" fillId="15" borderId="119" xfId="0" applyFont="1" applyFill="1" applyBorder="1" applyAlignment="1">
      <alignment horizontal="center" vertical="center"/>
    </xf>
    <xf numFmtId="0" fontId="57" fillId="15" borderId="8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" fillId="9" borderId="136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137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/>
    </xf>
    <xf numFmtId="0" fontId="2" fillId="9" borderId="136" xfId="0" applyFont="1" applyFill="1" applyBorder="1" applyAlignment="1">
      <alignment horizontal="center"/>
    </xf>
    <xf numFmtId="49" fontId="35" fillId="0" borderId="0" xfId="0" applyNumberFormat="1" applyFont="1" applyAlignment="1">
      <alignment horizontal="left" vertical="top" wrapText="1"/>
    </xf>
    <xf numFmtId="0" fontId="31" fillId="10" borderId="0" xfId="8" applyFont="1" applyFill="1" applyAlignment="1">
      <alignment horizontal="center" vertical="center" wrapText="1"/>
    </xf>
    <xf numFmtId="0" fontId="31" fillId="10" borderId="63" xfId="8" applyFont="1" applyFill="1" applyBorder="1" applyAlignment="1">
      <alignment horizontal="center" vertical="center" wrapText="1"/>
    </xf>
    <xf numFmtId="0" fontId="88" fillId="10" borderId="87" xfId="8" applyFont="1" applyFill="1" applyBorder="1" applyAlignment="1">
      <alignment horizontal="left" vertical="center" wrapText="1"/>
    </xf>
    <xf numFmtId="0" fontId="88" fillId="10" borderId="0" xfId="8" applyFont="1" applyFill="1" applyAlignment="1">
      <alignment horizontal="left" vertical="center" wrapText="1"/>
    </xf>
    <xf numFmtId="167" fontId="88" fillId="10" borderId="87" xfId="8" applyNumberFormat="1" applyFont="1" applyFill="1" applyBorder="1" applyAlignment="1">
      <alignment horizontal="center" vertical="center" wrapText="1"/>
    </xf>
    <xf numFmtId="167" fontId="88" fillId="10" borderId="0" xfId="8" applyNumberFormat="1" applyFont="1" applyFill="1" applyAlignment="1">
      <alignment horizontal="center" vertical="center" wrapText="1"/>
    </xf>
    <xf numFmtId="165" fontId="88" fillId="10" borderId="87" xfId="2" applyNumberFormat="1" applyFont="1" applyFill="1" applyBorder="1" applyAlignment="1">
      <alignment horizontal="center" vertical="center" wrapText="1"/>
    </xf>
    <xf numFmtId="165" fontId="88" fillId="10" borderId="0" xfId="2" applyNumberFormat="1" applyFont="1" applyFill="1" applyBorder="1" applyAlignment="1">
      <alignment horizontal="center" vertical="center" wrapText="1"/>
    </xf>
    <xf numFmtId="0" fontId="31" fillId="10" borderId="116" xfId="8" applyFont="1" applyFill="1" applyBorder="1" applyAlignment="1">
      <alignment horizontal="center" vertical="center" wrapText="1"/>
    </xf>
    <xf numFmtId="0" fontId="31" fillId="10" borderId="117" xfId="8" applyFont="1" applyFill="1" applyBorder="1" applyAlignment="1">
      <alignment horizontal="center" vertical="center" wrapText="1"/>
    </xf>
    <xf numFmtId="0" fontId="31" fillId="10" borderId="76" xfId="8" applyFont="1" applyFill="1" applyBorder="1" applyAlignment="1">
      <alignment horizontal="center" vertical="center" wrapText="1"/>
    </xf>
    <xf numFmtId="165" fontId="3" fillId="0" borderId="147" xfId="2" applyNumberFormat="1" applyFont="1" applyBorder="1" applyAlignment="1">
      <alignment horizontal="center" vertical="center"/>
    </xf>
    <xf numFmtId="165" fontId="3" fillId="0" borderId="26" xfId="2" applyNumberFormat="1" applyFont="1" applyBorder="1" applyAlignment="1">
      <alignment horizontal="center" vertical="center"/>
    </xf>
    <xf numFmtId="165" fontId="3" fillId="0" borderId="51" xfId="2" applyNumberFormat="1" applyFont="1" applyBorder="1" applyAlignment="1">
      <alignment horizontal="center" vertical="center"/>
    </xf>
    <xf numFmtId="164" fontId="19" fillId="5" borderId="54" xfId="7" applyNumberFormat="1" applyFont="1" applyFill="1" applyBorder="1" applyAlignment="1">
      <alignment horizontal="center" vertical="center"/>
    </xf>
    <xf numFmtId="164" fontId="19" fillId="5" borderId="145" xfId="7" applyNumberFormat="1" applyFont="1" applyFill="1" applyBorder="1" applyAlignment="1">
      <alignment horizontal="center" vertical="center"/>
    </xf>
    <xf numFmtId="164" fontId="2" fillId="3" borderId="144" xfId="0" applyNumberFormat="1" applyFont="1" applyFill="1" applyBorder="1" applyAlignment="1">
      <alignment horizontal="center"/>
    </xf>
    <xf numFmtId="164" fontId="2" fillId="3" borderId="60" xfId="0" applyNumberFormat="1" applyFont="1" applyFill="1" applyBorder="1" applyAlignment="1">
      <alignment horizontal="center"/>
    </xf>
    <xf numFmtId="164" fontId="19" fillId="0" borderId="41" xfId="7" applyNumberFormat="1" applyFont="1" applyBorder="1" applyAlignment="1">
      <alignment horizontal="center" vertical="center"/>
    </xf>
    <xf numFmtId="164" fontId="19" fillId="0" borderId="15" xfId="7" applyNumberFormat="1" applyFont="1" applyBorder="1" applyAlignment="1">
      <alignment horizontal="center" vertical="center"/>
    </xf>
    <xf numFmtId="164" fontId="19" fillId="0" borderId="100" xfId="7" applyNumberFormat="1" applyFont="1" applyBorder="1" applyAlignment="1">
      <alignment horizontal="center" vertical="center"/>
    </xf>
    <xf numFmtId="0" fontId="2" fillId="3" borderId="154" xfId="7" applyFont="1" applyFill="1" applyBorder="1" applyAlignment="1">
      <alignment horizontal="center" vertical="center" wrapText="1"/>
    </xf>
    <xf numFmtId="0" fontId="2" fillId="3" borderId="153" xfId="7" applyFont="1" applyFill="1" applyBorder="1" applyAlignment="1">
      <alignment horizontal="center" vertical="center" wrapText="1"/>
    </xf>
    <xf numFmtId="0" fontId="2" fillId="3" borderId="85" xfId="7" applyFont="1" applyFill="1" applyBorder="1" applyAlignment="1">
      <alignment horizontal="center" vertical="center" wrapText="1"/>
    </xf>
    <xf numFmtId="0" fontId="2" fillId="3" borderId="86" xfId="7" applyFont="1" applyFill="1" applyBorder="1" applyAlignment="1">
      <alignment horizontal="center" vertical="center" wrapText="1"/>
    </xf>
    <xf numFmtId="0" fontId="19" fillId="5" borderId="52" xfId="7" applyFont="1" applyFill="1" applyBorder="1" applyAlignment="1">
      <alignment horizontal="center" vertical="center"/>
    </xf>
    <xf numFmtId="0" fontId="19" fillId="5" borderId="54" xfId="7" applyFont="1" applyFill="1" applyBorder="1" applyAlignment="1">
      <alignment horizontal="center" vertical="center"/>
    </xf>
    <xf numFmtId="0" fontId="19" fillId="5" borderId="58" xfId="7" applyFont="1" applyFill="1" applyBorder="1" applyAlignment="1">
      <alignment horizontal="center" vertical="center"/>
    </xf>
    <xf numFmtId="0" fontId="19" fillId="5" borderId="55" xfId="7" applyFont="1" applyFill="1" applyBorder="1" applyAlignment="1">
      <alignment horizontal="center" vertical="center"/>
    </xf>
    <xf numFmtId="0" fontId="2" fillId="3" borderId="59" xfId="7" applyFont="1" applyFill="1" applyBorder="1" applyAlignment="1">
      <alignment horizontal="left" vertical="center"/>
    </xf>
    <xf numFmtId="0" fontId="2" fillId="3" borderId="60" xfId="7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" fillId="3" borderId="46" xfId="7" applyFont="1" applyFill="1" applyBorder="1" applyAlignment="1">
      <alignment horizontal="center" vertical="center" wrapText="1"/>
    </xf>
    <xf numFmtId="0" fontId="2" fillId="3" borderId="53" xfId="7" applyFont="1" applyFill="1" applyBorder="1" applyAlignment="1">
      <alignment horizontal="center" vertical="center" wrapText="1"/>
    </xf>
    <xf numFmtId="0" fontId="2" fillId="3" borderId="151" xfId="7" applyFont="1" applyFill="1" applyBorder="1" applyAlignment="1">
      <alignment horizontal="center" vertical="center" wrapText="1"/>
    </xf>
    <xf numFmtId="0" fontId="2" fillId="3" borderId="47" xfId="7" applyFont="1" applyFill="1" applyBorder="1" applyAlignment="1">
      <alignment horizontal="center" vertical="center" wrapText="1"/>
    </xf>
    <xf numFmtId="0" fontId="2" fillId="3" borderId="2" xfId="7" applyFont="1" applyFill="1" applyBorder="1" applyAlignment="1">
      <alignment horizontal="center" vertical="center" wrapText="1"/>
    </xf>
    <xf numFmtId="0" fontId="2" fillId="3" borderId="150" xfId="7" applyFont="1" applyFill="1" applyBorder="1" applyAlignment="1">
      <alignment horizontal="center" vertical="center" wrapText="1"/>
    </xf>
    <xf numFmtId="0" fontId="2" fillId="3" borderId="48" xfId="7" applyFont="1" applyFill="1" applyBorder="1" applyAlignment="1">
      <alignment horizontal="center" vertical="center" wrapText="1"/>
    </xf>
    <xf numFmtId="0" fontId="2" fillId="3" borderId="152" xfId="7" applyFont="1" applyFill="1" applyBorder="1" applyAlignment="1">
      <alignment horizontal="center" vertical="center" wrapText="1"/>
    </xf>
    <xf numFmtId="0" fontId="2" fillId="3" borderId="149" xfId="7" applyFont="1" applyFill="1" applyBorder="1" applyAlignment="1">
      <alignment horizontal="center" vertical="center" wrapText="1"/>
    </xf>
    <xf numFmtId="0" fontId="2" fillId="9" borderId="83" xfId="0" applyFont="1" applyFill="1" applyBorder="1" applyAlignment="1">
      <alignment horizontal="center" vertical="center"/>
    </xf>
    <xf numFmtId="0" fontId="2" fillId="9" borderId="79" xfId="0" applyFont="1" applyFill="1" applyBorder="1" applyAlignment="1">
      <alignment horizontal="center" vertical="center"/>
    </xf>
    <xf numFmtId="0" fontId="2" fillId="9" borderId="76" xfId="0" applyFont="1" applyFill="1" applyBorder="1" applyAlignment="1">
      <alignment horizontal="center" vertical="center"/>
    </xf>
    <xf numFmtId="0" fontId="2" fillId="9" borderId="141" xfId="0" applyFont="1" applyFill="1" applyBorder="1" applyAlignment="1">
      <alignment horizontal="center" vertical="center" wrapText="1"/>
    </xf>
    <xf numFmtId="0" fontId="2" fillId="9" borderId="140" xfId="0" applyFont="1" applyFill="1" applyBorder="1" applyAlignment="1">
      <alignment horizontal="center" vertical="center" wrapText="1"/>
    </xf>
    <xf numFmtId="0" fontId="57" fillId="0" borderId="0" xfId="9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9" fillId="0" borderId="0" xfId="9" applyFont="1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2" fillId="9" borderId="143" xfId="0" applyFont="1" applyFill="1" applyBorder="1" applyAlignment="1">
      <alignment horizontal="center" vertical="center" wrapText="1"/>
    </xf>
    <xf numFmtId="0" fontId="2" fillId="9" borderId="142" xfId="0" applyFont="1" applyFill="1" applyBorder="1" applyAlignment="1">
      <alignment horizontal="center" vertical="center" wrapText="1"/>
    </xf>
    <xf numFmtId="0" fontId="2" fillId="9" borderId="4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readingOrder="1"/>
    </xf>
    <xf numFmtId="0" fontId="21" fillId="0" borderId="0" xfId="0" applyFont="1" applyAlignment="1">
      <alignment horizontal="center" vertical="center" readingOrder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5" fillId="0" borderId="9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left" indent="1"/>
    </xf>
    <xf numFmtId="0" fontId="2" fillId="3" borderId="40" xfId="0" applyFont="1" applyFill="1" applyBorder="1" applyAlignment="1">
      <alignment horizontal="left" indent="1"/>
    </xf>
    <xf numFmtId="0" fontId="3" fillId="0" borderId="74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left" indent="1"/>
    </xf>
    <xf numFmtId="0" fontId="2" fillId="3" borderId="45" xfId="0" applyFont="1" applyFill="1" applyBorder="1" applyAlignment="1">
      <alignment horizontal="left" indent="1"/>
    </xf>
    <xf numFmtId="0" fontId="3" fillId="0" borderId="8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2" fillId="3" borderId="50" xfId="7" applyFont="1" applyFill="1" applyBorder="1" applyAlignment="1">
      <alignment horizontal="center" vertical="center" wrapText="1"/>
    </xf>
    <xf numFmtId="0" fontId="2" fillId="3" borderId="49" xfId="7" applyFont="1" applyFill="1" applyBorder="1" applyAlignment="1">
      <alignment horizontal="center" vertical="center" wrapText="1"/>
    </xf>
    <xf numFmtId="0" fontId="2" fillId="3" borderId="4" xfId="7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35" fillId="0" borderId="0" xfId="0" applyNumberFormat="1" applyFont="1" applyAlignment="1">
      <alignment horizontal="left" vertical="center"/>
    </xf>
    <xf numFmtId="49" fontId="35" fillId="0" borderId="0" xfId="0" applyNumberFormat="1" applyFont="1" applyAlignment="1">
      <alignment horizontal="left" vertical="center" wrapText="1"/>
    </xf>
    <xf numFmtId="0" fontId="4" fillId="10" borderId="0" xfId="7" applyFont="1" applyFill="1" applyAlignment="1">
      <alignment horizontal="center" vertical="center" wrapText="1"/>
    </xf>
    <xf numFmtId="0" fontId="4" fillId="10" borderId="63" xfId="7" applyFont="1" applyFill="1" applyBorder="1" applyAlignment="1">
      <alignment horizontal="center" vertical="center" wrapText="1"/>
    </xf>
    <xf numFmtId="0" fontId="4" fillId="10" borderId="0" xfId="7" applyFont="1" applyFill="1" applyAlignment="1">
      <alignment horizontal="center" wrapText="1"/>
    </xf>
    <xf numFmtId="49" fontId="35" fillId="0" borderId="0" xfId="0" applyNumberFormat="1" applyFont="1" applyAlignment="1">
      <alignment horizontal="left"/>
    </xf>
    <xf numFmtId="0" fontId="30" fillId="10" borderId="88" xfId="8" applyFont="1" applyFill="1" applyBorder="1" applyAlignment="1">
      <alignment horizontal="center" vertical="center" wrapText="1"/>
    </xf>
    <xf numFmtId="0" fontId="30" fillId="10" borderId="92" xfId="8" applyFont="1" applyFill="1" applyBorder="1" applyAlignment="1">
      <alignment horizontal="center" vertical="center" wrapText="1"/>
    </xf>
    <xf numFmtId="0" fontId="30" fillId="10" borderId="93" xfId="8" applyFont="1" applyFill="1" applyBorder="1" applyAlignment="1">
      <alignment horizontal="center" vertical="center" wrapText="1"/>
    </xf>
    <xf numFmtId="0" fontId="30" fillId="10" borderId="89" xfId="8" applyFont="1" applyFill="1" applyBorder="1" applyAlignment="1">
      <alignment horizontal="center" vertical="center" wrapText="1"/>
    </xf>
    <xf numFmtId="0" fontId="30" fillId="10" borderId="90" xfId="8" applyFont="1" applyFill="1" applyBorder="1" applyAlignment="1">
      <alignment horizontal="center" vertical="center" wrapText="1"/>
    </xf>
    <xf numFmtId="0" fontId="30" fillId="10" borderId="91" xfId="8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13" fillId="13" borderId="0" xfId="0" applyFont="1" applyFill="1" applyAlignment="1">
      <alignment horizontal="center" vertical="center"/>
    </xf>
    <xf numFmtId="0" fontId="66" fillId="7" borderId="0" xfId="11" applyFont="1" applyFill="1" applyAlignment="1">
      <alignment horizontal="center"/>
    </xf>
    <xf numFmtId="0" fontId="14" fillId="7" borderId="0" xfId="0" applyFont="1" applyFill="1" applyAlignment="1">
      <alignment horizontal="left"/>
    </xf>
    <xf numFmtId="0" fontId="7" fillId="7" borderId="0" xfId="0" applyFont="1" applyFill="1" applyAlignment="1">
      <alignment horizontal="left"/>
    </xf>
    <xf numFmtId="0" fontId="40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6" fillId="0" borderId="99" xfId="0" applyFont="1" applyBorder="1" applyAlignment="1">
      <alignment horizontal="center"/>
    </xf>
    <xf numFmtId="0" fontId="39" fillId="8" borderId="16" xfId="0" applyFont="1" applyFill="1" applyBorder="1" applyAlignment="1">
      <alignment horizontal="center" vertical="center"/>
    </xf>
    <xf numFmtId="0" fontId="40" fillId="0" borderId="5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39" fillId="8" borderId="100" xfId="0" applyFont="1" applyFill="1" applyBorder="1" applyAlignment="1">
      <alignment horizontal="center" vertical="center"/>
    </xf>
    <xf numFmtId="0" fontId="39" fillId="8" borderId="15" xfId="0" applyFont="1" applyFill="1" applyBorder="1" applyAlignment="1">
      <alignment horizontal="center" vertical="center"/>
    </xf>
    <xf numFmtId="0" fontId="39" fillId="8" borderId="101" xfId="0" applyFont="1" applyFill="1" applyBorder="1" applyAlignment="1">
      <alignment horizontal="center" vertical="center"/>
    </xf>
    <xf numFmtId="0" fontId="39" fillId="8" borderId="54" xfId="0" applyFont="1" applyFill="1" applyBorder="1" applyAlignment="1">
      <alignment horizontal="center" vertical="center"/>
    </xf>
    <xf numFmtId="0" fontId="39" fillId="8" borderId="102" xfId="0" applyFont="1" applyFill="1" applyBorder="1" applyAlignment="1">
      <alignment horizontal="center" vertical="center"/>
    </xf>
    <xf numFmtId="0" fontId="39" fillId="8" borderId="103" xfId="0" applyFont="1" applyFill="1" applyBorder="1" applyAlignment="1">
      <alignment horizontal="center" vertical="center"/>
    </xf>
    <xf numFmtId="0" fontId="39" fillId="8" borderId="99" xfId="0" applyFont="1" applyFill="1" applyBorder="1" applyAlignment="1">
      <alignment horizontal="center" vertical="center"/>
    </xf>
    <xf numFmtId="0" fontId="71" fillId="0" borderId="0" xfId="0" applyFont="1" applyAlignment="1">
      <alignment horizontal="center" wrapText="1"/>
    </xf>
    <xf numFmtId="0" fontId="71" fillId="0" borderId="0" xfId="0" applyFont="1" applyAlignment="1">
      <alignment horizontal="center"/>
    </xf>
    <xf numFmtId="0" fontId="72" fillId="0" borderId="9" xfId="0" applyFont="1" applyBorder="1" applyAlignment="1">
      <alignment horizontal="center"/>
    </xf>
    <xf numFmtId="0" fontId="73" fillId="3" borderId="1" xfId="0" applyFont="1" applyFill="1" applyBorder="1" applyAlignment="1">
      <alignment horizontal="center" vertical="center"/>
    </xf>
    <xf numFmtId="0" fontId="73" fillId="3" borderId="2" xfId="0" applyFont="1" applyFill="1" applyBorder="1" applyAlignment="1">
      <alignment horizontal="center" vertical="center"/>
    </xf>
    <xf numFmtId="0" fontId="73" fillId="3" borderId="4" xfId="0" applyFont="1" applyFill="1" applyBorder="1" applyAlignment="1">
      <alignment horizontal="center" vertical="center"/>
    </xf>
    <xf numFmtId="0" fontId="73" fillId="3" borderId="64" xfId="0" applyFont="1" applyFill="1" applyBorder="1" applyAlignment="1">
      <alignment horizontal="center" vertical="center" wrapText="1"/>
    </xf>
    <xf numFmtId="0" fontId="73" fillId="3" borderId="65" xfId="0" applyFont="1" applyFill="1" applyBorder="1" applyAlignment="1">
      <alignment horizontal="center" vertical="center" wrapText="1"/>
    </xf>
    <xf numFmtId="0" fontId="73" fillId="3" borderId="66" xfId="0" applyFont="1" applyFill="1" applyBorder="1" applyAlignment="1">
      <alignment horizontal="center" vertical="center" wrapText="1"/>
    </xf>
    <xf numFmtId="0" fontId="73" fillId="3" borderId="67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center"/>
    </xf>
    <xf numFmtId="0" fontId="73" fillId="3" borderId="126" xfId="0" applyFont="1" applyFill="1" applyBorder="1" applyAlignment="1">
      <alignment horizontal="center" vertical="center"/>
    </xf>
    <xf numFmtId="0" fontId="73" fillId="3" borderId="127" xfId="0" applyFont="1" applyFill="1" applyBorder="1" applyAlignment="1">
      <alignment horizontal="center" vertical="center"/>
    </xf>
    <xf numFmtId="0" fontId="73" fillId="3" borderId="130" xfId="0" applyFont="1" applyFill="1" applyBorder="1" applyAlignment="1">
      <alignment horizontal="center" vertical="center"/>
    </xf>
    <xf numFmtId="0" fontId="73" fillId="3" borderId="14" xfId="0" applyFont="1" applyFill="1" applyBorder="1" applyAlignment="1">
      <alignment horizontal="center" vertical="center"/>
    </xf>
    <xf numFmtId="0" fontId="73" fillId="3" borderId="18" xfId="0" applyFont="1" applyFill="1" applyBorder="1" applyAlignment="1">
      <alignment horizontal="center" vertical="center"/>
    </xf>
    <xf numFmtId="0" fontId="73" fillId="3" borderId="13" xfId="0" applyFont="1" applyFill="1" applyBorder="1" applyAlignment="1">
      <alignment horizontal="center" vertical="center"/>
    </xf>
    <xf numFmtId="0" fontId="73" fillId="3" borderId="85" xfId="0" applyFont="1" applyFill="1" applyBorder="1" applyAlignment="1">
      <alignment horizontal="center" vertical="center" wrapText="1"/>
    </xf>
    <xf numFmtId="0" fontId="73" fillId="3" borderId="128" xfId="0" applyFont="1" applyFill="1" applyBorder="1" applyAlignment="1">
      <alignment horizontal="center" vertical="center" wrapText="1"/>
    </xf>
    <xf numFmtId="0" fontId="73" fillId="3" borderId="129" xfId="0" applyFont="1" applyFill="1" applyBorder="1" applyAlignment="1">
      <alignment horizontal="center" vertical="center" wrapText="1"/>
    </xf>
    <xf numFmtId="0" fontId="73" fillId="3" borderId="1" xfId="0" applyFont="1" applyFill="1" applyBorder="1" applyAlignment="1">
      <alignment horizontal="center" vertical="center" wrapText="1"/>
    </xf>
    <xf numFmtId="0" fontId="73" fillId="3" borderId="4" xfId="0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/>
    </xf>
    <xf numFmtId="0" fontId="80" fillId="3" borderId="126" xfId="0" applyFont="1" applyFill="1" applyBorder="1" applyAlignment="1">
      <alignment horizontal="center" vertical="center"/>
    </xf>
    <xf numFmtId="0" fontId="80" fillId="3" borderId="127" xfId="0" applyFont="1" applyFill="1" applyBorder="1" applyAlignment="1">
      <alignment horizontal="center" vertical="center"/>
    </xf>
    <xf numFmtId="0" fontId="80" fillId="3" borderId="130" xfId="0" applyFont="1" applyFill="1" applyBorder="1" applyAlignment="1">
      <alignment horizontal="center" vertical="center"/>
    </xf>
    <xf numFmtId="0" fontId="80" fillId="3" borderId="14" xfId="0" applyFont="1" applyFill="1" applyBorder="1" applyAlignment="1">
      <alignment horizontal="center" vertical="center"/>
    </xf>
    <xf numFmtId="0" fontId="80" fillId="3" borderId="18" xfId="0" applyFont="1" applyFill="1" applyBorder="1" applyAlignment="1">
      <alignment horizontal="center" vertical="center"/>
    </xf>
    <xf numFmtId="0" fontId="80" fillId="3" borderId="13" xfId="0" applyFont="1" applyFill="1" applyBorder="1" applyAlignment="1">
      <alignment horizontal="center" vertical="center"/>
    </xf>
    <xf numFmtId="0" fontId="80" fillId="3" borderId="1" xfId="0" applyFont="1" applyFill="1" applyBorder="1" applyAlignment="1">
      <alignment horizontal="center" vertical="center" wrapText="1"/>
    </xf>
    <xf numFmtId="0" fontId="80" fillId="3" borderId="2" xfId="0" applyFont="1" applyFill="1" applyBorder="1" applyAlignment="1">
      <alignment horizontal="center" vertical="center" wrapText="1"/>
    </xf>
    <xf numFmtId="0" fontId="80" fillId="3" borderId="4" xfId="0" applyFont="1" applyFill="1" applyBorder="1" applyAlignment="1">
      <alignment horizontal="center" vertical="center" wrapText="1"/>
    </xf>
    <xf numFmtId="0" fontId="80" fillId="3" borderId="128" xfId="0" applyFont="1" applyFill="1" applyBorder="1" applyAlignment="1">
      <alignment horizontal="center" vertical="center" wrapText="1"/>
    </xf>
    <xf numFmtId="0" fontId="80" fillId="3" borderId="129" xfId="0" applyFont="1" applyFill="1" applyBorder="1" applyAlignment="1">
      <alignment horizontal="center" vertical="center" wrapText="1"/>
    </xf>
    <xf numFmtId="0" fontId="80" fillId="3" borderId="64" xfId="0" applyFont="1" applyFill="1" applyBorder="1" applyAlignment="1">
      <alignment horizontal="center" vertical="center" wrapText="1"/>
    </xf>
    <xf numFmtId="0" fontId="80" fillId="3" borderId="65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81" fillId="0" borderId="0" xfId="0" applyFont="1" applyAlignment="1">
      <alignment horizontal="center"/>
    </xf>
    <xf numFmtId="0" fontId="47" fillId="0" borderId="0" xfId="0" applyFont="1" applyBorder="1" applyAlignment="1">
      <alignment horizontal="left" vertical="center" wrapText="1"/>
    </xf>
    <xf numFmtId="10" fontId="36" fillId="0" borderId="0" xfId="2" applyNumberFormat="1" applyFont="1"/>
    <xf numFmtId="165" fontId="36" fillId="0" borderId="0" xfId="2" applyNumberFormat="1" applyFont="1" applyBorder="1" applyAlignment="1">
      <alignment horizontal="center"/>
    </xf>
    <xf numFmtId="165" fontId="36" fillId="0" borderId="0" xfId="2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36" fillId="0" borderId="0" xfId="0" applyNumberFormat="1" applyFont="1" applyBorder="1" applyAlignment="1">
      <alignment horizontal="center" vertical="center"/>
    </xf>
    <xf numFmtId="173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/>
    <xf numFmtId="173" fontId="36" fillId="0" borderId="0" xfId="0" applyNumberFormat="1" applyFont="1" applyBorder="1"/>
    <xf numFmtId="165" fontId="36" fillId="0" borderId="0" xfId="2" applyNumberFormat="1" applyFont="1"/>
    <xf numFmtId="0" fontId="78" fillId="0" borderId="0" xfId="0" applyFont="1"/>
    <xf numFmtId="0" fontId="48" fillId="4" borderId="0" xfId="0" applyFont="1" applyFill="1"/>
    <xf numFmtId="170" fontId="48" fillId="4" borderId="0" xfId="0" applyNumberFormat="1" applyFont="1" applyFill="1"/>
    <xf numFmtId="165" fontId="78" fillId="0" borderId="0" xfId="2" applyNumberFormat="1" applyFont="1"/>
    <xf numFmtId="172" fontId="78" fillId="0" borderId="0" xfId="0" applyNumberFormat="1" applyFont="1"/>
    <xf numFmtId="0" fontId="78" fillId="0" borderId="0" xfId="0" applyFont="1" applyAlignment="1">
      <alignment vertical="center"/>
    </xf>
    <xf numFmtId="0" fontId="48" fillId="4" borderId="0" xfId="0" applyFont="1" applyFill="1" applyAlignment="1">
      <alignment vertical="center"/>
    </xf>
    <xf numFmtId="170" fontId="48" fillId="4" borderId="0" xfId="0" applyNumberFormat="1" applyFont="1" applyFill="1" applyAlignment="1">
      <alignment vertical="center"/>
    </xf>
    <xf numFmtId="165" fontId="78" fillId="0" borderId="0" xfId="2" applyNumberFormat="1" applyFont="1" applyAlignment="1">
      <alignment vertical="center"/>
    </xf>
    <xf numFmtId="2" fontId="36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5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18" borderId="0" xfId="27" applyFont="1" applyFill="1" applyAlignment="1">
      <alignment horizontal="left"/>
    </xf>
    <xf numFmtId="164" fontId="11" fillId="18" borderId="0" xfId="27" applyNumberFormat="1" applyFont="1" applyFill="1"/>
    <xf numFmtId="0" fontId="11" fillId="0" borderId="0" xfId="27" applyFont="1" applyAlignment="1">
      <alignment horizontal="left" indent="1"/>
    </xf>
    <xf numFmtId="164" fontId="11" fillId="0" borderId="0" xfId="27" applyNumberFormat="1" applyFont="1"/>
    <xf numFmtId="0" fontId="12" fillId="0" borderId="0" xfId="27" applyFont="1" applyAlignment="1">
      <alignment horizontal="left" indent="2"/>
    </xf>
    <xf numFmtId="164" fontId="12" fillId="0" borderId="0" xfId="27" applyNumberFormat="1" applyFont="1"/>
    <xf numFmtId="0" fontId="12" fillId="0" borderId="0" xfId="27" applyFont="1" applyAlignment="1">
      <alignment horizontal="left" indent="3"/>
    </xf>
    <xf numFmtId="0" fontId="13" fillId="3" borderId="156" xfId="27" applyFont="1" applyFill="1" applyBorder="1" applyAlignment="1">
      <alignment horizontal="left"/>
    </xf>
    <xf numFmtId="164" fontId="13" fillId="3" borderId="156" xfId="27" applyNumberFormat="1" applyFont="1" applyFill="1" applyBorder="1" applyAlignment="1">
      <alignment horizontal="right" vertical="center"/>
    </xf>
  </cellXfs>
  <cellStyles count="28">
    <cellStyle name="Comma" xfId="1" builtinId="3"/>
    <cellStyle name="Comma 2" xfId="25" xr:uid="{00000000-0005-0000-0000-000001000000}"/>
    <cellStyle name="Comma 3" xfId="12" xr:uid="{00000000-0005-0000-0000-000002000000}"/>
    <cellStyle name="Millares 16" xfId="10" xr:uid="{00000000-0005-0000-0000-000003000000}"/>
    <cellStyle name="Millares 16 7" xfId="26" xr:uid="{00000000-0005-0000-0000-000004000000}"/>
    <cellStyle name="Millares 2" xfId="13" xr:uid="{00000000-0005-0000-0000-000005000000}"/>
    <cellStyle name="Millares 2 2" xfId="22" xr:uid="{00000000-0005-0000-0000-000006000000}"/>
    <cellStyle name="Millares 2 2 2 3" xfId="24" xr:uid="{00000000-0005-0000-0000-000007000000}"/>
    <cellStyle name="Millares 57" xfId="14" xr:uid="{00000000-0005-0000-0000-000008000000}"/>
    <cellStyle name="Normal" xfId="0" builtinId="0"/>
    <cellStyle name="Normal 10 3" xfId="15" xr:uid="{00000000-0005-0000-0000-00000A000000}"/>
    <cellStyle name="Normal 11 2" xfId="6" xr:uid="{00000000-0005-0000-0000-00000B000000}"/>
    <cellStyle name="Normal 2" xfId="7" xr:uid="{00000000-0005-0000-0000-00000C000000}"/>
    <cellStyle name="Normal 2 2" xfId="5" xr:uid="{00000000-0005-0000-0000-00000D000000}"/>
    <cellStyle name="Normal 2 2 2" xfId="8" xr:uid="{00000000-0005-0000-0000-00000E000000}"/>
    <cellStyle name="Normal 2 2 3" xfId="17" xr:uid="{00000000-0005-0000-0000-00000F000000}"/>
    <cellStyle name="Normal 2 3" xfId="16" xr:uid="{00000000-0005-0000-0000-000010000000}"/>
    <cellStyle name="Normal 2 3 2" xfId="3" xr:uid="{00000000-0005-0000-0000-000011000000}"/>
    <cellStyle name="Normal 3" xfId="4" xr:uid="{00000000-0005-0000-0000-000012000000}"/>
    <cellStyle name="Normal 3 2" xfId="9" xr:uid="{00000000-0005-0000-0000-000013000000}"/>
    <cellStyle name="Normal 3 2 2" xfId="23" xr:uid="{00000000-0005-0000-0000-000014000000}"/>
    <cellStyle name="Normal 4" xfId="11" xr:uid="{00000000-0005-0000-0000-000015000000}"/>
    <cellStyle name="Normal 4 3" xfId="18" xr:uid="{00000000-0005-0000-0000-000016000000}"/>
    <cellStyle name="Normal 5" xfId="27" xr:uid="{E035449A-003A-46C0-A12F-9C021B165177}"/>
    <cellStyle name="Percent" xfId="2" builtinId="5"/>
    <cellStyle name="Porcentaje 2" xfId="20" xr:uid="{00000000-0005-0000-0000-000018000000}"/>
    <cellStyle name="Porcentaje 3" xfId="21" xr:uid="{00000000-0005-0000-0000-000019000000}"/>
    <cellStyle name="Porcentaje 4" xfId="19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63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externalLink" Target="externalLinks/externalLink9.xml"/><Relationship Id="rId84" Type="http://schemas.openxmlformats.org/officeDocument/2006/relationships/externalLink" Target="externalLinks/externalLink30.xml"/><Relationship Id="rId138" Type="http://schemas.openxmlformats.org/officeDocument/2006/relationships/externalLink" Target="externalLinks/externalLink84.xml"/><Relationship Id="rId159" Type="http://schemas.openxmlformats.org/officeDocument/2006/relationships/externalLink" Target="externalLinks/externalLink105.xml"/><Relationship Id="rId107" Type="http://schemas.openxmlformats.org/officeDocument/2006/relationships/externalLink" Target="externalLinks/externalLink53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externalLink" Target="externalLinks/externalLink20.xml"/><Relationship Id="rId128" Type="http://schemas.openxmlformats.org/officeDocument/2006/relationships/externalLink" Target="externalLinks/externalLink74.xml"/><Relationship Id="rId149" Type="http://schemas.openxmlformats.org/officeDocument/2006/relationships/externalLink" Target="externalLinks/externalLink95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41.xml"/><Relationship Id="rId160" Type="http://schemas.openxmlformats.org/officeDocument/2006/relationships/theme" Target="theme/theme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externalLink" Target="externalLinks/externalLink10.xml"/><Relationship Id="rId118" Type="http://schemas.openxmlformats.org/officeDocument/2006/relationships/externalLink" Target="externalLinks/externalLink64.xml"/><Relationship Id="rId139" Type="http://schemas.openxmlformats.org/officeDocument/2006/relationships/externalLink" Target="externalLinks/externalLink85.xml"/><Relationship Id="rId85" Type="http://schemas.openxmlformats.org/officeDocument/2006/relationships/externalLink" Target="externalLinks/externalLink31.xml"/><Relationship Id="rId150" Type="http://schemas.openxmlformats.org/officeDocument/2006/relationships/externalLink" Target="externalLinks/externalLink96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5.xml"/><Relationship Id="rId103" Type="http://schemas.openxmlformats.org/officeDocument/2006/relationships/externalLink" Target="externalLinks/externalLink49.xml"/><Relationship Id="rId108" Type="http://schemas.openxmlformats.org/officeDocument/2006/relationships/externalLink" Target="externalLinks/externalLink54.xml"/><Relationship Id="rId124" Type="http://schemas.openxmlformats.org/officeDocument/2006/relationships/externalLink" Target="externalLinks/externalLink70.xml"/><Relationship Id="rId129" Type="http://schemas.openxmlformats.org/officeDocument/2006/relationships/externalLink" Target="externalLinks/externalLink75.xml"/><Relationship Id="rId54" Type="http://schemas.openxmlformats.org/officeDocument/2006/relationships/worksheet" Target="worksheets/sheet54.xml"/><Relationship Id="rId70" Type="http://schemas.openxmlformats.org/officeDocument/2006/relationships/externalLink" Target="externalLinks/externalLink16.xml"/><Relationship Id="rId75" Type="http://schemas.openxmlformats.org/officeDocument/2006/relationships/externalLink" Target="externalLinks/externalLink21.xml"/><Relationship Id="rId91" Type="http://schemas.openxmlformats.org/officeDocument/2006/relationships/externalLink" Target="externalLinks/externalLink37.xml"/><Relationship Id="rId96" Type="http://schemas.openxmlformats.org/officeDocument/2006/relationships/externalLink" Target="externalLinks/externalLink42.xml"/><Relationship Id="rId140" Type="http://schemas.openxmlformats.org/officeDocument/2006/relationships/externalLink" Target="externalLinks/externalLink86.xml"/><Relationship Id="rId145" Type="http://schemas.openxmlformats.org/officeDocument/2006/relationships/externalLink" Target="externalLinks/externalLink91.xml"/><Relationship Id="rId161" Type="http://schemas.openxmlformats.org/officeDocument/2006/relationships/styles" Target="styles.xml"/><Relationship Id="rId16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60.xml"/><Relationship Id="rId119" Type="http://schemas.openxmlformats.org/officeDocument/2006/relationships/externalLink" Target="externalLinks/externalLink65.xml"/><Relationship Id="rId44" Type="http://schemas.openxmlformats.org/officeDocument/2006/relationships/worksheet" Target="worksheets/sheet44.xml"/><Relationship Id="rId60" Type="http://schemas.openxmlformats.org/officeDocument/2006/relationships/externalLink" Target="externalLinks/externalLink6.xml"/><Relationship Id="rId65" Type="http://schemas.openxmlformats.org/officeDocument/2006/relationships/externalLink" Target="externalLinks/externalLink11.xml"/><Relationship Id="rId81" Type="http://schemas.openxmlformats.org/officeDocument/2006/relationships/externalLink" Target="externalLinks/externalLink27.xml"/><Relationship Id="rId86" Type="http://schemas.openxmlformats.org/officeDocument/2006/relationships/externalLink" Target="externalLinks/externalLink32.xml"/><Relationship Id="rId130" Type="http://schemas.openxmlformats.org/officeDocument/2006/relationships/externalLink" Target="externalLinks/externalLink76.xml"/><Relationship Id="rId135" Type="http://schemas.openxmlformats.org/officeDocument/2006/relationships/externalLink" Target="externalLinks/externalLink81.xml"/><Relationship Id="rId151" Type="http://schemas.openxmlformats.org/officeDocument/2006/relationships/externalLink" Target="externalLinks/externalLink97.xml"/><Relationship Id="rId156" Type="http://schemas.openxmlformats.org/officeDocument/2006/relationships/externalLink" Target="externalLinks/externalLink10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55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6" Type="http://schemas.openxmlformats.org/officeDocument/2006/relationships/externalLink" Target="externalLinks/externalLink22.xml"/><Relationship Id="rId97" Type="http://schemas.openxmlformats.org/officeDocument/2006/relationships/externalLink" Target="externalLinks/externalLink43.xml"/><Relationship Id="rId104" Type="http://schemas.openxmlformats.org/officeDocument/2006/relationships/externalLink" Target="externalLinks/externalLink50.xml"/><Relationship Id="rId120" Type="http://schemas.openxmlformats.org/officeDocument/2006/relationships/externalLink" Target="externalLinks/externalLink66.xml"/><Relationship Id="rId125" Type="http://schemas.openxmlformats.org/officeDocument/2006/relationships/externalLink" Target="externalLinks/externalLink71.xml"/><Relationship Id="rId141" Type="http://schemas.openxmlformats.org/officeDocument/2006/relationships/externalLink" Target="externalLinks/externalLink87.xml"/><Relationship Id="rId146" Type="http://schemas.openxmlformats.org/officeDocument/2006/relationships/externalLink" Target="externalLinks/externalLink9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7.xml"/><Relationship Id="rId92" Type="http://schemas.openxmlformats.org/officeDocument/2006/relationships/externalLink" Target="externalLinks/externalLink38.xml"/><Relationship Id="rId16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2.xml"/><Relationship Id="rId87" Type="http://schemas.openxmlformats.org/officeDocument/2006/relationships/externalLink" Target="externalLinks/externalLink33.xml"/><Relationship Id="rId110" Type="http://schemas.openxmlformats.org/officeDocument/2006/relationships/externalLink" Target="externalLinks/externalLink56.xml"/><Relationship Id="rId115" Type="http://schemas.openxmlformats.org/officeDocument/2006/relationships/externalLink" Target="externalLinks/externalLink61.xml"/><Relationship Id="rId131" Type="http://schemas.openxmlformats.org/officeDocument/2006/relationships/externalLink" Target="externalLinks/externalLink77.xml"/><Relationship Id="rId136" Type="http://schemas.openxmlformats.org/officeDocument/2006/relationships/externalLink" Target="externalLinks/externalLink82.xml"/><Relationship Id="rId157" Type="http://schemas.openxmlformats.org/officeDocument/2006/relationships/externalLink" Target="externalLinks/externalLink103.xml"/><Relationship Id="rId61" Type="http://schemas.openxmlformats.org/officeDocument/2006/relationships/externalLink" Target="externalLinks/externalLink7.xml"/><Relationship Id="rId82" Type="http://schemas.openxmlformats.org/officeDocument/2006/relationships/externalLink" Target="externalLinks/externalLink28.xml"/><Relationship Id="rId152" Type="http://schemas.openxmlformats.org/officeDocument/2006/relationships/externalLink" Target="externalLinks/externalLink9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2.xml"/><Relationship Id="rId77" Type="http://schemas.openxmlformats.org/officeDocument/2006/relationships/externalLink" Target="externalLinks/externalLink23.xml"/><Relationship Id="rId100" Type="http://schemas.openxmlformats.org/officeDocument/2006/relationships/externalLink" Target="externalLinks/externalLink46.xml"/><Relationship Id="rId105" Type="http://schemas.openxmlformats.org/officeDocument/2006/relationships/externalLink" Target="externalLinks/externalLink51.xml"/><Relationship Id="rId126" Type="http://schemas.openxmlformats.org/officeDocument/2006/relationships/externalLink" Target="externalLinks/externalLink72.xml"/><Relationship Id="rId147" Type="http://schemas.openxmlformats.org/officeDocument/2006/relationships/externalLink" Target="externalLinks/externalLink9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8.xml"/><Relationship Id="rId93" Type="http://schemas.openxmlformats.org/officeDocument/2006/relationships/externalLink" Target="externalLinks/externalLink39.xml"/><Relationship Id="rId98" Type="http://schemas.openxmlformats.org/officeDocument/2006/relationships/externalLink" Target="externalLinks/externalLink44.xml"/><Relationship Id="rId121" Type="http://schemas.openxmlformats.org/officeDocument/2006/relationships/externalLink" Target="externalLinks/externalLink67.xml"/><Relationship Id="rId142" Type="http://schemas.openxmlformats.org/officeDocument/2006/relationships/externalLink" Target="externalLinks/externalLink88.xml"/><Relationship Id="rId163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13.xml"/><Relationship Id="rId116" Type="http://schemas.openxmlformats.org/officeDocument/2006/relationships/externalLink" Target="externalLinks/externalLink62.xml"/><Relationship Id="rId137" Type="http://schemas.openxmlformats.org/officeDocument/2006/relationships/externalLink" Target="externalLinks/externalLink83.xml"/><Relationship Id="rId158" Type="http://schemas.openxmlformats.org/officeDocument/2006/relationships/externalLink" Target="externalLinks/externalLink10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8.xml"/><Relationship Id="rId83" Type="http://schemas.openxmlformats.org/officeDocument/2006/relationships/externalLink" Target="externalLinks/externalLink29.xml"/><Relationship Id="rId88" Type="http://schemas.openxmlformats.org/officeDocument/2006/relationships/externalLink" Target="externalLinks/externalLink34.xml"/><Relationship Id="rId111" Type="http://schemas.openxmlformats.org/officeDocument/2006/relationships/externalLink" Target="externalLinks/externalLink57.xml"/><Relationship Id="rId132" Type="http://schemas.openxmlformats.org/officeDocument/2006/relationships/externalLink" Target="externalLinks/externalLink78.xml"/><Relationship Id="rId153" Type="http://schemas.openxmlformats.org/officeDocument/2006/relationships/externalLink" Target="externalLinks/externalLink99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externalLink" Target="externalLinks/externalLink3.xml"/><Relationship Id="rId106" Type="http://schemas.openxmlformats.org/officeDocument/2006/relationships/externalLink" Target="externalLinks/externalLink52.xml"/><Relationship Id="rId127" Type="http://schemas.openxmlformats.org/officeDocument/2006/relationships/externalLink" Target="externalLinks/externalLink7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externalLink" Target="externalLinks/externalLink19.xml"/><Relationship Id="rId78" Type="http://schemas.openxmlformats.org/officeDocument/2006/relationships/externalLink" Target="externalLinks/externalLink24.xml"/><Relationship Id="rId94" Type="http://schemas.openxmlformats.org/officeDocument/2006/relationships/externalLink" Target="externalLinks/externalLink40.xml"/><Relationship Id="rId99" Type="http://schemas.openxmlformats.org/officeDocument/2006/relationships/externalLink" Target="externalLinks/externalLink45.xml"/><Relationship Id="rId101" Type="http://schemas.openxmlformats.org/officeDocument/2006/relationships/externalLink" Target="externalLinks/externalLink47.xml"/><Relationship Id="rId122" Type="http://schemas.openxmlformats.org/officeDocument/2006/relationships/externalLink" Target="externalLinks/externalLink68.xml"/><Relationship Id="rId143" Type="http://schemas.openxmlformats.org/officeDocument/2006/relationships/externalLink" Target="externalLinks/externalLink89.xml"/><Relationship Id="rId148" Type="http://schemas.openxmlformats.org/officeDocument/2006/relationships/externalLink" Target="externalLinks/externalLink94.xml"/><Relationship Id="rId16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externalLink" Target="externalLinks/externalLink14.xml"/><Relationship Id="rId89" Type="http://schemas.openxmlformats.org/officeDocument/2006/relationships/externalLink" Target="externalLinks/externalLink35.xml"/><Relationship Id="rId112" Type="http://schemas.openxmlformats.org/officeDocument/2006/relationships/externalLink" Target="externalLinks/externalLink58.xml"/><Relationship Id="rId133" Type="http://schemas.openxmlformats.org/officeDocument/2006/relationships/externalLink" Target="externalLinks/externalLink79.xml"/><Relationship Id="rId154" Type="http://schemas.openxmlformats.org/officeDocument/2006/relationships/externalLink" Target="externalLinks/externalLink1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externalLink" Target="externalLinks/externalLink4.xml"/><Relationship Id="rId79" Type="http://schemas.openxmlformats.org/officeDocument/2006/relationships/externalLink" Target="externalLinks/externalLink25.xml"/><Relationship Id="rId102" Type="http://schemas.openxmlformats.org/officeDocument/2006/relationships/externalLink" Target="externalLinks/externalLink48.xml"/><Relationship Id="rId123" Type="http://schemas.openxmlformats.org/officeDocument/2006/relationships/externalLink" Target="externalLinks/externalLink69.xml"/><Relationship Id="rId144" Type="http://schemas.openxmlformats.org/officeDocument/2006/relationships/externalLink" Target="externalLinks/externalLink90.xml"/><Relationship Id="rId90" Type="http://schemas.openxmlformats.org/officeDocument/2006/relationships/externalLink" Target="externalLinks/externalLink36.xml"/><Relationship Id="rId165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externalLink" Target="externalLinks/externalLink15.xml"/><Relationship Id="rId113" Type="http://schemas.openxmlformats.org/officeDocument/2006/relationships/externalLink" Target="externalLinks/externalLink59.xml"/><Relationship Id="rId134" Type="http://schemas.openxmlformats.org/officeDocument/2006/relationships/externalLink" Target="externalLinks/externalLink80.xml"/><Relationship Id="rId80" Type="http://schemas.openxmlformats.org/officeDocument/2006/relationships/externalLink" Target="externalLinks/externalLink26.xml"/><Relationship Id="rId155" Type="http://schemas.openxmlformats.org/officeDocument/2006/relationships/externalLink" Target="externalLinks/externalLink10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 '!$P$5:$P$9</c:f>
              <c:strCache>
                <c:ptCount val="5"/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tx>
          <c:spPr>
            <a:solidFill>
              <a:srgbClr val="305496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3331240217821982E-16"/>
                  <c:y val="7.72258983440324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BE-406E-AE02-019B4B03EF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 '!$P$6:$P$9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'Gráfico 2 '!$Q$6:$Q$9</c:f>
              <c:numCache>
                <c:formatCode>#,##0.0</c:formatCode>
                <c:ptCount val="4"/>
                <c:pt idx="0">
                  <c:v>6.7983550394186381</c:v>
                </c:pt>
                <c:pt idx="1">
                  <c:v>5.7311973445719957</c:v>
                </c:pt>
                <c:pt idx="2">
                  <c:v>-8.5602820021080106E-3</c:v>
                </c:pt>
                <c:pt idx="3">
                  <c:v>3.098714712393928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E-406E-AE02-019B4B03E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531350328"/>
        <c:axId val="1"/>
      </c:barChart>
      <c:catAx>
        <c:axId val="53135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531350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478458049886622E-2"/>
          <c:y val="0.14640783293851242"/>
          <c:w val="0.95011337868480727"/>
          <c:h val="0.75332954677326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8'!$C$8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8'!$D$7:$E$7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'Gráfico 8'!$D$8:$E$8</c:f>
              <c:numCache>
                <c:formatCode>#,##0.0,,_);\(#,##0.0,,\)</c:formatCode>
                <c:ptCount val="2"/>
                <c:pt idx="0">
                  <c:v>345434924690.54999</c:v>
                </c:pt>
                <c:pt idx="1">
                  <c:v>376452099995.31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5-4BB6-A15C-1C5A43BEB750}"/>
            </c:ext>
          </c:extLst>
        </c:ser>
        <c:ser>
          <c:idx val="1"/>
          <c:order val="1"/>
          <c:tx>
            <c:strRef>
              <c:f>'Gráfico 8'!$C$9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8'!$D$7:$E$7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'Gráfico 8'!$D$9:$E$9</c:f>
              <c:numCache>
                <c:formatCode>#,##0.0,,_);\(#,##0.0,,\)</c:formatCode>
                <c:ptCount val="2"/>
                <c:pt idx="0">
                  <c:v>56910244874.139999</c:v>
                </c:pt>
                <c:pt idx="1">
                  <c:v>26742276973.219994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5-4BB6-A15C-1C5A43BE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"/>
        <c:axId val="567061696"/>
        <c:axId val="567046304"/>
      </c:barChart>
      <c:catAx>
        <c:axId val="567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7046304"/>
        <c:crosses val="autoZero"/>
        <c:auto val="1"/>
        <c:lblAlgn val="ctr"/>
        <c:lblOffset val="100"/>
        <c:noMultiLvlLbl val="0"/>
      </c:catAx>
      <c:valAx>
        <c:axId val="567046304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5670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9C-4746-9DFB-992707CBF130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9C-4746-9DFB-992707CBF1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82-4025-ACD2-11FC1FFFA273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F9C-4746-9DFB-992707CBF130}"/>
              </c:ext>
            </c:extLst>
          </c:dPt>
          <c:dPt>
            <c:idx val="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9C-4746-9DFB-992707CBF13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9F5-47B7-857A-18E5D0AC71E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C-4746-9DFB-992707CBF130}"/>
                </c:ext>
              </c:extLst>
            </c:dLbl>
            <c:dLbl>
              <c:idx val="1"/>
              <c:layout>
                <c:manualLayout>
                  <c:x val="-0.15506247160454634"/>
                  <c:y val="-5.1717165135809734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F666F96-D0FE-4F7E-B631-29752D4838FD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
51.3%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F9C-4746-9DFB-992707CBF130}"/>
                </c:ext>
              </c:extLst>
            </c:dLbl>
            <c:dLbl>
              <c:idx val="2"/>
              <c:layout>
                <c:manualLayout>
                  <c:x val="0.13032372874294851"/>
                  <c:y val="-0.1195099310946128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ED10610-A702-4B1E-9AF4-BA04CEB1068A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
21.9%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650922818429588"/>
                      <c:h val="0.116678587179317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D82-4025-ACD2-11FC1FFFA273}"/>
                </c:ext>
              </c:extLst>
            </c:dLbl>
            <c:dLbl>
              <c:idx val="3"/>
              <c:layout>
                <c:manualLayout>
                  <c:x val="0.11884080021858444"/>
                  <c:y val="-7.752877997678867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AE3179F-1D0F-42AB-BC5F-4AAAA1931CD8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
16.0%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9C-4746-9DFB-992707CBF130}"/>
                </c:ext>
              </c:extLst>
            </c:dLbl>
            <c:dLbl>
              <c:idx val="4"/>
              <c:layout>
                <c:manualLayout>
                  <c:x val="0.13260027846944633"/>
                  <c:y val="-5.1717252041276709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562D5BE-DBE1-400F-BAE4-A3E8AD260DD4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
10.3%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F9C-4746-9DFB-992707CBF130}"/>
                </c:ext>
              </c:extLst>
            </c:dLbl>
            <c:dLbl>
              <c:idx val="5"/>
              <c:layout>
                <c:manualLayout>
                  <c:x val="0.17981677529705986"/>
                  <c:y val="3.310703401649677E-3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B3EDEFD-39F1-45CD-9F26-9949AA77D7B4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
0.4%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366839814860873"/>
                      <c:h val="0.116678587179317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9F5-47B7-857A-18E5D0AC71ED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'Gráfico 9'!$B$5:$B$10</c:f>
              <c:strCache>
                <c:ptCount val="6"/>
                <c:pt idx="1">
                  <c:v>Servicios Sociales</c:v>
                </c:pt>
                <c:pt idx="2">
                  <c:v>Intereses de la Deuda Pública</c:v>
                </c:pt>
                <c:pt idx="3">
                  <c:v>Servicios Generales</c:v>
                </c:pt>
                <c:pt idx="4">
                  <c:v>Servicios Económicos</c:v>
                </c:pt>
                <c:pt idx="5">
                  <c:v>Protección del Medio Ambiente</c:v>
                </c:pt>
              </c:strCache>
            </c:strRef>
          </c:cat>
          <c:val>
            <c:numRef>
              <c:f>'Gráfico 9'!$C$5:$C$10</c:f>
              <c:numCache>
                <c:formatCode>0.0%</c:formatCode>
                <c:ptCount val="6"/>
                <c:pt idx="0" formatCode="0%">
                  <c:v>1</c:v>
                </c:pt>
                <c:pt idx="1">
                  <c:v>0.51334206966682194</c:v>
                </c:pt>
                <c:pt idx="2">
                  <c:v>0.21920884380659031</c:v>
                </c:pt>
                <c:pt idx="3">
                  <c:v>0.16026200338008034</c:v>
                </c:pt>
                <c:pt idx="4">
                  <c:v>0.10287637236475529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C-4746-9DFB-992707CBF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10'!$C$8</c:f>
              <c:strCache>
                <c:ptCount val="1"/>
                <c:pt idx="0">
                  <c:v>Resultado financiero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10'!$D$7:$E$7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'Gráfico 10'!$D$8:$E$8</c:f>
              <c:numCache>
                <c:formatCode>#,##0.0,,_);\(#,##0.0,,\)</c:formatCode>
                <c:ptCount val="2"/>
                <c:pt idx="0">
                  <c:v>-116242727832.40997</c:v>
                </c:pt>
                <c:pt idx="1">
                  <c:v>6660202109.5509644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8-4A08-8503-1BDB949AA46B}"/>
            </c:ext>
          </c:extLst>
        </c:ser>
        <c:ser>
          <c:idx val="1"/>
          <c:order val="1"/>
          <c:tx>
            <c:strRef>
              <c:f>'Gráfico 10'!$C$9</c:f>
              <c:strCache>
                <c:ptCount val="1"/>
                <c:pt idx="0">
                  <c:v>Balance primario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10'!$D$7:$E$7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'Gráfico 10'!$D$9:$E$9</c:f>
              <c:numCache>
                <c:formatCode>#,##0.0,,_);\(#,##0.0,,\)</c:formatCode>
                <c:ptCount val="2"/>
                <c:pt idx="0">
                  <c:v>-40720157551.97998</c:v>
                </c:pt>
                <c:pt idx="1">
                  <c:v>95043975314.14093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8-4A08-8503-1BDB949A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924272"/>
        <c:axId val="1473922192"/>
      </c:barChart>
      <c:catAx>
        <c:axId val="147392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73922192"/>
        <c:crosses val="autoZero"/>
        <c:auto val="1"/>
        <c:lblAlgn val="ctr"/>
        <c:lblOffset val="100"/>
        <c:noMultiLvlLbl val="0"/>
      </c:catAx>
      <c:valAx>
        <c:axId val="1473922192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47392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05496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 '!$Q$5:$Q$10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'Gráfico 3 '!$R$5:$R$10</c:f>
              <c:numCache>
                <c:formatCode>#,##0.0</c:formatCode>
                <c:ptCount val="6"/>
                <c:pt idx="0">
                  <c:v>442.29999999999961</c:v>
                </c:pt>
                <c:pt idx="1">
                  <c:v>400.60000000000059</c:v>
                </c:pt>
                <c:pt idx="2">
                  <c:v>348.30000000000064</c:v>
                </c:pt>
                <c:pt idx="3">
                  <c:v>276.29999999999995</c:v>
                </c:pt>
                <c:pt idx="4">
                  <c:v>-121.90000000000077</c:v>
                </c:pt>
                <c:pt idx="5">
                  <c:v>-682.50000000000091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C-48F4-983C-D9B8E1366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1349672"/>
        <c:axId val="1"/>
      </c:barChart>
      <c:catAx>
        <c:axId val="53134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600"/>
          <c:min val="-900"/>
        </c:scaling>
        <c:delete val="1"/>
        <c:axPos val="l"/>
        <c:numFmt formatCode="#,##0.0" sourceLinked="1"/>
        <c:majorTickMark val="out"/>
        <c:minorTickMark val="none"/>
        <c:tickLblPos val="nextTo"/>
        <c:crossAx val="531349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1"/>
          <c:order val="1"/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[105]I.Inflación!$B$244:$C$272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[105]I.Inflación!$H$220:$H$260</c:f>
              <c:numCache>
                <c:formatCode>General</c:formatCode>
                <c:ptCount val="41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0-4DCE-BD99-9A7B9E504EED}"/>
            </c:ext>
          </c:extLst>
        </c:ser>
        <c:ser>
          <c:idx val="2"/>
          <c:order val="2"/>
          <c:spPr>
            <a:solidFill>
              <a:schemeClr val="bg1">
                <a:lumMod val="85000"/>
              </a:schemeClr>
            </a:solidFill>
            <a:ln w="25400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  <c:cat>
            <c:multiLvlStrRef>
              <c:f>[105]I.Inflación!$B$244:$C$272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[105]I.Inflación!$I$244:$I$273</c:f>
              <c:numCache>
                <c:formatCode>General</c:formatCode>
                <c:ptCount val="3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80-4DCE-BD99-9A7B9E504EE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multiLvlStrRef>
              <c:f>[105]I.Inflación!$B$244:$C$272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[105]I.Inflación!$J$244:$J$273</c:f>
              <c:numCache>
                <c:formatCode>General</c:formatCode>
                <c:ptCount val="3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80-4DCE-BD99-9A7B9E50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346392"/>
        <c:axId val="1"/>
      </c:areaChart>
      <c:lineChart>
        <c:grouping val="standard"/>
        <c:varyColors val="0"/>
        <c:ser>
          <c:idx val="0"/>
          <c:order val="0"/>
          <c:tx>
            <c:strRef>
              <c:f>[105]I.Inflación!$D$3</c:f>
              <c:strCache>
                <c:ptCount val="1"/>
                <c:pt idx="0">
                  <c:v>IPC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38100">
                <a:solidFill>
                  <a:srgbClr val="00B0F0"/>
                </a:solidFill>
              </a:ln>
              <a:effectLst/>
            </c:spPr>
          </c:marker>
          <c:dLbls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80-4DCE-BD99-9A7B9E504EED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80-4DCE-BD99-9A7B9E504EED}"/>
                </c:ext>
              </c:extLst>
            </c:dLbl>
            <c:dLbl>
              <c:idx val="1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80-4DCE-BD99-9A7B9E504EED}"/>
                </c:ext>
              </c:extLst>
            </c:dLbl>
            <c:dLbl>
              <c:idx val="1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80-4DCE-BD99-9A7B9E504EED}"/>
                </c:ext>
              </c:extLst>
            </c:dLbl>
            <c:dLbl>
              <c:idx val="1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80-4DCE-BD99-9A7B9E504EED}"/>
                </c:ext>
              </c:extLst>
            </c:dLbl>
            <c:dLbl>
              <c:idx val="1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80-4DCE-BD99-9A7B9E504EED}"/>
                </c:ext>
              </c:extLst>
            </c:dLbl>
            <c:dLbl>
              <c:idx val="1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80-4DCE-BD99-9A7B9E504EED}"/>
                </c:ext>
              </c:extLst>
            </c:dLbl>
            <c:dLbl>
              <c:idx val="1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80-4DCE-BD99-9A7B9E504EED}"/>
                </c:ext>
              </c:extLst>
            </c:dLbl>
            <c:dLbl>
              <c:idx val="2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80-4DCE-BD99-9A7B9E504EED}"/>
                </c:ext>
              </c:extLst>
            </c:dLbl>
            <c:dLbl>
              <c:idx val="2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80-4DCE-BD99-9A7B9E504EED}"/>
                </c:ext>
              </c:extLst>
            </c:dLbl>
            <c:dLbl>
              <c:idx val="2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80-4DCE-BD99-9A7B9E504EED}"/>
                </c:ext>
              </c:extLst>
            </c:dLbl>
            <c:dLbl>
              <c:idx val="2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580-4DCE-BD99-9A7B9E504EED}"/>
                </c:ext>
              </c:extLst>
            </c:dLbl>
            <c:dLbl>
              <c:idx val="2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80-4DCE-BD99-9A7B9E504EED}"/>
                </c:ext>
              </c:extLst>
            </c:dLbl>
            <c:dLbl>
              <c:idx val="2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580-4DCE-BD99-9A7B9E504EED}"/>
                </c:ext>
              </c:extLst>
            </c:dLbl>
            <c:dLbl>
              <c:idx val="2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580-4DCE-BD99-9A7B9E504E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[105]I.Inflación!$B$244:$C$273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[105]I.Inflación!$E$244:$E$273</c:f>
              <c:numCache>
                <c:formatCode>General</c:formatCode>
                <c:ptCount val="30"/>
                <c:pt idx="0">
                  <c:v>7.0811609991439095E-3</c:v>
                </c:pt>
                <c:pt idx="1">
                  <c:v>1.1918672587053036E-2</c:v>
                </c:pt>
                <c:pt idx="2">
                  <c:v>1.474582848273176E-2</c:v>
                </c:pt>
                <c:pt idx="3">
                  <c:v>1.607915893630163E-2</c:v>
                </c:pt>
                <c:pt idx="4">
                  <c:v>1.3107170393215517E-2</c:v>
                </c:pt>
                <c:pt idx="5">
                  <c:v>9.1559590674772373E-3</c:v>
                </c:pt>
                <c:pt idx="6">
                  <c:v>1.4005386687187649E-2</c:v>
                </c:pt>
                <c:pt idx="7">
                  <c:v>1.7155165781983284E-2</c:v>
                </c:pt>
                <c:pt idx="8">
                  <c:v>2.0216773003305599E-2</c:v>
                </c:pt>
                <c:pt idx="9">
                  <c:v>2.4773738303421222E-2</c:v>
                </c:pt>
                <c:pt idx="10">
                  <c:v>3.2250615763547374E-2</c:v>
                </c:pt>
                <c:pt idx="11">
                  <c:v>3.6562789262573725E-2</c:v>
                </c:pt>
                <c:pt idx="12">
                  <c:v>4.1724617524339536E-2</c:v>
                </c:pt>
                <c:pt idx="13">
                  <c:v>3.6566589684372541E-2</c:v>
                </c:pt>
                <c:pt idx="14">
                  <c:v>2.4474187380497003E-2</c:v>
                </c:pt>
                <c:pt idx="15">
                  <c:v>1.0727328058429686E-2</c:v>
                </c:pt>
                <c:pt idx="16">
                  <c:v>9.8934550989342451E-3</c:v>
                </c:pt>
                <c:pt idx="17">
                  <c:v>2.8972247636474435E-2</c:v>
                </c:pt>
                <c:pt idx="18">
                  <c:v>4.3484859983303981E-2</c:v>
                </c:pt>
                <c:pt idx="19">
                  <c:v>4.8026017243987251E-2</c:v>
                </c:pt>
                <c:pt idx="20">
                  <c:v>5.0331525015069323E-2</c:v>
                </c:pt>
                <c:pt idx="21">
                  <c:v>5.0250240673017421E-2</c:v>
                </c:pt>
                <c:pt idx="22">
                  <c:v>5.2585709374322498E-2</c:v>
                </c:pt>
                <c:pt idx="23">
                  <c:v>5.5536478118097365E-2</c:v>
                </c:pt>
                <c:pt idx="24">
                  <c:v>6.2270483901758489E-2</c:v>
                </c:pt>
                <c:pt idx="25">
                  <c:v>7.0877017403547349E-2</c:v>
                </c:pt>
                <c:pt idx="26">
                  <c:v>8.2965106026717805E-2</c:v>
                </c:pt>
                <c:pt idx="27">
                  <c:v>9.6452641918615564E-2</c:v>
                </c:pt>
                <c:pt idx="28">
                  <c:v>0.1048082068330556</c:v>
                </c:pt>
                <c:pt idx="29">
                  <c:v>9.3193676739859302E-2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580-4DCE-BD99-9A7B9E504EED}"/>
            </c:ext>
          </c:extLst>
        </c:ser>
        <c:ser>
          <c:idx val="5"/>
          <c:order val="4"/>
          <c:tx>
            <c:strRef>
              <c:f>[105]I.Inflación!$F$3</c:f>
              <c:strCache>
                <c:ptCount val="1"/>
                <c:pt idx="0">
                  <c:v>IPC Subyacente</c:v>
                </c:pt>
              </c:strCache>
            </c:strRef>
          </c:tx>
          <c:spPr>
            <a:ln w="3810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381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580-4DCE-BD99-9A7B9E504EED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580-4DCE-BD99-9A7B9E504EED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580-4DCE-BD99-9A7B9E504EED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580-4DCE-BD99-9A7B9E504EED}"/>
                </c:ext>
              </c:extLst>
            </c:dLbl>
            <c:dLbl>
              <c:idx val="1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580-4DCE-BD99-9A7B9E504EED}"/>
                </c:ext>
              </c:extLst>
            </c:dLbl>
            <c:dLbl>
              <c:idx val="2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580-4DCE-BD99-9A7B9E504EED}"/>
                </c:ext>
              </c:extLst>
            </c:dLbl>
            <c:dLbl>
              <c:idx val="2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580-4DCE-BD99-9A7B9E504EED}"/>
                </c:ext>
              </c:extLst>
            </c:dLbl>
            <c:dLbl>
              <c:idx val="2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580-4DCE-BD99-9A7B9E504EED}"/>
                </c:ext>
              </c:extLst>
            </c:dLbl>
            <c:dLbl>
              <c:idx val="2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580-4DCE-BD99-9A7B9E504EED}"/>
                </c:ext>
              </c:extLst>
            </c:dLbl>
            <c:dLbl>
              <c:idx val="2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580-4DCE-BD99-9A7B9E504EED}"/>
                </c:ext>
              </c:extLst>
            </c:dLbl>
            <c:dLbl>
              <c:idx val="2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580-4DCE-BD99-9A7B9E504E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[105]I.Inflación!$B$244:$C$273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[105]I.Inflación!$G$244:$G$273</c:f>
              <c:numCache>
                <c:formatCode>General</c:formatCode>
                <c:ptCount val="30"/>
                <c:pt idx="0">
                  <c:v>2.3760000000000003E-2</c:v>
                </c:pt>
                <c:pt idx="1">
                  <c:v>2.258579409417405E-2</c:v>
                </c:pt>
                <c:pt idx="2">
                  <c:v>2.1500238891543288E-2</c:v>
                </c:pt>
                <c:pt idx="3">
                  <c:v>2.0651310563939651E-2</c:v>
                </c:pt>
                <c:pt idx="4">
                  <c:v>1.9754065846885993E-2</c:v>
                </c:pt>
                <c:pt idx="5">
                  <c:v>1.9483605258989289E-2</c:v>
                </c:pt>
                <c:pt idx="6">
                  <c:v>2.0411392405063067E-2</c:v>
                </c:pt>
                <c:pt idx="7">
                  <c:v>2.0590091511517805E-2</c:v>
                </c:pt>
                <c:pt idx="8">
                  <c:v>2.1407209192507493E-2</c:v>
                </c:pt>
                <c:pt idx="9">
                  <c:v>2.2321779454531177E-2</c:v>
                </c:pt>
                <c:pt idx="10">
                  <c:v>2.1972847838028553E-2</c:v>
                </c:pt>
                <c:pt idx="11">
                  <c:v>2.2478070175438569E-2</c:v>
                </c:pt>
                <c:pt idx="12">
                  <c:v>2.4068140970540108E-2</c:v>
                </c:pt>
                <c:pt idx="13">
                  <c:v>2.4974635136189915E-2</c:v>
                </c:pt>
                <c:pt idx="14">
                  <c:v>2.666043030869969E-2</c:v>
                </c:pt>
                <c:pt idx="15">
                  <c:v>2.7548638132295578E-2</c:v>
                </c:pt>
                <c:pt idx="16">
                  <c:v>3.0963124319278279E-2</c:v>
                </c:pt>
                <c:pt idx="17">
                  <c:v>3.5114978247358763E-2</c:v>
                </c:pt>
                <c:pt idx="18">
                  <c:v>4.1401767715925075E-2</c:v>
                </c:pt>
                <c:pt idx="19">
                  <c:v>4.2359124990337671E-2</c:v>
                </c:pt>
                <c:pt idx="20">
                  <c:v>4.338110648790261E-2</c:v>
                </c:pt>
                <c:pt idx="21">
                  <c:v>4.4447465264028985E-2</c:v>
                </c:pt>
                <c:pt idx="22">
                  <c:v>4.6127154666058656E-2</c:v>
                </c:pt>
                <c:pt idx="23">
                  <c:v>4.771474481526794E-2</c:v>
                </c:pt>
                <c:pt idx="24">
                  <c:v>4.9272552264164604E-2</c:v>
                </c:pt>
                <c:pt idx="25">
                  <c:v>5.3600492475825545E-2</c:v>
                </c:pt>
                <c:pt idx="26">
                  <c:v>5.5825302456185888E-2</c:v>
                </c:pt>
                <c:pt idx="27">
                  <c:v>5.7211548901485276E-2</c:v>
                </c:pt>
                <c:pt idx="28">
                  <c:v>5.8254264130387368E-2</c:v>
                </c:pt>
                <c:pt idx="29">
                  <c:v>5.9953809353818797E-2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580-4DCE-BD99-9A7B9E504EED}"/>
            </c:ext>
          </c:extLst>
        </c:ser>
        <c:ser>
          <c:idx val="4"/>
          <c:order val="5"/>
          <c:tx>
            <c:strRef>
              <c:f>[105]I.Inflación!$K$204</c:f>
              <c:strCache>
                <c:ptCount val="1"/>
                <c:pt idx="0">
                  <c:v>Meta de Inflación 4% ±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[105]I.Inflación!$B$244:$C$273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[105]I.Inflación!$K$244:$K$273</c:f>
              <c:numCache>
                <c:formatCode>General</c:formatCode>
                <c:ptCount val="30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580-4DCE-BD99-9A7B9E50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46392"/>
        <c:axId val="1"/>
      </c:lineChart>
      <c:catAx>
        <c:axId val="5313463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1000000000000001"/>
        </c:scaling>
        <c:delete val="0"/>
        <c:axPos val="l"/>
        <c:numFmt formatCode="0.00%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31346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36999379398078"/>
          <c:y val="0.1085974798173925"/>
          <c:w val="0.31736064806510345"/>
          <c:h val="4.75112885770795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05971127879711E-2"/>
          <c:y val="0.12051421343765731"/>
          <c:w val="0.93192336330195702"/>
          <c:h val="0.75785412487238168"/>
        </c:manualLayout>
      </c:layout>
      <c:lineChart>
        <c:grouping val="standard"/>
        <c:varyColors val="0"/>
        <c:ser>
          <c:idx val="0"/>
          <c:order val="0"/>
          <c:tx>
            <c:v>TPM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4A-4E1E-AC5F-0FA346E64C06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4A-4E1E-AC5F-0FA346E64C06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4A-4E1E-AC5F-0FA346E64C06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4A-4E1E-AC5F-0FA346E64C06}"/>
                </c:ext>
              </c:extLst>
            </c:dLbl>
            <c:dLbl>
              <c:idx val="2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4A-4E1E-AC5F-0FA346E64C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5 '!$V$4:$W$33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'Gráfico 5 '!$Y$4:$Y$33</c:f>
              <c:numCache>
                <c:formatCode>0.00%</c:formatCode>
                <c:ptCount val="30"/>
                <c:pt idx="0">
                  <c:v>5.5E-2</c:v>
                </c:pt>
                <c:pt idx="1">
                  <c:v>5.5E-2</c:v>
                </c:pt>
                <c:pt idx="2">
                  <c:v>5.5E-2</c:v>
                </c:pt>
                <c:pt idx="3">
                  <c:v>5.5E-2</c:v>
                </c:pt>
                <c:pt idx="4">
                  <c:v>5.5E-2</c:v>
                </c:pt>
                <c:pt idx="5">
                  <c:v>5.5E-2</c:v>
                </c:pt>
                <c:pt idx="6">
                  <c:v>0.05</c:v>
                </c:pt>
                <c:pt idx="7">
                  <c:v>4.7500000000000001E-2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4A-4E1E-AC5F-0FA346E64C06}"/>
            </c:ext>
          </c:extLst>
        </c:ser>
        <c:ser>
          <c:idx val="1"/>
          <c:order val="1"/>
          <c:tx>
            <c:strRef>
              <c:f>'Gráfico 5 '!$X$2</c:f>
              <c:strCache>
                <c:ptCount val="1"/>
                <c:pt idx="0">
                  <c:v>Depósito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4A-4E1E-AC5F-0FA346E64C06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4A-4E1E-AC5F-0FA346E64C06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4A-4E1E-AC5F-0FA346E64C06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4A-4E1E-AC5F-0FA346E64C06}"/>
                </c:ext>
              </c:extLst>
            </c:dLbl>
            <c:dLbl>
              <c:idx val="2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4A-4E1E-AC5F-0FA346E64C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5 '!$V$4:$W$33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'Gráfico 5 '!$X$4:$X$33</c:f>
              <c:numCache>
                <c:formatCode>0.00%</c:formatCode>
                <c:ptCount val="30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3.5000000000000003E-2</c:v>
                </c:pt>
                <c:pt idx="7">
                  <c:v>3.2500000000000001E-2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34A-4E1E-AC5F-0FA346E64C06}"/>
            </c:ext>
          </c:extLst>
        </c:ser>
        <c:ser>
          <c:idx val="2"/>
          <c:order val="2"/>
          <c:tx>
            <c:strRef>
              <c:f>'Gráfico 5 '!$Z$2</c:f>
              <c:strCache>
                <c:ptCount val="1"/>
                <c:pt idx="0">
                  <c:v>Préstamo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4A-4E1E-AC5F-0FA346E64C06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4A-4E1E-AC5F-0FA346E64C06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4A-4E1E-AC5F-0FA346E64C06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4A-4E1E-AC5F-0FA346E64C06}"/>
                </c:ext>
              </c:extLst>
            </c:dLbl>
            <c:dLbl>
              <c:idx val="2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4A-4E1E-AC5F-0FA346E64C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5 '!$V$4:$W$33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'Gráfico 5 '!$Z$4:$Z$33</c:f>
              <c:numCache>
                <c:formatCode>0.00%</c:formatCode>
                <c:ptCount val="30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6.5000000000000002E-2</c:v>
                </c:pt>
                <c:pt idx="7">
                  <c:v>6.25E-2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  <c:pt idx="25">
                  <c:v>3.5000000000000003E-2</c:v>
                </c:pt>
                <c:pt idx="26">
                  <c:v>3.5000000000000003E-2</c:v>
                </c:pt>
                <c:pt idx="27">
                  <c:v>3.5000000000000003E-2</c:v>
                </c:pt>
                <c:pt idx="28">
                  <c:v>3.5000000000000003E-2</c:v>
                </c:pt>
                <c:pt idx="29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34A-4E1E-AC5F-0FA346E6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707712"/>
        <c:axId val="1"/>
      </c:lineChart>
      <c:catAx>
        <c:axId val="4567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2.0000000000000004E-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6707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734259793335034"/>
          <c:y val="1.8306636155606407E-2"/>
          <c:w val="0.23509378618984378"/>
          <c:h val="5.49199084668192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Inflación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6'!$P$3</c:f>
              <c:strCache>
                <c:ptCount val="1"/>
                <c:pt idx="0">
                  <c:v>Inflación (Promedio)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941-49D4-9FF6-6F320CA990F7}"/>
              </c:ext>
            </c:extLst>
          </c:dPt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941-49D4-9FF6-6F320CA990F7}"/>
              </c:ext>
            </c:extLst>
          </c:dPt>
          <c:dLbls>
            <c:dLbl>
              <c:idx val="3"/>
              <c:layout>
                <c:manualLayout>
                  <c:x val="-1.5458937198067632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41-49D4-9FF6-6F320CA990F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6'!$Q$3:$T$3</c:f>
              <c:numCache>
                <c:formatCode>0.0%</c:formatCode>
                <c:ptCount val="4"/>
                <c:pt idx="0">
                  <c:v>3.78E-2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41-49D4-9FF6-6F320CA990F7}"/>
            </c:ext>
          </c:extLst>
        </c:ser>
        <c:ser>
          <c:idx val="1"/>
          <c:order val="1"/>
          <c:tx>
            <c:strRef>
              <c:f>'Gráfico 6'!$P$4</c:f>
              <c:strCache>
                <c:ptCount val="1"/>
                <c:pt idx="0">
                  <c:v>Inflación (diciembre)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7941-49D4-9FF6-6F320CA990F7}"/>
              </c:ext>
            </c:extLst>
          </c:dPt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7941-49D4-9FF6-6F320CA990F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6'!$Q$4:$T$4</c:f>
              <c:numCache>
                <c:formatCode>0.0%</c:formatCode>
                <c:ptCount val="4"/>
                <c:pt idx="0">
                  <c:v>5.5500000000000001E-2</c:v>
                </c:pt>
                <c:pt idx="1">
                  <c:v>0.04</c:v>
                </c:pt>
                <c:pt idx="2">
                  <c:v>0.05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41-49D4-9FF6-6F320CA99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707384"/>
        <c:axId val="1"/>
      </c:barChart>
      <c:catAx>
        <c:axId val="4567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6707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Tasa de Cambio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'Gráfico 6'!$P$5</c:f>
              <c:strCache>
                <c:ptCount val="1"/>
                <c:pt idx="0">
                  <c:v>Tasa de Cambio (Promedio)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0A7-43EB-B9BB-B03592C37535}"/>
              </c:ext>
            </c:extLst>
          </c:dPt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0A7-43EB-B9BB-B03592C3753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6'!$Q$5:$T$5</c:f>
              <c:numCache>
                <c:formatCode>0.0</c:formatCode>
                <c:ptCount val="4"/>
                <c:pt idx="0" formatCode="0.00">
                  <c:v>56.58</c:v>
                </c:pt>
                <c:pt idx="1">
                  <c:v>62.3</c:v>
                </c:pt>
                <c:pt idx="2">
                  <c:v>58.4</c:v>
                </c:pt>
                <c:pt idx="3">
                  <c:v>61.32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A7-43EB-B9BB-B03592C37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703776"/>
        <c:axId val="1"/>
      </c:barChart>
      <c:catAx>
        <c:axId val="45670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456703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Crecimiento PIB EEUU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591194968553458E-2"/>
          <c:y val="0.37078703703703703"/>
          <c:w val="0.9308176100628931"/>
          <c:h val="0.4485427286919054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'Gráfico 6'!$P$6</c:f>
              <c:strCache>
                <c:ptCount val="1"/>
                <c:pt idx="0">
                  <c:v>Crecimiento PIB real EEUU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EA5-4B18-94E8-5E4004A73260}"/>
              </c:ext>
            </c:extLst>
          </c:dPt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EA5-4B18-94E8-5E4004A7326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6'!$Q$6:$T$6</c:f>
              <c:numCache>
                <c:formatCode>0.0%</c:formatCode>
                <c:ptCount val="4"/>
                <c:pt idx="0">
                  <c:v>-3.5000000000000003E-2</c:v>
                </c:pt>
                <c:pt idx="1">
                  <c:v>0.04</c:v>
                </c:pt>
                <c:pt idx="2">
                  <c:v>6.4000000000000001E-2</c:v>
                </c:pt>
                <c:pt idx="3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A5-4B18-94E8-5E4004A73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600456"/>
        <c:axId val="1"/>
      </c:barChart>
      <c:catAx>
        <c:axId val="538600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8.0000000000000016E-2"/>
        </c:scaling>
        <c:delete val="1"/>
        <c:axPos val="l"/>
        <c:numFmt formatCode="0.0%" sourceLinked="1"/>
        <c:majorTickMark val="out"/>
        <c:minorTickMark val="none"/>
        <c:tickLblPos val="nextTo"/>
        <c:crossAx val="53860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Crecimiento PIB Real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591194968553458E-2"/>
          <c:y val="0.37078703703703703"/>
          <c:w val="0.9308176100628931"/>
          <c:h val="0.52181357538641004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'Gráfico 6'!$P$7</c:f>
              <c:strCache>
                <c:ptCount val="1"/>
                <c:pt idx="0">
                  <c:v>Crecimiento PIB real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60A-418D-B98E-6DC29E8EE48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6'!$Q$7:$T$7</c:f>
              <c:numCache>
                <c:formatCode>0.0%</c:formatCode>
                <c:ptCount val="4"/>
                <c:pt idx="0">
                  <c:v>-6.7000000000000004E-2</c:v>
                </c:pt>
                <c:pt idx="1">
                  <c:v>0.05</c:v>
                </c:pt>
                <c:pt idx="2">
                  <c:v>7.4999999999999997E-2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A-418D-B98E-6DC29E8EE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602424"/>
        <c:axId val="1"/>
      </c:barChart>
      <c:catAx>
        <c:axId val="53860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38602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7'!$C$27</c:f>
              <c:strCache>
                <c:ptCount val="1"/>
                <c:pt idx="0">
                  <c:v>Recacudado 2020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7'!$B$28:$B$30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7'!$C$28:$C$30</c:f>
              <c:numCache>
                <c:formatCode>_(* #,##0.0_);_(* \(#,##0.0\);_(* "-"??_);_(@_)</c:formatCode>
                <c:ptCount val="3"/>
                <c:pt idx="0">
                  <c:v>30466.380707999993</c:v>
                </c:pt>
                <c:pt idx="1">
                  <c:v>201238.89229075002</c:v>
                </c:pt>
                <c:pt idx="2">
                  <c:v>53873.246980619988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7-428F-AD30-008C8F8E435B}"/>
            </c:ext>
          </c:extLst>
        </c:ser>
        <c:ser>
          <c:idx val="1"/>
          <c:order val="1"/>
          <c:tx>
            <c:strRef>
              <c:f>'Gráfico 7'!$D$27</c:f>
              <c:strCache>
                <c:ptCount val="1"/>
                <c:pt idx="0">
                  <c:v>Estimado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7'!$B$28:$B$30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7'!$D$28:$D$30</c:f>
              <c:numCache>
                <c:formatCode>_(* #,##0.0_);_(* \(#,##0.0\);_(* "-"??_);_(@_)</c:formatCode>
                <c:ptCount val="3"/>
                <c:pt idx="0">
                  <c:v>17742.590705762748</c:v>
                </c:pt>
                <c:pt idx="1">
                  <c:v>245653.00237986076</c:v>
                </c:pt>
                <c:pt idx="2">
                  <c:v>63022.79751930332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7-428F-AD30-008C8F8E435B}"/>
            </c:ext>
          </c:extLst>
        </c:ser>
        <c:ser>
          <c:idx val="2"/>
          <c:order val="2"/>
          <c:tx>
            <c:strRef>
              <c:f>'Gráfico 7'!$E$27</c:f>
              <c:strCache>
                <c:ptCount val="1"/>
                <c:pt idx="0">
                  <c:v>Recaudado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7'!$B$28:$B$30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7'!$E$28:$E$30</c:f>
              <c:numCache>
                <c:formatCode>_(* #,##0.0_);_(* \(#,##0.0\);_(* "-"??_);_(@_)</c:formatCode>
                <c:ptCount val="3"/>
                <c:pt idx="0">
                  <c:v>25870.625509580012</c:v>
                </c:pt>
                <c:pt idx="1">
                  <c:v>298942.31957575947</c:v>
                </c:pt>
                <c:pt idx="2">
                  <c:v>84893.646576559986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27-428F-AD30-008C8F8E4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938655"/>
        <c:axId val="1948929919"/>
      </c:barChart>
      <c:catAx>
        <c:axId val="19489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8929919"/>
        <c:crosses val="autoZero"/>
        <c:auto val="1"/>
        <c:lblAlgn val="ctr"/>
        <c:lblOffset val="100"/>
        <c:noMultiLvlLbl val="0"/>
      </c:catAx>
      <c:valAx>
        <c:axId val="1948929919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9489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1122C36-153C-4943-A294-B5AD23926C1A}" type="doc">
      <dgm:prSet loTypeId="urn:microsoft.com/office/officeart/2005/8/layout/hierarchy3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A99BB5CE-4237-4C8F-B55E-033E34B39341}">
      <dgm:prSet phldrT="[Texto]" custT="1"/>
      <dgm:spPr/>
      <dgm:t>
        <a:bodyPr/>
        <a:lstStyle/>
        <a:p>
          <a:r>
            <a:rPr lang="es-DO" sz="1600" b="0" i="0" u="none" dirty="0"/>
            <a:t>Educación</a:t>
          </a:r>
          <a:endParaRPr lang="es-DO" sz="1600" dirty="0"/>
        </a:p>
      </dgm:t>
    </dgm:pt>
    <dgm:pt modelId="{49DE5B52-483A-443D-88F9-C338542EA14B}" type="parTrans" cxnId="{5A1F7298-9E88-4EA6-B1B2-9A94D27D2851}">
      <dgm:prSet/>
      <dgm:spPr/>
      <dgm:t>
        <a:bodyPr/>
        <a:lstStyle/>
        <a:p>
          <a:endParaRPr lang="es-DO"/>
        </a:p>
      </dgm:t>
    </dgm:pt>
    <dgm:pt modelId="{07EEA780-E8C8-4F0D-9E00-623D11364560}" type="sibTrans" cxnId="{5A1F7298-9E88-4EA6-B1B2-9A94D27D2851}">
      <dgm:prSet/>
      <dgm:spPr/>
      <dgm:t>
        <a:bodyPr/>
        <a:lstStyle/>
        <a:p>
          <a:endParaRPr lang="es-DO"/>
        </a:p>
      </dgm:t>
    </dgm:pt>
    <dgm:pt modelId="{F6F866AC-C296-4C67-8F64-C39BD998DE81}">
      <dgm:prSet custT="1"/>
      <dgm:spPr/>
      <dgm:t>
        <a:bodyPr/>
        <a:lstStyle/>
        <a:p>
          <a:r>
            <a:rPr lang="es-DO" sz="1600" b="0" i="0" u="none" dirty="0"/>
            <a:t>Salud</a:t>
          </a:r>
          <a:endParaRPr lang="es-DO" sz="1600" dirty="0"/>
        </a:p>
      </dgm:t>
    </dgm:pt>
    <dgm:pt modelId="{3041F374-35B1-4318-B312-F6FC5005C3BA}" type="parTrans" cxnId="{4283E85E-E24C-4B44-9C19-20C1E0F01FD7}">
      <dgm:prSet/>
      <dgm:spPr/>
      <dgm:t>
        <a:bodyPr/>
        <a:lstStyle/>
        <a:p>
          <a:endParaRPr lang="es-DO"/>
        </a:p>
      </dgm:t>
    </dgm:pt>
    <dgm:pt modelId="{80568F00-81CA-40EA-A45B-39CE3042D3DD}" type="sibTrans" cxnId="{4283E85E-E24C-4B44-9C19-20C1E0F01FD7}">
      <dgm:prSet/>
      <dgm:spPr/>
      <dgm:t>
        <a:bodyPr/>
        <a:lstStyle/>
        <a:p>
          <a:endParaRPr lang="es-DO"/>
        </a:p>
      </dgm:t>
    </dgm:pt>
    <dgm:pt modelId="{075C126F-BE7B-4A7F-B9E1-0020E3DDBB39}">
      <dgm:prSet custT="1"/>
      <dgm:spPr/>
      <dgm:t>
        <a:bodyPr/>
        <a:lstStyle/>
        <a:p>
          <a:r>
            <a:rPr lang="es-DO" sz="1600" b="0" i="0" u="none" dirty="0"/>
            <a:t>Protección social</a:t>
          </a:r>
          <a:endParaRPr lang="es-DO" sz="1600" dirty="0"/>
        </a:p>
      </dgm:t>
    </dgm:pt>
    <dgm:pt modelId="{7571A2CD-2B8D-4957-8CA4-3C0080A0ABAC}" type="parTrans" cxnId="{F014FC28-0849-4CEA-9911-DA369E1C92D4}">
      <dgm:prSet/>
      <dgm:spPr/>
      <dgm:t>
        <a:bodyPr/>
        <a:lstStyle/>
        <a:p>
          <a:endParaRPr lang="es-DO"/>
        </a:p>
      </dgm:t>
    </dgm:pt>
    <dgm:pt modelId="{5691D32E-5354-471C-9ACC-F3CFE944FA80}" type="sibTrans" cxnId="{F014FC28-0849-4CEA-9911-DA369E1C92D4}">
      <dgm:prSet/>
      <dgm:spPr/>
      <dgm:t>
        <a:bodyPr/>
        <a:lstStyle/>
        <a:p>
          <a:endParaRPr lang="es-DO"/>
        </a:p>
      </dgm:t>
    </dgm:pt>
    <dgm:pt modelId="{6F066B45-A168-46A0-984A-892FB01BA685}">
      <dgm:prSet custT="1"/>
      <dgm:spPr/>
      <dgm:t>
        <a:bodyPr/>
        <a:lstStyle/>
        <a:p>
          <a:r>
            <a:rPr lang="es-ES" sz="1600" b="0" i="0" u="none" dirty="0"/>
            <a:t>Vivienda y servicios comunitarios</a:t>
          </a:r>
          <a:endParaRPr lang="es-ES" sz="1600" dirty="0"/>
        </a:p>
      </dgm:t>
    </dgm:pt>
    <dgm:pt modelId="{4F7E7A43-D4B7-46D1-9A15-13C5DB4627DA}" type="parTrans" cxnId="{2253F058-76D2-4CEA-94FD-A65855F884D0}">
      <dgm:prSet/>
      <dgm:spPr/>
      <dgm:t>
        <a:bodyPr/>
        <a:lstStyle/>
        <a:p>
          <a:endParaRPr lang="es-DO"/>
        </a:p>
      </dgm:t>
    </dgm:pt>
    <dgm:pt modelId="{E8C21F8F-E1A6-40D7-AC18-71ED102465F8}" type="sibTrans" cxnId="{2253F058-76D2-4CEA-94FD-A65855F884D0}">
      <dgm:prSet/>
      <dgm:spPr/>
      <dgm:t>
        <a:bodyPr/>
        <a:lstStyle/>
        <a:p>
          <a:endParaRPr lang="es-DO"/>
        </a:p>
      </dgm:t>
    </dgm:pt>
    <dgm:pt modelId="{3DB8D39A-4848-4586-906A-F1578CD7FEC4}">
      <dgm:prSet custT="1"/>
      <dgm:spPr/>
      <dgm:t>
        <a:bodyPr/>
        <a:lstStyle/>
        <a:p>
          <a:r>
            <a:rPr lang="es-DO" sz="1100" b="0" i="0" u="none" dirty="0"/>
            <a:t>Actividades deportivas, recreativas, culturales y religiosas</a:t>
          </a:r>
          <a:endParaRPr lang="es-DO" sz="1100" dirty="0"/>
        </a:p>
      </dgm:t>
    </dgm:pt>
    <dgm:pt modelId="{8516F0DD-F9D8-41F2-84EA-344AD558225D}" type="parTrans" cxnId="{E91B7D16-1482-4612-9128-F2CFE7411014}">
      <dgm:prSet/>
      <dgm:spPr/>
      <dgm:t>
        <a:bodyPr/>
        <a:lstStyle/>
        <a:p>
          <a:endParaRPr lang="es-DO"/>
        </a:p>
      </dgm:t>
    </dgm:pt>
    <dgm:pt modelId="{41FF81F9-AD17-4660-A72F-819AE56B712E}" type="sibTrans" cxnId="{E91B7D16-1482-4612-9128-F2CFE7411014}">
      <dgm:prSet/>
      <dgm:spPr/>
      <dgm:t>
        <a:bodyPr/>
        <a:lstStyle/>
        <a:p>
          <a:endParaRPr lang="es-DO"/>
        </a:p>
      </dgm:t>
    </dgm:pt>
    <dgm:pt modelId="{1C00D48F-4FD6-4F9E-B722-2CC8E6360472}">
      <dgm:prSet phldrT="[Texto]" custT="1"/>
      <dgm:spPr/>
      <dgm:t>
        <a:bodyPr/>
        <a:lstStyle/>
        <a:p>
          <a:r>
            <a:rPr lang="es-DO" sz="2000" b="1" i="0" u="none"/>
            <a:t>41.5%</a:t>
          </a:r>
          <a:endParaRPr lang="es-DO" sz="2000" b="1" dirty="0"/>
        </a:p>
      </dgm:t>
    </dgm:pt>
    <dgm:pt modelId="{F9F47620-3235-473C-8890-1D372277ECBA}" type="parTrans" cxnId="{BD3B8E54-223A-46E0-8C08-FC101FDE9D75}">
      <dgm:prSet/>
      <dgm:spPr/>
      <dgm:t>
        <a:bodyPr/>
        <a:lstStyle/>
        <a:p>
          <a:endParaRPr lang="es-DO"/>
        </a:p>
      </dgm:t>
    </dgm:pt>
    <dgm:pt modelId="{43C19E9F-0A17-48E4-B17F-8C2035AB91F6}" type="sibTrans" cxnId="{BD3B8E54-223A-46E0-8C08-FC101FDE9D75}">
      <dgm:prSet/>
      <dgm:spPr/>
      <dgm:t>
        <a:bodyPr/>
        <a:lstStyle/>
        <a:p>
          <a:endParaRPr lang="es-DO"/>
        </a:p>
      </dgm:t>
    </dgm:pt>
    <dgm:pt modelId="{27BAF60C-ED03-4642-A06C-FAB40A629E51}">
      <dgm:prSet custT="1"/>
      <dgm:spPr/>
      <dgm:t>
        <a:bodyPr/>
        <a:lstStyle/>
        <a:p>
          <a:r>
            <a:rPr lang="es-DO" sz="2000" b="1" i="0" u="none" dirty="0"/>
            <a:t>27.5%</a:t>
          </a:r>
          <a:endParaRPr lang="es-DO" sz="2000" b="1" dirty="0"/>
        </a:p>
      </dgm:t>
    </dgm:pt>
    <dgm:pt modelId="{B81BD8C1-C7E9-4D3D-A9C1-A0867AC6FB09}" type="parTrans" cxnId="{93903B3D-B75B-4C19-89B4-015BB7B4E666}">
      <dgm:prSet/>
      <dgm:spPr/>
      <dgm:t>
        <a:bodyPr/>
        <a:lstStyle/>
        <a:p>
          <a:endParaRPr lang="es-DO"/>
        </a:p>
      </dgm:t>
    </dgm:pt>
    <dgm:pt modelId="{471AA564-67B3-42D2-86DF-33532E530553}" type="sibTrans" cxnId="{93903B3D-B75B-4C19-89B4-015BB7B4E666}">
      <dgm:prSet/>
      <dgm:spPr/>
      <dgm:t>
        <a:bodyPr/>
        <a:lstStyle/>
        <a:p>
          <a:endParaRPr lang="es-DO"/>
        </a:p>
      </dgm:t>
    </dgm:pt>
    <dgm:pt modelId="{62F70F4A-C2EA-426B-B38B-D7540DD26DA5}">
      <dgm:prSet custT="1"/>
      <dgm:spPr/>
      <dgm:t>
        <a:bodyPr/>
        <a:lstStyle/>
        <a:p>
          <a:r>
            <a:rPr lang="es-DO" sz="2000" b="1" i="0" u="none"/>
            <a:t>25.9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19D9E583-6BE4-46A0-8651-59BDBF7DE247}" type="parTrans" cxnId="{B01704A4-A826-4982-B984-0C5CB48C5CCC}">
      <dgm:prSet/>
      <dgm:spPr/>
      <dgm:t>
        <a:bodyPr/>
        <a:lstStyle/>
        <a:p>
          <a:endParaRPr lang="es-DO"/>
        </a:p>
      </dgm:t>
    </dgm:pt>
    <dgm:pt modelId="{BA272303-B49A-41D5-99F8-6679F38D6DB6}" type="sibTrans" cxnId="{B01704A4-A826-4982-B984-0C5CB48C5CCC}">
      <dgm:prSet/>
      <dgm:spPr/>
      <dgm:t>
        <a:bodyPr/>
        <a:lstStyle/>
        <a:p>
          <a:endParaRPr lang="es-DO"/>
        </a:p>
      </dgm:t>
    </dgm:pt>
    <dgm:pt modelId="{B7F0055B-801B-47A0-8FB7-FFDC1004617C}">
      <dgm:prSet custT="1"/>
      <dgm:spPr/>
      <dgm:t>
        <a:bodyPr/>
        <a:lstStyle/>
        <a:p>
          <a:r>
            <a:rPr lang="es-ES" sz="2000" b="1" i="0" u="none"/>
            <a:t>3.8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CADBF024-14FB-45B9-8422-7B4A459A4311}" type="parTrans" cxnId="{AC70C6BD-FAB2-4287-A62C-5EBAEED0F6A0}">
      <dgm:prSet/>
      <dgm:spPr/>
      <dgm:t>
        <a:bodyPr/>
        <a:lstStyle/>
        <a:p>
          <a:endParaRPr lang="es-DO"/>
        </a:p>
      </dgm:t>
    </dgm:pt>
    <dgm:pt modelId="{7EA74C21-FE50-447A-A1F5-AF5A64754EFF}" type="sibTrans" cxnId="{AC70C6BD-FAB2-4287-A62C-5EBAEED0F6A0}">
      <dgm:prSet/>
      <dgm:spPr/>
      <dgm:t>
        <a:bodyPr/>
        <a:lstStyle/>
        <a:p>
          <a:endParaRPr lang="es-DO"/>
        </a:p>
      </dgm:t>
    </dgm:pt>
    <dgm:pt modelId="{9FB989AB-3966-4A7A-BBD4-B0D35B1C43CD}">
      <dgm:prSet custT="1"/>
      <dgm:spPr/>
      <dgm:t>
        <a:bodyPr/>
        <a:lstStyle/>
        <a:p>
          <a:r>
            <a:rPr lang="es-DO" sz="2000" b="1" i="0" u="none"/>
            <a:t>1.2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FB2CFDA3-282A-40D2-AE56-7CCDA32CCF5C}" type="parTrans" cxnId="{0F0F30D3-9718-467D-9EE0-F7E271BBAF4B}">
      <dgm:prSet/>
      <dgm:spPr/>
      <dgm:t>
        <a:bodyPr/>
        <a:lstStyle/>
        <a:p>
          <a:endParaRPr lang="es-DO"/>
        </a:p>
      </dgm:t>
    </dgm:pt>
    <dgm:pt modelId="{05B4BD9E-6AD7-45DF-9D91-754B0AACA554}" type="sibTrans" cxnId="{0F0F30D3-9718-467D-9EE0-F7E271BBAF4B}">
      <dgm:prSet/>
      <dgm:spPr/>
      <dgm:t>
        <a:bodyPr/>
        <a:lstStyle/>
        <a:p>
          <a:endParaRPr lang="es-DO"/>
        </a:p>
      </dgm:t>
    </dgm:pt>
    <dgm:pt modelId="{A89F4433-46E0-4B43-82F1-ABE339BDE596}" type="pres">
      <dgm:prSet presAssocID="{41122C36-153C-4943-A294-B5AD23926C1A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9C50F6CC-2490-4823-9C93-A64DD882911A}" type="pres">
      <dgm:prSet presAssocID="{A99BB5CE-4237-4C8F-B55E-033E34B39341}" presName="root" presStyleCnt="0"/>
      <dgm:spPr/>
    </dgm:pt>
    <dgm:pt modelId="{2FCBA454-8E01-43FE-B24A-6DC33285CB61}" type="pres">
      <dgm:prSet presAssocID="{A99BB5CE-4237-4C8F-B55E-033E34B39341}" presName="rootComposite" presStyleCnt="0"/>
      <dgm:spPr/>
    </dgm:pt>
    <dgm:pt modelId="{42DE97F9-11AB-4102-82EC-6ED7AFFB50CD}" type="pres">
      <dgm:prSet presAssocID="{A99BB5CE-4237-4C8F-B55E-033E34B39341}" presName="rootText" presStyleLbl="node1" presStyleIdx="0" presStyleCnt="5"/>
      <dgm:spPr/>
    </dgm:pt>
    <dgm:pt modelId="{098D22F2-CFAB-4673-9E43-AF7C970F51C7}" type="pres">
      <dgm:prSet presAssocID="{A99BB5CE-4237-4C8F-B55E-033E34B39341}" presName="rootConnector" presStyleLbl="node1" presStyleIdx="0" presStyleCnt="5"/>
      <dgm:spPr/>
    </dgm:pt>
    <dgm:pt modelId="{362650C1-F629-4565-8D25-03CAE32E0E69}" type="pres">
      <dgm:prSet presAssocID="{A99BB5CE-4237-4C8F-B55E-033E34B39341}" presName="childShape" presStyleCnt="0"/>
      <dgm:spPr/>
    </dgm:pt>
    <dgm:pt modelId="{BAC4F867-A903-42AE-8D24-8F2C59FC6B26}" type="pres">
      <dgm:prSet presAssocID="{F9F47620-3235-473C-8890-1D372277ECBA}" presName="Name13" presStyleLbl="parChTrans1D2" presStyleIdx="0" presStyleCnt="5"/>
      <dgm:spPr/>
    </dgm:pt>
    <dgm:pt modelId="{D8EB6523-4984-401C-8EBF-2F6FF512DA90}" type="pres">
      <dgm:prSet presAssocID="{1C00D48F-4FD6-4F9E-B722-2CC8E6360472}" presName="childText" presStyleLbl="bgAcc1" presStyleIdx="0" presStyleCnt="5">
        <dgm:presLayoutVars>
          <dgm:bulletEnabled val="1"/>
        </dgm:presLayoutVars>
      </dgm:prSet>
      <dgm:spPr/>
    </dgm:pt>
    <dgm:pt modelId="{7A15BAE9-C13B-4197-BD42-03A33BA54E28}" type="pres">
      <dgm:prSet presAssocID="{F6F866AC-C296-4C67-8F64-C39BD998DE81}" presName="root" presStyleCnt="0"/>
      <dgm:spPr/>
    </dgm:pt>
    <dgm:pt modelId="{EF7CEFF8-0A12-4300-B24F-057627EB297F}" type="pres">
      <dgm:prSet presAssocID="{F6F866AC-C296-4C67-8F64-C39BD998DE81}" presName="rootComposite" presStyleCnt="0"/>
      <dgm:spPr/>
    </dgm:pt>
    <dgm:pt modelId="{8CC1592C-7FC9-47C2-9FBF-714BF61CEF3A}" type="pres">
      <dgm:prSet presAssocID="{F6F866AC-C296-4C67-8F64-C39BD998DE81}" presName="rootText" presStyleLbl="node1" presStyleIdx="1" presStyleCnt="5"/>
      <dgm:spPr/>
    </dgm:pt>
    <dgm:pt modelId="{B6B368AF-5D6E-4BB9-A02E-00F1851D5856}" type="pres">
      <dgm:prSet presAssocID="{F6F866AC-C296-4C67-8F64-C39BD998DE81}" presName="rootConnector" presStyleLbl="node1" presStyleIdx="1" presStyleCnt="5"/>
      <dgm:spPr/>
    </dgm:pt>
    <dgm:pt modelId="{9CAE0FC0-8086-448A-80AF-FDF897D38409}" type="pres">
      <dgm:prSet presAssocID="{F6F866AC-C296-4C67-8F64-C39BD998DE81}" presName="childShape" presStyleCnt="0"/>
      <dgm:spPr/>
    </dgm:pt>
    <dgm:pt modelId="{9EA47ED7-CC26-4077-A07D-AD8385FDE683}" type="pres">
      <dgm:prSet presAssocID="{B81BD8C1-C7E9-4D3D-A9C1-A0867AC6FB09}" presName="Name13" presStyleLbl="parChTrans1D2" presStyleIdx="1" presStyleCnt="5"/>
      <dgm:spPr/>
    </dgm:pt>
    <dgm:pt modelId="{D6C81AC0-1B93-4346-AA0E-DFD7A46ADA94}" type="pres">
      <dgm:prSet presAssocID="{27BAF60C-ED03-4642-A06C-FAB40A629E51}" presName="childText" presStyleLbl="bgAcc1" presStyleIdx="1" presStyleCnt="5">
        <dgm:presLayoutVars>
          <dgm:bulletEnabled val="1"/>
        </dgm:presLayoutVars>
      </dgm:prSet>
      <dgm:spPr/>
    </dgm:pt>
    <dgm:pt modelId="{0FF14559-E28E-4AE6-9AAC-9560CCF1E90B}" type="pres">
      <dgm:prSet presAssocID="{075C126F-BE7B-4A7F-B9E1-0020E3DDBB39}" presName="root" presStyleCnt="0"/>
      <dgm:spPr/>
    </dgm:pt>
    <dgm:pt modelId="{B7425754-A8DE-4F99-85E0-029E32662075}" type="pres">
      <dgm:prSet presAssocID="{075C126F-BE7B-4A7F-B9E1-0020E3DDBB39}" presName="rootComposite" presStyleCnt="0"/>
      <dgm:spPr/>
    </dgm:pt>
    <dgm:pt modelId="{966DB9AA-7C63-42D4-B554-8415D7B819C2}" type="pres">
      <dgm:prSet presAssocID="{075C126F-BE7B-4A7F-B9E1-0020E3DDBB39}" presName="rootText" presStyleLbl="node1" presStyleIdx="2" presStyleCnt="5"/>
      <dgm:spPr/>
    </dgm:pt>
    <dgm:pt modelId="{5ED0172F-1A65-4408-885D-3343B639E372}" type="pres">
      <dgm:prSet presAssocID="{075C126F-BE7B-4A7F-B9E1-0020E3DDBB39}" presName="rootConnector" presStyleLbl="node1" presStyleIdx="2" presStyleCnt="5"/>
      <dgm:spPr/>
    </dgm:pt>
    <dgm:pt modelId="{B7ECD1FA-71E3-44CF-B116-34BDAFAB5B40}" type="pres">
      <dgm:prSet presAssocID="{075C126F-BE7B-4A7F-B9E1-0020E3DDBB39}" presName="childShape" presStyleCnt="0"/>
      <dgm:spPr/>
    </dgm:pt>
    <dgm:pt modelId="{1B76958C-7118-4048-8065-CF14130DD9F8}" type="pres">
      <dgm:prSet presAssocID="{19D9E583-6BE4-46A0-8651-59BDBF7DE247}" presName="Name13" presStyleLbl="parChTrans1D2" presStyleIdx="2" presStyleCnt="5"/>
      <dgm:spPr/>
    </dgm:pt>
    <dgm:pt modelId="{C81E39EA-3C93-4FBE-84EE-B55850842480}" type="pres">
      <dgm:prSet presAssocID="{62F70F4A-C2EA-426B-B38B-D7540DD26DA5}" presName="childText" presStyleLbl="bgAcc1" presStyleIdx="2" presStyleCnt="5">
        <dgm:presLayoutVars>
          <dgm:bulletEnabled val="1"/>
        </dgm:presLayoutVars>
      </dgm:prSet>
      <dgm:spPr/>
    </dgm:pt>
    <dgm:pt modelId="{43919D7C-F8AD-43FD-9337-166AC06B5232}" type="pres">
      <dgm:prSet presAssocID="{6F066B45-A168-46A0-984A-892FB01BA685}" presName="root" presStyleCnt="0"/>
      <dgm:spPr/>
    </dgm:pt>
    <dgm:pt modelId="{746C8688-A52D-44D5-BBF9-85CAA486AE83}" type="pres">
      <dgm:prSet presAssocID="{6F066B45-A168-46A0-984A-892FB01BA685}" presName="rootComposite" presStyleCnt="0"/>
      <dgm:spPr/>
    </dgm:pt>
    <dgm:pt modelId="{16CEEA33-2853-434C-8030-0C71F63F8F22}" type="pres">
      <dgm:prSet presAssocID="{6F066B45-A168-46A0-984A-892FB01BA685}" presName="rootText" presStyleLbl="node1" presStyleIdx="3" presStyleCnt="5"/>
      <dgm:spPr/>
    </dgm:pt>
    <dgm:pt modelId="{0652DE52-006B-4E2A-B450-F1E414DA0968}" type="pres">
      <dgm:prSet presAssocID="{6F066B45-A168-46A0-984A-892FB01BA685}" presName="rootConnector" presStyleLbl="node1" presStyleIdx="3" presStyleCnt="5"/>
      <dgm:spPr/>
    </dgm:pt>
    <dgm:pt modelId="{84AE9CF9-6300-46E3-9CEA-9C404DEDA4E8}" type="pres">
      <dgm:prSet presAssocID="{6F066B45-A168-46A0-984A-892FB01BA685}" presName="childShape" presStyleCnt="0"/>
      <dgm:spPr/>
    </dgm:pt>
    <dgm:pt modelId="{95841B39-9B2D-4F23-9C85-BD115A4F27F3}" type="pres">
      <dgm:prSet presAssocID="{CADBF024-14FB-45B9-8422-7B4A459A4311}" presName="Name13" presStyleLbl="parChTrans1D2" presStyleIdx="3" presStyleCnt="5"/>
      <dgm:spPr/>
    </dgm:pt>
    <dgm:pt modelId="{51CF9B71-2BCE-4BDD-8A0B-094EBC064875}" type="pres">
      <dgm:prSet presAssocID="{B7F0055B-801B-47A0-8FB7-FFDC1004617C}" presName="childText" presStyleLbl="bgAcc1" presStyleIdx="3" presStyleCnt="5">
        <dgm:presLayoutVars>
          <dgm:bulletEnabled val="1"/>
        </dgm:presLayoutVars>
      </dgm:prSet>
      <dgm:spPr/>
    </dgm:pt>
    <dgm:pt modelId="{2DCBF6B9-40B3-4978-80A4-27AC4082EE99}" type="pres">
      <dgm:prSet presAssocID="{3DB8D39A-4848-4586-906A-F1578CD7FEC4}" presName="root" presStyleCnt="0"/>
      <dgm:spPr/>
    </dgm:pt>
    <dgm:pt modelId="{3F3115EF-F734-4353-B713-681E6D24FA2C}" type="pres">
      <dgm:prSet presAssocID="{3DB8D39A-4848-4586-906A-F1578CD7FEC4}" presName="rootComposite" presStyleCnt="0"/>
      <dgm:spPr/>
    </dgm:pt>
    <dgm:pt modelId="{414A8479-AE43-4023-8B7D-399BD1221C14}" type="pres">
      <dgm:prSet presAssocID="{3DB8D39A-4848-4586-906A-F1578CD7FEC4}" presName="rootText" presStyleLbl="node1" presStyleIdx="4" presStyleCnt="5"/>
      <dgm:spPr/>
    </dgm:pt>
    <dgm:pt modelId="{EF4A19AE-8C8B-4B44-8E02-9E039AF70E90}" type="pres">
      <dgm:prSet presAssocID="{3DB8D39A-4848-4586-906A-F1578CD7FEC4}" presName="rootConnector" presStyleLbl="node1" presStyleIdx="4" presStyleCnt="5"/>
      <dgm:spPr/>
    </dgm:pt>
    <dgm:pt modelId="{7498A3A5-31A1-4AAB-8DE2-049EAF45DEF4}" type="pres">
      <dgm:prSet presAssocID="{3DB8D39A-4848-4586-906A-F1578CD7FEC4}" presName="childShape" presStyleCnt="0"/>
      <dgm:spPr/>
    </dgm:pt>
    <dgm:pt modelId="{746CEE0A-1008-47AA-AD20-A503970F90EB}" type="pres">
      <dgm:prSet presAssocID="{FB2CFDA3-282A-40D2-AE56-7CCDA32CCF5C}" presName="Name13" presStyleLbl="parChTrans1D2" presStyleIdx="4" presStyleCnt="5"/>
      <dgm:spPr/>
    </dgm:pt>
    <dgm:pt modelId="{8E816841-C472-4A7B-971C-90EF0D535FE8}" type="pres">
      <dgm:prSet presAssocID="{9FB989AB-3966-4A7A-BBD4-B0D35B1C43CD}" presName="childText" presStyleLbl="bgAcc1" presStyleIdx="4" presStyleCnt="5">
        <dgm:presLayoutVars>
          <dgm:bulletEnabled val="1"/>
        </dgm:presLayoutVars>
      </dgm:prSet>
      <dgm:spPr/>
    </dgm:pt>
  </dgm:ptLst>
  <dgm:cxnLst>
    <dgm:cxn modelId="{95FFA800-317B-421C-BA02-3F9A8DC5A9DF}" type="presOf" srcId="{62F70F4A-C2EA-426B-B38B-D7540DD26DA5}" destId="{C81E39EA-3C93-4FBE-84EE-B55850842480}" srcOrd="0" destOrd="0" presId="urn:microsoft.com/office/officeart/2005/8/layout/hierarchy3"/>
    <dgm:cxn modelId="{52CEFB00-3BFF-4AA8-8831-E6082FA9A416}" type="presOf" srcId="{A99BB5CE-4237-4C8F-B55E-033E34B39341}" destId="{42DE97F9-11AB-4102-82EC-6ED7AFFB50CD}" srcOrd="0" destOrd="0" presId="urn:microsoft.com/office/officeart/2005/8/layout/hierarchy3"/>
    <dgm:cxn modelId="{E91B7D16-1482-4612-9128-F2CFE7411014}" srcId="{41122C36-153C-4943-A294-B5AD23926C1A}" destId="{3DB8D39A-4848-4586-906A-F1578CD7FEC4}" srcOrd="4" destOrd="0" parTransId="{8516F0DD-F9D8-41F2-84EA-344AD558225D}" sibTransId="{41FF81F9-AD17-4660-A72F-819AE56B712E}"/>
    <dgm:cxn modelId="{200ADF18-255D-4B24-81B8-BF2ED4CE62DA}" type="presOf" srcId="{F6F866AC-C296-4C67-8F64-C39BD998DE81}" destId="{8CC1592C-7FC9-47C2-9FBF-714BF61CEF3A}" srcOrd="0" destOrd="0" presId="urn:microsoft.com/office/officeart/2005/8/layout/hierarchy3"/>
    <dgm:cxn modelId="{133B4E1A-EFCA-4761-A595-2ACA757D98DC}" type="presOf" srcId="{075C126F-BE7B-4A7F-B9E1-0020E3DDBB39}" destId="{5ED0172F-1A65-4408-885D-3343B639E372}" srcOrd="1" destOrd="0" presId="urn:microsoft.com/office/officeart/2005/8/layout/hierarchy3"/>
    <dgm:cxn modelId="{F014FC28-0849-4CEA-9911-DA369E1C92D4}" srcId="{41122C36-153C-4943-A294-B5AD23926C1A}" destId="{075C126F-BE7B-4A7F-B9E1-0020E3DDBB39}" srcOrd="2" destOrd="0" parTransId="{7571A2CD-2B8D-4957-8CA4-3C0080A0ABAC}" sibTransId="{5691D32E-5354-471C-9ACC-F3CFE944FA80}"/>
    <dgm:cxn modelId="{E8DAA329-6897-4238-9D2C-1F2D64AB5E33}" type="presOf" srcId="{F9F47620-3235-473C-8890-1D372277ECBA}" destId="{BAC4F867-A903-42AE-8D24-8F2C59FC6B26}" srcOrd="0" destOrd="0" presId="urn:microsoft.com/office/officeart/2005/8/layout/hierarchy3"/>
    <dgm:cxn modelId="{AF33F136-34F1-40F8-AF96-6AC1303EEFAD}" type="presOf" srcId="{B7F0055B-801B-47A0-8FB7-FFDC1004617C}" destId="{51CF9B71-2BCE-4BDD-8A0B-094EBC064875}" srcOrd="0" destOrd="0" presId="urn:microsoft.com/office/officeart/2005/8/layout/hierarchy3"/>
    <dgm:cxn modelId="{93903B3D-B75B-4C19-89B4-015BB7B4E666}" srcId="{F6F866AC-C296-4C67-8F64-C39BD998DE81}" destId="{27BAF60C-ED03-4642-A06C-FAB40A629E51}" srcOrd="0" destOrd="0" parTransId="{B81BD8C1-C7E9-4D3D-A9C1-A0867AC6FB09}" sibTransId="{471AA564-67B3-42D2-86DF-33532E530553}"/>
    <dgm:cxn modelId="{17315740-E6F0-4C9E-8663-2C2E2E583E15}" type="presOf" srcId="{CADBF024-14FB-45B9-8422-7B4A459A4311}" destId="{95841B39-9B2D-4F23-9C85-BD115A4F27F3}" srcOrd="0" destOrd="0" presId="urn:microsoft.com/office/officeart/2005/8/layout/hierarchy3"/>
    <dgm:cxn modelId="{4283E85E-E24C-4B44-9C19-20C1E0F01FD7}" srcId="{41122C36-153C-4943-A294-B5AD23926C1A}" destId="{F6F866AC-C296-4C67-8F64-C39BD998DE81}" srcOrd="1" destOrd="0" parTransId="{3041F374-35B1-4318-B312-F6FC5005C3BA}" sibTransId="{80568F00-81CA-40EA-A45B-39CE3042D3DD}"/>
    <dgm:cxn modelId="{2F8AFC4A-5F20-4360-8997-9D9DE290868B}" type="presOf" srcId="{B81BD8C1-C7E9-4D3D-A9C1-A0867AC6FB09}" destId="{9EA47ED7-CC26-4077-A07D-AD8385FDE683}" srcOrd="0" destOrd="0" presId="urn:microsoft.com/office/officeart/2005/8/layout/hierarchy3"/>
    <dgm:cxn modelId="{C499254D-45DA-4BE7-B00D-AEAB5085B461}" type="presOf" srcId="{FB2CFDA3-282A-40D2-AE56-7CCDA32CCF5C}" destId="{746CEE0A-1008-47AA-AD20-A503970F90EB}" srcOrd="0" destOrd="0" presId="urn:microsoft.com/office/officeart/2005/8/layout/hierarchy3"/>
    <dgm:cxn modelId="{04925E70-7990-4C0B-8FBC-55CB96563229}" type="presOf" srcId="{3DB8D39A-4848-4586-906A-F1578CD7FEC4}" destId="{414A8479-AE43-4023-8B7D-399BD1221C14}" srcOrd="0" destOrd="0" presId="urn:microsoft.com/office/officeart/2005/8/layout/hierarchy3"/>
    <dgm:cxn modelId="{0DEBCB71-838F-488E-BBD5-8D2B5DFCBAE1}" type="presOf" srcId="{6F066B45-A168-46A0-984A-892FB01BA685}" destId="{0652DE52-006B-4E2A-B450-F1E414DA0968}" srcOrd="1" destOrd="0" presId="urn:microsoft.com/office/officeart/2005/8/layout/hierarchy3"/>
    <dgm:cxn modelId="{BD3B8E54-223A-46E0-8C08-FC101FDE9D75}" srcId="{A99BB5CE-4237-4C8F-B55E-033E34B39341}" destId="{1C00D48F-4FD6-4F9E-B722-2CC8E6360472}" srcOrd="0" destOrd="0" parTransId="{F9F47620-3235-473C-8890-1D372277ECBA}" sibTransId="{43C19E9F-0A17-48E4-B17F-8C2035AB91F6}"/>
    <dgm:cxn modelId="{2253F058-76D2-4CEA-94FD-A65855F884D0}" srcId="{41122C36-153C-4943-A294-B5AD23926C1A}" destId="{6F066B45-A168-46A0-984A-892FB01BA685}" srcOrd="3" destOrd="0" parTransId="{4F7E7A43-D4B7-46D1-9A15-13C5DB4627DA}" sibTransId="{E8C21F8F-E1A6-40D7-AC18-71ED102465F8}"/>
    <dgm:cxn modelId="{F12D077C-DBB3-4BD8-BCD3-615F410A9F4F}" type="presOf" srcId="{A99BB5CE-4237-4C8F-B55E-033E34B39341}" destId="{098D22F2-CFAB-4673-9E43-AF7C970F51C7}" srcOrd="1" destOrd="0" presId="urn:microsoft.com/office/officeart/2005/8/layout/hierarchy3"/>
    <dgm:cxn modelId="{30BCAF83-4BD5-4A06-8E2C-111A66177D72}" type="presOf" srcId="{27BAF60C-ED03-4642-A06C-FAB40A629E51}" destId="{D6C81AC0-1B93-4346-AA0E-DFD7A46ADA94}" srcOrd="0" destOrd="0" presId="urn:microsoft.com/office/officeart/2005/8/layout/hierarchy3"/>
    <dgm:cxn modelId="{428A0394-F264-4D4F-80B1-AB39E1C252C9}" type="presOf" srcId="{1C00D48F-4FD6-4F9E-B722-2CC8E6360472}" destId="{D8EB6523-4984-401C-8EBF-2F6FF512DA90}" srcOrd="0" destOrd="0" presId="urn:microsoft.com/office/officeart/2005/8/layout/hierarchy3"/>
    <dgm:cxn modelId="{5A1F7298-9E88-4EA6-B1B2-9A94D27D2851}" srcId="{41122C36-153C-4943-A294-B5AD23926C1A}" destId="{A99BB5CE-4237-4C8F-B55E-033E34B39341}" srcOrd="0" destOrd="0" parTransId="{49DE5B52-483A-443D-88F9-C338542EA14B}" sibTransId="{07EEA780-E8C8-4F0D-9E00-623D11364560}"/>
    <dgm:cxn modelId="{167046A2-B70A-481A-B291-1C87F468E38A}" type="presOf" srcId="{6F066B45-A168-46A0-984A-892FB01BA685}" destId="{16CEEA33-2853-434C-8030-0C71F63F8F22}" srcOrd="0" destOrd="0" presId="urn:microsoft.com/office/officeart/2005/8/layout/hierarchy3"/>
    <dgm:cxn modelId="{B01704A4-A826-4982-B984-0C5CB48C5CCC}" srcId="{075C126F-BE7B-4A7F-B9E1-0020E3DDBB39}" destId="{62F70F4A-C2EA-426B-B38B-D7540DD26DA5}" srcOrd="0" destOrd="0" parTransId="{19D9E583-6BE4-46A0-8651-59BDBF7DE247}" sibTransId="{BA272303-B49A-41D5-99F8-6679F38D6DB6}"/>
    <dgm:cxn modelId="{D2D45AB0-CD22-4648-9944-5623ED8542F2}" type="presOf" srcId="{075C126F-BE7B-4A7F-B9E1-0020E3DDBB39}" destId="{966DB9AA-7C63-42D4-B554-8415D7B819C2}" srcOrd="0" destOrd="0" presId="urn:microsoft.com/office/officeart/2005/8/layout/hierarchy3"/>
    <dgm:cxn modelId="{884EC3B1-C42C-4C87-9EAE-4A0B55031F72}" type="presOf" srcId="{9FB989AB-3966-4A7A-BBD4-B0D35B1C43CD}" destId="{8E816841-C472-4A7B-971C-90EF0D535FE8}" srcOrd="0" destOrd="0" presId="urn:microsoft.com/office/officeart/2005/8/layout/hierarchy3"/>
    <dgm:cxn modelId="{663AECB6-8477-400A-9753-9C5EE2BBFF82}" type="presOf" srcId="{3DB8D39A-4848-4586-906A-F1578CD7FEC4}" destId="{EF4A19AE-8C8B-4B44-8E02-9E039AF70E90}" srcOrd="1" destOrd="0" presId="urn:microsoft.com/office/officeart/2005/8/layout/hierarchy3"/>
    <dgm:cxn modelId="{0A32CEB8-370F-4B24-A7F7-9E0F7B217416}" type="presOf" srcId="{41122C36-153C-4943-A294-B5AD23926C1A}" destId="{A89F4433-46E0-4B43-82F1-ABE339BDE596}" srcOrd="0" destOrd="0" presId="urn:microsoft.com/office/officeart/2005/8/layout/hierarchy3"/>
    <dgm:cxn modelId="{AC70C6BD-FAB2-4287-A62C-5EBAEED0F6A0}" srcId="{6F066B45-A168-46A0-984A-892FB01BA685}" destId="{B7F0055B-801B-47A0-8FB7-FFDC1004617C}" srcOrd="0" destOrd="0" parTransId="{CADBF024-14FB-45B9-8422-7B4A459A4311}" sibTransId="{7EA74C21-FE50-447A-A1F5-AF5A64754EFF}"/>
    <dgm:cxn modelId="{89220BC4-D375-43C4-A19A-E735487F16B1}" type="presOf" srcId="{F6F866AC-C296-4C67-8F64-C39BD998DE81}" destId="{B6B368AF-5D6E-4BB9-A02E-00F1851D5856}" srcOrd="1" destOrd="0" presId="urn:microsoft.com/office/officeart/2005/8/layout/hierarchy3"/>
    <dgm:cxn modelId="{0F0F30D3-9718-467D-9EE0-F7E271BBAF4B}" srcId="{3DB8D39A-4848-4586-906A-F1578CD7FEC4}" destId="{9FB989AB-3966-4A7A-BBD4-B0D35B1C43CD}" srcOrd="0" destOrd="0" parTransId="{FB2CFDA3-282A-40D2-AE56-7CCDA32CCF5C}" sibTransId="{05B4BD9E-6AD7-45DF-9D91-754B0AACA554}"/>
    <dgm:cxn modelId="{17D373FD-C2C5-4C46-8CE2-09B7E5DC8345}" type="presOf" srcId="{19D9E583-6BE4-46A0-8651-59BDBF7DE247}" destId="{1B76958C-7118-4048-8065-CF14130DD9F8}" srcOrd="0" destOrd="0" presId="urn:microsoft.com/office/officeart/2005/8/layout/hierarchy3"/>
    <dgm:cxn modelId="{99DBD6C4-70A1-4CB8-AEAE-FA006A946A31}" type="presParOf" srcId="{A89F4433-46E0-4B43-82F1-ABE339BDE596}" destId="{9C50F6CC-2490-4823-9C93-A64DD882911A}" srcOrd="0" destOrd="0" presId="urn:microsoft.com/office/officeart/2005/8/layout/hierarchy3"/>
    <dgm:cxn modelId="{A2561725-5262-480B-B799-2EA4E1CA8364}" type="presParOf" srcId="{9C50F6CC-2490-4823-9C93-A64DD882911A}" destId="{2FCBA454-8E01-43FE-B24A-6DC33285CB61}" srcOrd="0" destOrd="0" presId="urn:microsoft.com/office/officeart/2005/8/layout/hierarchy3"/>
    <dgm:cxn modelId="{4C3FABE2-BE50-47AD-A9BF-A19D37105B8D}" type="presParOf" srcId="{2FCBA454-8E01-43FE-B24A-6DC33285CB61}" destId="{42DE97F9-11AB-4102-82EC-6ED7AFFB50CD}" srcOrd="0" destOrd="0" presId="urn:microsoft.com/office/officeart/2005/8/layout/hierarchy3"/>
    <dgm:cxn modelId="{1E0BD686-A07A-4189-B970-8EA3F55B13AB}" type="presParOf" srcId="{2FCBA454-8E01-43FE-B24A-6DC33285CB61}" destId="{098D22F2-CFAB-4673-9E43-AF7C970F51C7}" srcOrd="1" destOrd="0" presId="urn:microsoft.com/office/officeart/2005/8/layout/hierarchy3"/>
    <dgm:cxn modelId="{325F3A4A-5F4C-4956-9192-EA5D6B221F2C}" type="presParOf" srcId="{9C50F6CC-2490-4823-9C93-A64DD882911A}" destId="{362650C1-F629-4565-8D25-03CAE32E0E69}" srcOrd="1" destOrd="0" presId="urn:microsoft.com/office/officeart/2005/8/layout/hierarchy3"/>
    <dgm:cxn modelId="{96F308A8-B829-4580-8515-6A86E30A9EA9}" type="presParOf" srcId="{362650C1-F629-4565-8D25-03CAE32E0E69}" destId="{BAC4F867-A903-42AE-8D24-8F2C59FC6B26}" srcOrd="0" destOrd="0" presId="urn:microsoft.com/office/officeart/2005/8/layout/hierarchy3"/>
    <dgm:cxn modelId="{4FB1AAC0-4C8C-42D0-883D-43DAD1B6B24B}" type="presParOf" srcId="{362650C1-F629-4565-8D25-03CAE32E0E69}" destId="{D8EB6523-4984-401C-8EBF-2F6FF512DA90}" srcOrd="1" destOrd="0" presId="urn:microsoft.com/office/officeart/2005/8/layout/hierarchy3"/>
    <dgm:cxn modelId="{CA7F93FD-3BAA-4E1C-BE03-6A290B825562}" type="presParOf" srcId="{A89F4433-46E0-4B43-82F1-ABE339BDE596}" destId="{7A15BAE9-C13B-4197-BD42-03A33BA54E28}" srcOrd="1" destOrd="0" presId="urn:microsoft.com/office/officeart/2005/8/layout/hierarchy3"/>
    <dgm:cxn modelId="{2D00294C-CE1B-4AEE-8A60-EF634B2DFDDB}" type="presParOf" srcId="{7A15BAE9-C13B-4197-BD42-03A33BA54E28}" destId="{EF7CEFF8-0A12-4300-B24F-057627EB297F}" srcOrd="0" destOrd="0" presId="urn:microsoft.com/office/officeart/2005/8/layout/hierarchy3"/>
    <dgm:cxn modelId="{9F555321-6262-4046-8600-B4D0F9350545}" type="presParOf" srcId="{EF7CEFF8-0A12-4300-B24F-057627EB297F}" destId="{8CC1592C-7FC9-47C2-9FBF-714BF61CEF3A}" srcOrd="0" destOrd="0" presId="urn:microsoft.com/office/officeart/2005/8/layout/hierarchy3"/>
    <dgm:cxn modelId="{60C3E7A4-7283-40D5-8564-09952DA1FE8F}" type="presParOf" srcId="{EF7CEFF8-0A12-4300-B24F-057627EB297F}" destId="{B6B368AF-5D6E-4BB9-A02E-00F1851D5856}" srcOrd="1" destOrd="0" presId="urn:microsoft.com/office/officeart/2005/8/layout/hierarchy3"/>
    <dgm:cxn modelId="{ABEC1058-5FA6-47D2-9018-653BE74BCC39}" type="presParOf" srcId="{7A15BAE9-C13B-4197-BD42-03A33BA54E28}" destId="{9CAE0FC0-8086-448A-80AF-FDF897D38409}" srcOrd="1" destOrd="0" presId="urn:microsoft.com/office/officeart/2005/8/layout/hierarchy3"/>
    <dgm:cxn modelId="{D24F50D8-034B-46E9-86FC-94E1D9D5D8E4}" type="presParOf" srcId="{9CAE0FC0-8086-448A-80AF-FDF897D38409}" destId="{9EA47ED7-CC26-4077-A07D-AD8385FDE683}" srcOrd="0" destOrd="0" presId="urn:microsoft.com/office/officeart/2005/8/layout/hierarchy3"/>
    <dgm:cxn modelId="{29D9D1FE-A99D-436F-BBDD-1001AFF22DBB}" type="presParOf" srcId="{9CAE0FC0-8086-448A-80AF-FDF897D38409}" destId="{D6C81AC0-1B93-4346-AA0E-DFD7A46ADA94}" srcOrd="1" destOrd="0" presId="urn:microsoft.com/office/officeart/2005/8/layout/hierarchy3"/>
    <dgm:cxn modelId="{7CDADECA-0C57-40EC-B733-5625472CD7A1}" type="presParOf" srcId="{A89F4433-46E0-4B43-82F1-ABE339BDE596}" destId="{0FF14559-E28E-4AE6-9AAC-9560CCF1E90B}" srcOrd="2" destOrd="0" presId="urn:microsoft.com/office/officeart/2005/8/layout/hierarchy3"/>
    <dgm:cxn modelId="{BA189436-0368-45A0-8F83-22DA107FC2B5}" type="presParOf" srcId="{0FF14559-E28E-4AE6-9AAC-9560CCF1E90B}" destId="{B7425754-A8DE-4F99-85E0-029E32662075}" srcOrd="0" destOrd="0" presId="urn:microsoft.com/office/officeart/2005/8/layout/hierarchy3"/>
    <dgm:cxn modelId="{C87D8C1E-8976-463A-BF20-B2FB6A571A61}" type="presParOf" srcId="{B7425754-A8DE-4F99-85E0-029E32662075}" destId="{966DB9AA-7C63-42D4-B554-8415D7B819C2}" srcOrd="0" destOrd="0" presId="urn:microsoft.com/office/officeart/2005/8/layout/hierarchy3"/>
    <dgm:cxn modelId="{1B18CFFF-0B37-47EC-9D53-D9B046CA7117}" type="presParOf" srcId="{B7425754-A8DE-4F99-85E0-029E32662075}" destId="{5ED0172F-1A65-4408-885D-3343B639E372}" srcOrd="1" destOrd="0" presId="urn:microsoft.com/office/officeart/2005/8/layout/hierarchy3"/>
    <dgm:cxn modelId="{AC607CAA-0CE8-482F-9FC8-7B3DB2B6EB18}" type="presParOf" srcId="{0FF14559-E28E-4AE6-9AAC-9560CCF1E90B}" destId="{B7ECD1FA-71E3-44CF-B116-34BDAFAB5B40}" srcOrd="1" destOrd="0" presId="urn:microsoft.com/office/officeart/2005/8/layout/hierarchy3"/>
    <dgm:cxn modelId="{6A476E95-45E4-4B0C-BE2F-3AC2C36A266E}" type="presParOf" srcId="{B7ECD1FA-71E3-44CF-B116-34BDAFAB5B40}" destId="{1B76958C-7118-4048-8065-CF14130DD9F8}" srcOrd="0" destOrd="0" presId="urn:microsoft.com/office/officeart/2005/8/layout/hierarchy3"/>
    <dgm:cxn modelId="{CC459FB9-F019-4320-957F-83F477824D5D}" type="presParOf" srcId="{B7ECD1FA-71E3-44CF-B116-34BDAFAB5B40}" destId="{C81E39EA-3C93-4FBE-84EE-B55850842480}" srcOrd="1" destOrd="0" presId="urn:microsoft.com/office/officeart/2005/8/layout/hierarchy3"/>
    <dgm:cxn modelId="{188F86FB-5022-474E-870B-A98E9D6669F5}" type="presParOf" srcId="{A89F4433-46E0-4B43-82F1-ABE339BDE596}" destId="{43919D7C-F8AD-43FD-9337-166AC06B5232}" srcOrd="3" destOrd="0" presId="urn:microsoft.com/office/officeart/2005/8/layout/hierarchy3"/>
    <dgm:cxn modelId="{317F801B-0691-40D6-A57A-7590BA5194F8}" type="presParOf" srcId="{43919D7C-F8AD-43FD-9337-166AC06B5232}" destId="{746C8688-A52D-44D5-BBF9-85CAA486AE83}" srcOrd="0" destOrd="0" presId="urn:microsoft.com/office/officeart/2005/8/layout/hierarchy3"/>
    <dgm:cxn modelId="{BFD6EF36-5C13-4D86-8BF3-88FBDD0B9051}" type="presParOf" srcId="{746C8688-A52D-44D5-BBF9-85CAA486AE83}" destId="{16CEEA33-2853-434C-8030-0C71F63F8F22}" srcOrd="0" destOrd="0" presId="urn:microsoft.com/office/officeart/2005/8/layout/hierarchy3"/>
    <dgm:cxn modelId="{EF8397F2-0CFA-4007-A26C-0157B59CF12D}" type="presParOf" srcId="{746C8688-A52D-44D5-BBF9-85CAA486AE83}" destId="{0652DE52-006B-4E2A-B450-F1E414DA0968}" srcOrd="1" destOrd="0" presId="urn:microsoft.com/office/officeart/2005/8/layout/hierarchy3"/>
    <dgm:cxn modelId="{7BE432C5-98C3-447A-B3FE-31A147F0C0D7}" type="presParOf" srcId="{43919D7C-F8AD-43FD-9337-166AC06B5232}" destId="{84AE9CF9-6300-46E3-9CEA-9C404DEDA4E8}" srcOrd="1" destOrd="0" presId="urn:microsoft.com/office/officeart/2005/8/layout/hierarchy3"/>
    <dgm:cxn modelId="{F550B6F3-7A84-47A1-AA83-F600AA48C414}" type="presParOf" srcId="{84AE9CF9-6300-46E3-9CEA-9C404DEDA4E8}" destId="{95841B39-9B2D-4F23-9C85-BD115A4F27F3}" srcOrd="0" destOrd="0" presId="urn:microsoft.com/office/officeart/2005/8/layout/hierarchy3"/>
    <dgm:cxn modelId="{09284896-E0D2-4B3E-B46C-9FEDBD06B4EE}" type="presParOf" srcId="{84AE9CF9-6300-46E3-9CEA-9C404DEDA4E8}" destId="{51CF9B71-2BCE-4BDD-8A0B-094EBC064875}" srcOrd="1" destOrd="0" presId="urn:microsoft.com/office/officeart/2005/8/layout/hierarchy3"/>
    <dgm:cxn modelId="{4BD039A7-505F-4DEB-B259-E82C0445A8B3}" type="presParOf" srcId="{A89F4433-46E0-4B43-82F1-ABE339BDE596}" destId="{2DCBF6B9-40B3-4978-80A4-27AC4082EE99}" srcOrd="4" destOrd="0" presId="urn:microsoft.com/office/officeart/2005/8/layout/hierarchy3"/>
    <dgm:cxn modelId="{B26A2DEE-BE15-4106-853A-9AEB577423DB}" type="presParOf" srcId="{2DCBF6B9-40B3-4978-80A4-27AC4082EE99}" destId="{3F3115EF-F734-4353-B713-681E6D24FA2C}" srcOrd="0" destOrd="0" presId="urn:microsoft.com/office/officeart/2005/8/layout/hierarchy3"/>
    <dgm:cxn modelId="{FB16CE3A-E1AA-4E5A-9CFB-B0855297C984}" type="presParOf" srcId="{3F3115EF-F734-4353-B713-681E6D24FA2C}" destId="{414A8479-AE43-4023-8B7D-399BD1221C14}" srcOrd="0" destOrd="0" presId="urn:microsoft.com/office/officeart/2005/8/layout/hierarchy3"/>
    <dgm:cxn modelId="{0D9DAABB-6CDD-45FB-9BE7-61210EF2AF57}" type="presParOf" srcId="{3F3115EF-F734-4353-B713-681E6D24FA2C}" destId="{EF4A19AE-8C8B-4B44-8E02-9E039AF70E90}" srcOrd="1" destOrd="0" presId="urn:microsoft.com/office/officeart/2005/8/layout/hierarchy3"/>
    <dgm:cxn modelId="{415B53AE-0643-4B83-90F7-E1CCFD7E9B8E}" type="presParOf" srcId="{2DCBF6B9-40B3-4978-80A4-27AC4082EE99}" destId="{7498A3A5-31A1-4AAB-8DE2-049EAF45DEF4}" srcOrd="1" destOrd="0" presId="urn:microsoft.com/office/officeart/2005/8/layout/hierarchy3"/>
    <dgm:cxn modelId="{4EDCDA67-988F-4272-8025-14B47F2185FC}" type="presParOf" srcId="{7498A3A5-31A1-4AAB-8DE2-049EAF45DEF4}" destId="{746CEE0A-1008-47AA-AD20-A503970F90EB}" srcOrd="0" destOrd="0" presId="urn:microsoft.com/office/officeart/2005/8/layout/hierarchy3"/>
    <dgm:cxn modelId="{3DD585A2-1F78-4C8F-BF4B-FAEFABEFD725}" type="presParOf" srcId="{7498A3A5-31A1-4AAB-8DE2-049EAF45DEF4}" destId="{8E816841-C472-4A7B-971C-90EF0D535FE8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41122C36-153C-4943-A294-B5AD23926C1A}" type="doc">
      <dgm:prSet loTypeId="urn:microsoft.com/office/officeart/2005/8/layout/hierarchy3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A99BB5CE-4237-4C8F-B55E-033E34B39341}">
      <dgm:prSet phldrT="[Texto]" custT="1"/>
      <dgm:spPr/>
      <dgm:t>
        <a:bodyPr/>
        <a:lstStyle/>
        <a:p>
          <a:r>
            <a:rPr lang="es-DO" sz="2000" b="0" i="0" u="none" dirty="0"/>
            <a:t>Administración general</a:t>
          </a:r>
          <a:endParaRPr lang="es-DO" sz="2000" dirty="0"/>
        </a:p>
      </dgm:t>
    </dgm:pt>
    <dgm:pt modelId="{49DE5B52-483A-443D-88F9-C338542EA14B}" type="parTrans" cxnId="{5A1F7298-9E88-4EA6-B1B2-9A94D27D2851}">
      <dgm:prSet/>
      <dgm:spPr/>
      <dgm:t>
        <a:bodyPr/>
        <a:lstStyle/>
        <a:p>
          <a:endParaRPr lang="es-DO"/>
        </a:p>
      </dgm:t>
    </dgm:pt>
    <dgm:pt modelId="{07EEA780-E8C8-4F0D-9E00-623D11364560}" type="sibTrans" cxnId="{5A1F7298-9E88-4EA6-B1B2-9A94D27D2851}">
      <dgm:prSet/>
      <dgm:spPr/>
      <dgm:t>
        <a:bodyPr/>
        <a:lstStyle/>
        <a:p>
          <a:endParaRPr lang="es-DO"/>
        </a:p>
      </dgm:t>
    </dgm:pt>
    <dgm:pt modelId="{8E710C13-F62B-4E10-A96F-6BE0AA038141}">
      <dgm:prSet custT="1"/>
      <dgm:spPr/>
      <dgm:t>
        <a:bodyPr/>
        <a:lstStyle/>
        <a:p>
          <a:r>
            <a:rPr lang="es-ES" sz="2000" b="0" i="0" u="none" dirty="0"/>
            <a:t>Justicia, orden público y seguridad</a:t>
          </a:r>
          <a:endParaRPr lang="es-ES" sz="2000" dirty="0"/>
        </a:p>
      </dgm:t>
    </dgm:pt>
    <dgm:pt modelId="{615E56A4-B445-456E-BDAC-51FA91FB4D99}" type="parTrans" cxnId="{17F86365-CD3B-4E9C-9811-3AE636E2FAE1}">
      <dgm:prSet/>
      <dgm:spPr/>
      <dgm:t>
        <a:bodyPr/>
        <a:lstStyle/>
        <a:p>
          <a:endParaRPr lang="es-DO"/>
        </a:p>
      </dgm:t>
    </dgm:pt>
    <dgm:pt modelId="{5442C33E-13BA-4CC4-8813-8066CD4C88DB}" type="sibTrans" cxnId="{17F86365-CD3B-4E9C-9811-3AE636E2FAE1}">
      <dgm:prSet/>
      <dgm:spPr/>
      <dgm:t>
        <a:bodyPr/>
        <a:lstStyle/>
        <a:p>
          <a:endParaRPr lang="es-DO"/>
        </a:p>
      </dgm:t>
    </dgm:pt>
    <dgm:pt modelId="{7C5D05A7-A802-4EF3-BA49-CBF9E3EE3FD8}">
      <dgm:prSet custT="1"/>
      <dgm:spPr/>
      <dgm:t>
        <a:bodyPr/>
        <a:lstStyle/>
        <a:p>
          <a:r>
            <a:rPr lang="es-DO" sz="2000" b="0" i="0" u="none" dirty="0"/>
            <a:t>Defensa nacional</a:t>
          </a:r>
          <a:endParaRPr lang="es-DO" sz="2000" dirty="0"/>
        </a:p>
      </dgm:t>
    </dgm:pt>
    <dgm:pt modelId="{F85278CA-AF26-4E64-9CE4-135F108B75BE}" type="parTrans" cxnId="{FE3384D6-005A-4DF4-B2DF-D52EB1003BDD}">
      <dgm:prSet/>
      <dgm:spPr/>
      <dgm:t>
        <a:bodyPr/>
        <a:lstStyle/>
        <a:p>
          <a:endParaRPr lang="es-DO"/>
        </a:p>
      </dgm:t>
    </dgm:pt>
    <dgm:pt modelId="{A9003B08-9F1F-4222-A7B9-C7760C1F6D4F}" type="sibTrans" cxnId="{FE3384D6-005A-4DF4-B2DF-D52EB1003BDD}">
      <dgm:prSet/>
      <dgm:spPr/>
      <dgm:t>
        <a:bodyPr/>
        <a:lstStyle/>
        <a:p>
          <a:endParaRPr lang="es-DO"/>
        </a:p>
      </dgm:t>
    </dgm:pt>
    <dgm:pt modelId="{99012008-4D85-4876-A983-DA1CD15E8A92}">
      <dgm:prSet custT="1"/>
      <dgm:spPr/>
      <dgm:t>
        <a:bodyPr/>
        <a:lstStyle/>
        <a:p>
          <a:r>
            <a:rPr lang="es-DO" sz="2000" b="0" i="0" u="none" dirty="0"/>
            <a:t>Relaciones internacionales</a:t>
          </a:r>
          <a:endParaRPr lang="es-DO" sz="2000" dirty="0"/>
        </a:p>
      </dgm:t>
    </dgm:pt>
    <dgm:pt modelId="{D4F85432-57E4-4E8A-B5EF-04A26A5E3104}" type="parTrans" cxnId="{A03E7DBD-C83E-4221-9A6C-55F863F76DA4}">
      <dgm:prSet/>
      <dgm:spPr/>
      <dgm:t>
        <a:bodyPr/>
        <a:lstStyle/>
        <a:p>
          <a:endParaRPr lang="es-DO"/>
        </a:p>
      </dgm:t>
    </dgm:pt>
    <dgm:pt modelId="{88C938B3-1356-411A-B664-2750BD67C8B3}" type="sibTrans" cxnId="{A03E7DBD-C83E-4221-9A6C-55F863F76DA4}">
      <dgm:prSet/>
      <dgm:spPr/>
      <dgm:t>
        <a:bodyPr/>
        <a:lstStyle/>
        <a:p>
          <a:endParaRPr lang="es-DO"/>
        </a:p>
      </dgm:t>
    </dgm:pt>
    <dgm:pt modelId="{89795374-575F-4B50-AE8D-D89EACC91E86}">
      <dgm:prSet phldrT="[Texto]" custT="1"/>
      <dgm:spPr/>
      <dgm:t>
        <a:bodyPr/>
        <a:lstStyle/>
        <a:p>
          <a:r>
            <a:rPr lang="es-DO" sz="2400" b="1" i="0" u="none"/>
            <a:t>47.5%</a:t>
          </a:r>
          <a:endParaRPr lang="es-DO" sz="2400" b="1" dirty="0"/>
        </a:p>
      </dgm:t>
    </dgm:pt>
    <dgm:pt modelId="{121FC424-65B2-4E8B-8E77-39E116D6799A}" type="parTrans" cxnId="{595D7BCF-A07A-4513-BD3E-4AC2CCA84A66}">
      <dgm:prSet/>
      <dgm:spPr/>
      <dgm:t>
        <a:bodyPr/>
        <a:lstStyle/>
        <a:p>
          <a:endParaRPr lang="es-DO"/>
        </a:p>
      </dgm:t>
    </dgm:pt>
    <dgm:pt modelId="{A83BE47A-C251-42D9-B8C3-F13B396BA6F0}" type="sibTrans" cxnId="{595D7BCF-A07A-4513-BD3E-4AC2CCA84A66}">
      <dgm:prSet/>
      <dgm:spPr/>
      <dgm:t>
        <a:bodyPr/>
        <a:lstStyle/>
        <a:p>
          <a:endParaRPr lang="es-DO"/>
        </a:p>
      </dgm:t>
    </dgm:pt>
    <dgm:pt modelId="{0AAD681E-91AC-40F4-815B-76135A9373E0}">
      <dgm:prSet custT="1"/>
      <dgm:spPr/>
      <dgm:t>
        <a:bodyPr/>
        <a:lstStyle/>
        <a:p>
          <a:r>
            <a:rPr lang="es-ES" sz="2400" b="1" i="0" u="none" dirty="0"/>
            <a:t>29.2%</a:t>
          </a:r>
          <a:endParaRPr lang="es-ES" sz="2400" b="1" dirty="0"/>
        </a:p>
      </dgm:t>
    </dgm:pt>
    <dgm:pt modelId="{4AD50268-E953-4A40-A23C-2E24C8DFDAB5}" type="parTrans" cxnId="{1998020A-C210-439A-A2ED-47103ED0CE2D}">
      <dgm:prSet/>
      <dgm:spPr/>
      <dgm:t>
        <a:bodyPr/>
        <a:lstStyle/>
        <a:p>
          <a:endParaRPr lang="es-DO"/>
        </a:p>
      </dgm:t>
    </dgm:pt>
    <dgm:pt modelId="{41F4006C-6427-4AD0-837D-F06DDE6D6119}" type="sibTrans" cxnId="{1998020A-C210-439A-A2ED-47103ED0CE2D}">
      <dgm:prSet/>
      <dgm:spPr/>
      <dgm:t>
        <a:bodyPr/>
        <a:lstStyle/>
        <a:p>
          <a:endParaRPr lang="es-DO"/>
        </a:p>
      </dgm:t>
    </dgm:pt>
    <dgm:pt modelId="{0BDD41DB-B3C2-45C6-A2BF-51CFE2A491B4}">
      <dgm:prSet custT="1"/>
      <dgm:spPr/>
      <dgm:t>
        <a:bodyPr/>
        <a:lstStyle/>
        <a:p>
          <a:r>
            <a:rPr lang="es-DO" sz="2400" b="1" i="0" u="none"/>
            <a:t>18.1</a:t>
          </a:r>
          <a:r>
            <a:rPr lang="es-DO" sz="2400" b="1" i="0" u="none" dirty="0"/>
            <a:t>%</a:t>
          </a:r>
          <a:endParaRPr lang="es-DO" sz="2400" b="1" dirty="0"/>
        </a:p>
      </dgm:t>
    </dgm:pt>
    <dgm:pt modelId="{F36E33D2-83CE-4D57-847B-194D8606A513}" type="parTrans" cxnId="{A8E3143D-5EA4-4651-9C46-C8A24430FC04}">
      <dgm:prSet/>
      <dgm:spPr/>
      <dgm:t>
        <a:bodyPr/>
        <a:lstStyle/>
        <a:p>
          <a:endParaRPr lang="es-DO"/>
        </a:p>
      </dgm:t>
    </dgm:pt>
    <dgm:pt modelId="{79577037-B790-4188-B2A5-995B24A06045}" type="sibTrans" cxnId="{A8E3143D-5EA4-4651-9C46-C8A24430FC04}">
      <dgm:prSet/>
      <dgm:spPr/>
      <dgm:t>
        <a:bodyPr/>
        <a:lstStyle/>
        <a:p>
          <a:endParaRPr lang="es-DO"/>
        </a:p>
      </dgm:t>
    </dgm:pt>
    <dgm:pt modelId="{0A96B199-BE9C-4861-997A-C3A5E0546F44}">
      <dgm:prSet custT="1"/>
      <dgm:spPr/>
      <dgm:t>
        <a:bodyPr/>
        <a:lstStyle/>
        <a:p>
          <a:r>
            <a:rPr lang="es-DO" sz="2400" b="1" i="0" u="none" dirty="0"/>
            <a:t>5.2%</a:t>
          </a:r>
          <a:endParaRPr lang="es-DO" sz="2400" b="1" dirty="0"/>
        </a:p>
      </dgm:t>
    </dgm:pt>
    <dgm:pt modelId="{4F7AE1AB-8942-4A64-83A6-7F2A0024C925}" type="parTrans" cxnId="{86A2EC9A-FE8C-4213-B7CE-175F6255127A}">
      <dgm:prSet/>
      <dgm:spPr/>
      <dgm:t>
        <a:bodyPr/>
        <a:lstStyle/>
        <a:p>
          <a:endParaRPr lang="es-DO"/>
        </a:p>
      </dgm:t>
    </dgm:pt>
    <dgm:pt modelId="{887F2100-6F62-42A5-BC0A-BA07EF8C4301}" type="sibTrans" cxnId="{86A2EC9A-FE8C-4213-B7CE-175F6255127A}">
      <dgm:prSet/>
      <dgm:spPr/>
      <dgm:t>
        <a:bodyPr/>
        <a:lstStyle/>
        <a:p>
          <a:endParaRPr lang="es-DO"/>
        </a:p>
      </dgm:t>
    </dgm:pt>
    <dgm:pt modelId="{A89F4433-46E0-4B43-82F1-ABE339BDE596}" type="pres">
      <dgm:prSet presAssocID="{41122C36-153C-4943-A294-B5AD23926C1A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9C50F6CC-2490-4823-9C93-A64DD882911A}" type="pres">
      <dgm:prSet presAssocID="{A99BB5CE-4237-4C8F-B55E-033E34B39341}" presName="root" presStyleCnt="0"/>
      <dgm:spPr/>
    </dgm:pt>
    <dgm:pt modelId="{2FCBA454-8E01-43FE-B24A-6DC33285CB61}" type="pres">
      <dgm:prSet presAssocID="{A99BB5CE-4237-4C8F-B55E-033E34B39341}" presName="rootComposite" presStyleCnt="0"/>
      <dgm:spPr/>
    </dgm:pt>
    <dgm:pt modelId="{42DE97F9-11AB-4102-82EC-6ED7AFFB50CD}" type="pres">
      <dgm:prSet presAssocID="{A99BB5CE-4237-4C8F-B55E-033E34B39341}" presName="rootText" presStyleLbl="node1" presStyleIdx="0" presStyleCnt="4"/>
      <dgm:spPr/>
    </dgm:pt>
    <dgm:pt modelId="{098D22F2-CFAB-4673-9E43-AF7C970F51C7}" type="pres">
      <dgm:prSet presAssocID="{A99BB5CE-4237-4C8F-B55E-033E34B39341}" presName="rootConnector" presStyleLbl="node1" presStyleIdx="0" presStyleCnt="4"/>
      <dgm:spPr/>
    </dgm:pt>
    <dgm:pt modelId="{362650C1-F629-4565-8D25-03CAE32E0E69}" type="pres">
      <dgm:prSet presAssocID="{A99BB5CE-4237-4C8F-B55E-033E34B39341}" presName="childShape" presStyleCnt="0"/>
      <dgm:spPr/>
    </dgm:pt>
    <dgm:pt modelId="{54E315BD-E02E-4EB0-8740-09A7D98F87E2}" type="pres">
      <dgm:prSet presAssocID="{121FC424-65B2-4E8B-8E77-39E116D6799A}" presName="Name13" presStyleLbl="parChTrans1D2" presStyleIdx="0" presStyleCnt="4"/>
      <dgm:spPr/>
    </dgm:pt>
    <dgm:pt modelId="{4D9B8A1C-7437-4C65-8822-ACF77748803C}" type="pres">
      <dgm:prSet presAssocID="{89795374-575F-4B50-AE8D-D89EACC91E86}" presName="childText" presStyleLbl="bgAcc1" presStyleIdx="0" presStyleCnt="4">
        <dgm:presLayoutVars>
          <dgm:bulletEnabled val="1"/>
        </dgm:presLayoutVars>
      </dgm:prSet>
      <dgm:spPr/>
    </dgm:pt>
    <dgm:pt modelId="{1592C8B5-3266-44C5-9CA1-85FA6AAA2EC2}" type="pres">
      <dgm:prSet presAssocID="{8E710C13-F62B-4E10-A96F-6BE0AA038141}" presName="root" presStyleCnt="0"/>
      <dgm:spPr/>
    </dgm:pt>
    <dgm:pt modelId="{D80A1595-74EF-4BDC-9ABF-670E54652374}" type="pres">
      <dgm:prSet presAssocID="{8E710C13-F62B-4E10-A96F-6BE0AA038141}" presName="rootComposite" presStyleCnt="0"/>
      <dgm:spPr/>
    </dgm:pt>
    <dgm:pt modelId="{39FAB8F4-8C43-41D7-8029-E9D61B0C5747}" type="pres">
      <dgm:prSet presAssocID="{8E710C13-F62B-4E10-A96F-6BE0AA038141}" presName="rootText" presStyleLbl="node1" presStyleIdx="1" presStyleCnt="4"/>
      <dgm:spPr/>
    </dgm:pt>
    <dgm:pt modelId="{2E16C2AD-EE97-49F1-8B9E-AA921DD79D7C}" type="pres">
      <dgm:prSet presAssocID="{8E710C13-F62B-4E10-A96F-6BE0AA038141}" presName="rootConnector" presStyleLbl="node1" presStyleIdx="1" presStyleCnt="4"/>
      <dgm:spPr/>
    </dgm:pt>
    <dgm:pt modelId="{A129C190-D18D-4C9D-96BA-A17E679DB1BF}" type="pres">
      <dgm:prSet presAssocID="{8E710C13-F62B-4E10-A96F-6BE0AA038141}" presName="childShape" presStyleCnt="0"/>
      <dgm:spPr/>
    </dgm:pt>
    <dgm:pt modelId="{8F129DF3-D2E3-4471-8D3C-30E26F95CB0B}" type="pres">
      <dgm:prSet presAssocID="{4AD50268-E953-4A40-A23C-2E24C8DFDAB5}" presName="Name13" presStyleLbl="parChTrans1D2" presStyleIdx="1" presStyleCnt="4"/>
      <dgm:spPr/>
    </dgm:pt>
    <dgm:pt modelId="{2EFFBB8C-EBCE-4A60-BDD4-35FD555B976F}" type="pres">
      <dgm:prSet presAssocID="{0AAD681E-91AC-40F4-815B-76135A9373E0}" presName="childText" presStyleLbl="bgAcc1" presStyleIdx="1" presStyleCnt="4">
        <dgm:presLayoutVars>
          <dgm:bulletEnabled val="1"/>
        </dgm:presLayoutVars>
      </dgm:prSet>
      <dgm:spPr/>
    </dgm:pt>
    <dgm:pt modelId="{76EBDC10-AE55-42BE-8F7E-322375C2152B}" type="pres">
      <dgm:prSet presAssocID="{7C5D05A7-A802-4EF3-BA49-CBF9E3EE3FD8}" presName="root" presStyleCnt="0"/>
      <dgm:spPr/>
    </dgm:pt>
    <dgm:pt modelId="{06555418-03B6-4FEE-8D4A-CED97FDB72D7}" type="pres">
      <dgm:prSet presAssocID="{7C5D05A7-A802-4EF3-BA49-CBF9E3EE3FD8}" presName="rootComposite" presStyleCnt="0"/>
      <dgm:spPr/>
    </dgm:pt>
    <dgm:pt modelId="{6941C7E8-B443-4DA1-9F8A-A5B382275AFB}" type="pres">
      <dgm:prSet presAssocID="{7C5D05A7-A802-4EF3-BA49-CBF9E3EE3FD8}" presName="rootText" presStyleLbl="node1" presStyleIdx="2" presStyleCnt="4"/>
      <dgm:spPr/>
    </dgm:pt>
    <dgm:pt modelId="{4C8F0437-8332-4232-9DCC-19ED5EB57FDD}" type="pres">
      <dgm:prSet presAssocID="{7C5D05A7-A802-4EF3-BA49-CBF9E3EE3FD8}" presName="rootConnector" presStyleLbl="node1" presStyleIdx="2" presStyleCnt="4"/>
      <dgm:spPr/>
    </dgm:pt>
    <dgm:pt modelId="{3A45A1C0-EE64-4C40-84B0-75839A5F6346}" type="pres">
      <dgm:prSet presAssocID="{7C5D05A7-A802-4EF3-BA49-CBF9E3EE3FD8}" presName="childShape" presStyleCnt="0"/>
      <dgm:spPr/>
    </dgm:pt>
    <dgm:pt modelId="{271ECBA5-356F-40B8-A624-6A298D2983FD}" type="pres">
      <dgm:prSet presAssocID="{F36E33D2-83CE-4D57-847B-194D8606A513}" presName="Name13" presStyleLbl="parChTrans1D2" presStyleIdx="2" presStyleCnt="4"/>
      <dgm:spPr/>
    </dgm:pt>
    <dgm:pt modelId="{A1F8B119-EB71-4773-B2EE-BD70CEBCAC08}" type="pres">
      <dgm:prSet presAssocID="{0BDD41DB-B3C2-45C6-A2BF-51CFE2A491B4}" presName="childText" presStyleLbl="bgAcc1" presStyleIdx="2" presStyleCnt="4">
        <dgm:presLayoutVars>
          <dgm:bulletEnabled val="1"/>
        </dgm:presLayoutVars>
      </dgm:prSet>
      <dgm:spPr/>
    </dgm:pt>
    <dgm:pt modelId="{95BA808D-0FF1-48DC-92B3-7DD72A7C37E0}" type="pres">
      <dgm:prSet presAssocID="{99012008-4D85-4876-A983-DA1CD15E8A92}" presName="root" presStyleCnt="0"/>
      <dgm:spPr/>
    </dgm:pt>
    <dgm:pt modelId="{B7A474D9-F626-4EE2-B2C7-B7D1B67EDE58}" type="pres">
      <dgm:prSet presAssocID="{99012008-4D85-4876-A983-DA1CD15E8A92}" presName="rootComposite" presStyleCnt="0"/>
      <dgm:spPr/>
    </dgm:pt>
    <dgm:pt modelId="{90B271E9-B76A-4A4D-A73E-3883E5ACB6CE}" type="pres">
      <dgm:prSet presAssocID="{99012008-4D85-4876-A983-DA1CD15E8A92}" presName="rootText" presStyleLbl="node1" presStyleIdx="3" presStyleCnt="4"/>
      <dgm:spPr/>
    </dgm:pt>
    <dgm:pt modelId="{52647C6F-7496-47CA-A8D9-82F63711995E}" type="pres">
      <dgm:prSet presAssocID="{99012008-4D85-4876-A983-DA1CD15E8A92}" presName="rootConnector" presStyleLbl="node1" presStyleIdx="3" presStyleCnt="4"/>
      <dgm:spPr/>
    </dgm:pt>
    <dgm:pt modelId="{4212ACC6-A64E-497D-8872-C7B39DE7DF0B}" type="pres">
      <dgm:prSet presAssocID="{99012008-4D85-4876-A983-DA1CD15E8A92}" presName="childShape" presStyleCnt="0"/>
      <dgm:spPr/>
    </dgm:pt>
    <dgm:pt modelId="{82FAEC26-E44F-4073-BE6E-678206564781}" type="pres">
      <dgm:prSet presAssocID="{4F7AE1AB-8942-4A64-83A6-7F2A0024C925}" presName="Name13" presStyleLbl="parChTrans1D2" presStyleIdx="3" presStyleCnt="4"/>
      <dgm:spPr/>
    </dgm:pt>
    <dgm:pt modelId="{4F80E368-B9C0-415F-AA07-FCA980B181BC}" type="pres">
      <dgm:prSet presAssocID="{0A96B199-BE9C-4861-997A-C3A5E0546F44}" presName="childText" presStyleLbl="bgAcc1" presStyleIdx="3" presStyleCnt="4">
        <dgm:presLayoutVars>
          <dgm:bulletEnabled val="1"/>
        </dgm:presLayoutVars>
      </dgm:prSet>
      <dgm:spPr/>
    </dgm:pt>
  </dgm:ptLst>
  <dgm:cxnLst>
    <dgm:cxn modelId="{52CEFB00-3BFF-4AA8-8831-E6082FA9A416}" type="presOf" srcId="{A99BB5CE-4237-4C8F-B55E-033E34B39341}" destId="{42DE97F9-11AB-4102-82EC-6ED7AFFB50CD}" srcOrd="0" destOrd="0" presId="urn:microsoft.com/office/officeart/2005/8/layout/hierarchy3"/>
    <dgm:cxn modelId="{B788F703-8188-4CB2-8D89-A388AF85C12C}" type="presOf" srcId="{99012008-4D85-4876-A983-DA1CD15E8A92}" destId="{52647C6F-7496-47CA-A8D9-82F63711995E}" srcOrd="1" destOrd="0" presId="urn:microsoft.com/office/officeart/2005/8/layout/hierarchy3"/>
    <dgm:cxn modelId="{1998020A-C210-439A-A2ED-47103ED0CE2D}" srcId="{8E710C13-F62B-4E10-A96F-6BE0AA038141}" destId="{0AAD681E-91AC-40F4-815B-76135A9373E0}" srcOrd="0" destOrd="0" parTransId="{4AD50268-E953-4A40-A23C-2E24C8DFDAB5}" sibTransId="{41F4006C-6427-4AD0-837D-F06DDE6D6119}"/>
    <dgm:cxn modelId="{ABDD7111-0CDA-486F-B840-B35CED7927A4}" type="presOf" srcId="{8E710C13-F62B-4E10-A96F-6BE0AA038141}" destId="{2E16C2AD-EE97-49F1-8B9E-AA921DD79D7C}" srcOrd="1" destOrd="0" presId="urn:microsoft.com/office/officeart/2005/8/layout/hierarchy3"/>
    <dgm:cxn modelId="{89397C1D-44F1-42FD-ADD9-058E056AA685}" type="presOf" srcId="{8E710C13-F62B-4E10-A96F-6BE0AA038141}" destId="{39FAB8F4-8C43-41D7-8029-E9D61B0C5747}" srcOrd="0" destOrd="0" presId="urn:microsoft.com/office/officeart/2005/8/layout/hierarchy3"/>
    <dgm:cxn modelId="{A8E3143D-5EA4-4651-9C46-C8A24430FC04}" srcId="{7C5D05A7-A802-4EF3-BA49-CBF9E3EE3FD8}" destId="{0BDD41DB-B3C2-45C6-A2BF-51CFE2A491B4}" srcOrd="0" destOrd="0" parTransId="{F36E33D2-83CE-4D57-847B-194D8606A513}" sibTransId="{79577037-B790-4188-B2A5-995B24A06045}"/>
    <dgm:cxn modelId="{17F86365-CD3B-4E9C-9811-3AE636E2FAE1}" srcId="{41122C36-153C-4943-A294-B5AD23926C1A}" destId="{8E710C13-F62B-4E10-A96F-6BE0AA038141}" srcOrd="1" destOrd="0" parTransId="{615E56A4-B445-456E-BDAC-51FA91FB4D99}" sibTransId="{5442C33E-13BA-4CC4-8813-8066CD4C88DB}"/>
    <dgm:cxn modelId="{DFD42C6F-D9B0-42D9-9A2D-CBFAEF57D28C}" type="presOf" srcId="{121FC424-65B2-4E8B-8E77-39E116D6799A}" destId="{54E315BD-E02E-4EB0-8740-09A7D98F87E2}" srcOrd="0" destOrd="0" presId="urn:microsoft.com/office/officeart/2005/8/layout/hierarchy3"/>
    <dgm:cxn modelId="{1899D46F-5F45-42F7-B91F-2D573E306222}" type="presOf" srcId="{7C5D05A7-A802-4EF3-BA49-CBF9E3EE3FD8}" destId="{6941C7E8-B443-4DA1-9F8A-A5B382275AFB}" srcOrd="0" destOrd="0" presId="urn:microsoft.com/office/officeart/2005/8/layout/hierarchy3"/>
    <dgm:cxn modelId="{DA6AB856-5E3D-44C3-A502-3E3AA2CAF116}" type="presOf" srcId="{7C5D05A7-A802-4EF3-BA49-CBF9E3EE3FD8}" destId="{4C8F0437-8332-4232-9DCC-19ED5EB57FDD}" srcOrd="1" destOrd="0" presId="urn:microsoft.com/office/officeart/2005/8/layout/hierarchy3"/>
    <dgm:cxn modelId="{24A92977-B05E-4725-84A1-566CEE47F862}" type="presOf" srcId="{0BDD41DB-B3C2-45C6-A2BF-51CFE2A491B4}" destId="{A1F8B119-EB71-4773-B2EE-BD70CEBCAC08}" srcOrd="0" destOrd="0" presId="urn:microsoft.com/office/officeart/2005/8/layout/hierarchy3"/>
    <dgm:cxn modelId="{D5C81478-16CB-499B-A0F1-1468B52DDBE9}" type="presOf" srcId="{89795374-575F-4B50-AE8D-D89EACC91E86}" destId="{4D9B8A1C-7437-4C65-8822-ACF77748803C}" srcOrd="0" destOrd="0" presId="urn:microsoft.com/office/officeart/2005/8/layout/hierarchy3"/>
    <dgm:cxn modelId="{E7782D5A-7CAB-4E41-986E-AA09EFD746F7}" type="presOf" srcId="{4AD50268-E953-4A40-A23C-2E24C8DFDAB5}" destId="{8F129DF3-D2E3-4471-8D3C-30E26F95CB0B}" srcOrd="0" destOrd="0" presId="urn:microsoft.com/office/officeart/2005/8/layout/hierarchy3"/>
    <dgm:cxn modelId="{F12D077C-DBB3-4BD8-BCD3-615F410A9F4F}" type="presOf" srcId="{A99BB5CE-4237-4C8F-B55E-033E34B39341}" destId="{098D22F2-CFAB-4673-9E43-AF7C970F51C7}" srcOrd="1" destOrd="0" presId="urn:microsoft.com/office/officeart/2005/8/layout/hierarchy3"/>
    <dgm:cxn modelId="{5778347F-8203-43D7-A5B3-39F67C005221}" type="presOf" srcId="{99012008-4D85-4876-A983-DA1CD15E8A92}" destId="{90B271E9-B76A-4A4D-A73E-3883E5ACB6CE}" srcOrd="0" destOrd="0" presId="urn:microsoft.com/office/officeart/2005/8/layout/hierarchy3"/>
    <dgm:cxn modelId="{5A1F7298-9E88-4EA6-B1B2-9A94D27D2851}" srcId="{41122C36-153C-4943-A294-B5AD23926C1A}" destId="{A99BB5CE-4237-4C8F-B55E-033E34B39341}" srcOrd="0" destOrd="0" parTransId="{49DE5B52-483A-443D-88F9-C338542EA14B}" sibTransId="{07EEA780-E8C8-4F0D-9E00-623D11364560}"/>
    <dgm:cxn modelId="{86A2EC9A-FE8C-4213-B7CE-175F6255127A}" srcId="{99012008-4D85-4876-A983-DA1CD15E8A92}" destId="{0A96B199-BE9C-4861-997A-C3A5E0546F44}" srcOrd="0" destOrd="0" parTransId="{4F7AE1AB-8942-4A64-83A6-7F2A0024C925}" sibTransId="{887F2100-6F62-42A5-BC0A-BA07EF8C4301}"/>
    <dgm:cxn modelId="{39A615B4-78D9-4C85-9C07-A554F23D211F}" type="presOf" srcId="{F36E33D2-83CE-4D57-847B-194D8606A513}" destId="{271ECBA5-356F-40B8-A624-6A298D2983FD}" srcOrd="0" destOrd="0" presId="urn:microsoft.com/office/officeart/2005/8/layout/hierarchy3"/>
    <dgm:cxn modelId="{0A32CEB8-370F-4B24-A7F7-9E0F7B217416}" type="presOf" srcId="{41122C36-153C-4943-A294-B5AD23926C1A}" destId="{A89F4433-46E0-4B43-82F1-ABE339BDE596}" srcOrd="0" destOrd="0" presId="urn:microsoft.com/office/officeart/2005/8/layout/hierarchy3"/>
    <dgm:cxn modelId="{739C59BB-3551-485C-9FBD-34C92995134D}" type="presOf" srcId="{0A96B199-BE9C-4861-997A-C3A5E0546F44}" destId="{4F80E368-B9C0-415F-AA07-FCA980B181BC}" srcOrd="0" destOrd="0" presId="urn:microsoft.com/office/officeart/2005/8/layout/hierarchy3"/>
    <dgm:cxn modelId="{A03E7DBD-C83E-4221-9A6C-55F863F76DA4}" srcId="{41122C36-153C-4943-A294-B5AD23926C1A}" destId="{99012008-4D85-4876-A983-DA1CD15E8A92}" srcOrd="3" destOrd="0" parTransId="{D4F85432-57E4-4E8A-B5EF-04A26A5E3104}" sibTransId="{88C938B3-1356-411A-B664-2750BD67C8B3}"/>
    <dgm:cxn modelId="{41BEDFC8-8EDB-4245-8CB7-EDB4285393F9}" type="presOf" srcId="{4F7AE1AB-8942-4A64-83A6-7F2A0024C925}" destId="{82FAEC26-E44F-4073-BE6E-678206564781}" srcOrd="0" destOrd="0" presId="urn:microsoft.com/office/officeart/2005/8/layout/hierarchy3"/>
    <dgm:cxn modelId="{595D7BCF-A07A-4513-BD3E-4AC2CCA84A66}" srcId="{A99BB5CE-4237-4C8F-B55E-033E34B39341}" destId="{89795374-575F-4B50-AE8D-D89EACC91E86}" srcOrd="0" destOrd="0" parTransId="{121FC424-65B2-4E8B-8E77-39E116D6799A}" sibTransId="{A83BE47A-C251-42D9-B8C3-F13B396BA6F0}"/>
    <dgm:cxn modelId="{FE3384D6-005A-4DF4-B2DF-D52EB1003BDD}" srcId="{41122C36-153C-4943-A294-B5AD23926C1A}" destId="{7C5D05A7-A802-4EF3-BA49-CBF9E3EE3FD8}" srcOrd="2" destOrd="0" parTransId="{F85278CA-AF26-4E64-9CE4-135F108B75BE}" sibTransId="{A9003B08-9F1F-4222-A7B9-C7760C1F6D4F}"/>
    <dgm:cxn modelId="{353DF5DD-354D-440C-BBE4-4C9A39E755A9}" type="presOf" srcId="{0AAD681E-91AC-40F4-815B-76135A9373E0}" destId="{2EFFBB8C-EBCE-4A60-BDD4-35FD555B976F}" srcOrd="0" destOrd="0" presId="urn:microsoft.com/office/officeart/2005/8/layout/hierarchy3"/>
    <dgm:cxn modelId="{99DBD6C4-70A1-4CB8-AEAE-FA006A946A31}" type="presParOf" srcId="{A89F4433-46E0-4B43-82F1-ABE339BDE596}" destId="{9C50F6CC-2490-4823-9C93-A64DD882911A}" srcOrd="0" destOrd="0" presId="urn:microsoft.com/office/officeart/2005/8/layout/hierarchy3"/>
    <dgm:cxn modelId="{A2561725-5262-480B-B799-2EA4E1CA8364}" type="presParOf" srcId="{9C50F6CC-2490-4823-9C93-A64DD882911A}" destId="{2FCBA454-8E01-43FE-B24A-6DC33285CB61}" srcOrd="0" destOrd="0" presId="urn:microsoft.com/office/officeart/2005/8/layout/hierarchy3"/>
    <dgm:cxn modelId="{4C3FABE2-BE50-47AD-A9BF-A19D37105B8D}" type="presParOf" srcId="{2FCBA454-8E01-43FE-B24A-6DC33285CB61}" destId="{42DE97F9-11AB-4102-82EC-6ED7AFFB50CD}" srcOrd="0" destOrd="0" presId="urn:microsoft.com/office/officeart/2005/8/layout/hierarchy3"/>
    <dgm:cxn modelId="{1E0BD686-A07A-4189-B970-8EA3F55B13AB}" type="presParOf" srcId="{2FCBA454-8E01-43FE-B24A-6DC33285CB61}" destId="{098D22F2-CFAB-4673-9E43-AF7C970F51C7}" srcOrd="1" destOrd="0" presId="urn:microsoft.com/office/officeart/2005/8/layout/hierarchy3"/>
    <dgm:cxn modelId="{325F3A4A-5F4C-4956-9192-EA5D6B221F2C}" type="presParOf" srcId="{9C50F6CC-2490-4823-9C93-A64DD882911A}" destId="{362650C1-F629-4565-8D25-03CAE32E0E69}" srcOrd="1" destOrd="0" presId="urn:microsoft.com/office/officeart/2005/8/layout/hierarchy3"/>
    <dgm:cxn modelId="{4EE62507-95C0-4CD6-AC2F-BB359FC07633}" type="presParOf" srcId="{362650C1-F629-4565-8D25-03CAE32E0E69}" destId="{54E315BD-E02E-4EB0-8740-09A7D98F87E2}" srcOrd="0" destOrd="0" presId="urn:microsoft.com/office/officeart/2005/8/layout/hierarchy3"/>
    <dgm:cxn modelId="{88C12797-6543-43AA-B539-C3CC79326B71}" type="presParOf" srcId="{362650C1-F629-4565-8D25-03CAE32E0E69}" destId="{4D9B8A1C-7437-4C65-8822-ACF77748803C}" srcOrd="1" destOrd="0" presId="urn:microsoft.com/office/officeart/2005/8/layout/hierarchy3"/>
    <dgm:cxn modelId="{6B8BD6D2-A256-40E9-B54F-8124990849D9}" type="presParOf" srcId="{A89F4433-46E0-4B43-82F1-ABE339BDE596}" destId="{1592C8B5-3266-44C5-9CA1-85FA6AAA2EC2}" srcOrd="1" destOrd="0" presId="urn:microsoft.com/office/officeart/2005/8/layout/hierarchy3"/>
    <dgm:cxn modelId="{DD7F28DC-E3DB-4C83-9414-45EEFEB6841E}" type="presParOf" srcId="{1592C8B5-3266-44C5-9CA1-85FA6AAA2EC2}" destId="{D80A1595-74EF-4BDC-9ABF-670E54652374}" srcOrd="0" destOrd="0" presId="urn:microsoft.com/office/officeart/2005/8/layout/hierarchy3"/>
    <dgm:cxn modelId="{27CE1514-A9A5-4ABB-A7FE-D454C48B61B7}" type="presParOf" srcId="{D80A1595-74EF-4BDC-9ABF-670E54652374}" destId="{39FAB8F4-8C43-41D7-8029-E9D61B0C5747}" srcOrd="0" destOrd="0" presId="urn:microsoft.com/office/officeart/2005/8/layout/hierarchy3"/>
    <dgm:cxn modelId="{C39910B4-B7CE-486F-9318-0D8FA099B8F5}" type="presParOf" srcId="{D80A1595-74EF-4BDC-9ABF-670E54652374}" destId="{2E16C2AD-EE97-49F1-8B9E-AA921DD79D7C}" srcOrd="1" destOrd="0" presId="urn:microsoft.com/office/officeart/2005/8/layout/hierarchy3"/>
    <dgm:cxn modelId="{49071D79-522B-4FBC-A364-ECA08BDE09E8}" type="presParOf" srcId="{1592C8B5-3266-44C5-9CA1-85FA6AAA2EC2}" destId="{A129C190-D18D-4C9D-96BA-A17E679DB1BF}" srcOrd="1" destOrd="0" presId="urn:microsoft.com/office/officeart/2005/8/layout/hierarchy3"/>
    <dgm:cxn modelId="{38448A95-2C1B-4249-9CCC-103C8539D10D}" type="presParOf" srcId="{A129C190-D18D-4C9D-96BA-A17E679DB1BF}" destId="{8F129DF3-D2E3-4471-8D3C-30E26F95CB0B}" srcOrd="0" destOrd="0" presId="urn:microsoft.com/office/officeart/2005/8/layout/hierarchy3"/>
    <dgm:cxn modelId="{A20BF4FC-915C-4E42-A9C9-C4DDFB5274A3}" type="presParOf" srcId="{A129C190-D18D-4C9D-96BA-A17E679DB1BF}" destId="{2EFFBB8C-EBCE-4A60-BDD4-35FD555B976F}" srcOrd="1" destOrd="0" presId="urn:microsoft.com/office/officeart/2005/8/layout/hierarchy3"/>
    <dgm:cxn modelId="{E501ECD2-6E18-41F3-BEAE-7495F2C5E406}" type="presParOf" srcId="{A89F4433-46E0-4B43-82F1-ABE339BDE596}" destId="{76EBDC10-AE55-42BE-8F7E-322375C2152B}" srcOrd="2" destOrd="0" presId="urn:microsoft.com/office/officeart/2005/8/layout/hierarchy3"/>
    <dgm:cxn modelId="{CED53359-5B05-42BD-821E-34674D991A5E}" type="presParOf" srcId="{76EBDC10-AE55-42BE-8F7E-322375C2152B}" destId="{06555418-03B6-4FEE-8D4A-CED97FDB72D7}" srcOrd="0" destOrd="0" presId="urn:microsoft.com/office/officeart/2005/8/layout/hierarchy3"/>
    <dgm:cxn modelId="{51735A6E-4C30-4DDF-AF41-8A4BF8C9F1A4}" type="presParOf" srcId="{06555418-03B6-4FEE-8D4A-CED97FDB72D7}" destId="{6941C7E8-B443-4DA1-9F8A-A5B382275AFB}" srcOrd="0" destOrd="0" presId="urn:microsoft.com/office/officeart/2005/8/layout/hierarchy3"/>
    <dgm:cxn modelId="{149FA11E-EAA0-4188-B6F0-E812ABAE866C}" type="presParOf" srcId="{06555418-03B6-4FEE-8D4A-CED97FDB72D7}" destId="{4C8F0437-8332-4232-9DCC-19ED5EB57FDD}" srcOrd="1" destOrd="0" presId="urn:microsoft.com/office/officeart/2005/8/layout/hierarchy3"/>
    <dgm:cxn modelId="{6281B06E-59FC-433D-A46C-FE993FEC7545}" type="presParOf" srcId="{76EBDC10-AE55-42BE-8F7E-322375C2152B}" destId="{3A45A1C0-EE64-4C40-84B0-75839A5F6346}" srcOrd="1" destOrd="0" presId="urn:microsoft.com/office/officeart/2005/8/layout/hierarchy3"/>
    <dgm:cxn modelId="{E970123E-06D7-463C-A3E4-F913C7083694}" type="presParOf" srcId="{3A45A1C0-EE64-4C40-84B0-75839A5F6346}" destId="{271ECBA5-356F-40B8-A624-6A298D2983FD}" srcOrd="0" destOrd="0" presId="urn:microsoft.com/office/officeart/2005/8/layout/hierarchy3"/>
    <dgm:cxn modelId="{DAFFF6CE-34AF-49BD-9E36-9944237E8F1A}" type="presParOf" srcId="{3A45A1C0-EE64-4C40-84B0-75839A5F6346}" destId="{A1F8B119-EB71-4773-B2EE-BD70CEBCAC08}" srcOrd="1" destOrd="0" presId="urn:microsoft.com/office/officeart/2005/8/layout/hierarchy3"/>
    <dgm:cxn modelId="{22A63FC2-A2ED-441E-8B8B-1B7537DB1EA3}" type="presParOf" srcId="{A89F4433-46E0-4B43-82F1-ABE339BDE596}" destId="{95BA808D-0FF1-48DC-92B3-7DD72A7C37E0}" srcOrd="3" destOrd="0" presId="urn:microsoft.com/office/officeart/2005/8/layout/hierarchy3"/>
    <dgm:cxn modelId="{70E4AEED-A992-4855-B394-FC3E0C582969}" type="presParOf" srcId="{95BA808D-0FF1-48DC-92B3-7DD72A7C37E0}" destId="{B7A474D9-F626-4EE2-B2C7-B7D1B67EDE58}" srcOrd="0" destOrd="0" presId="urn:microsoft.com/office/officeart/2005/8/layout/hierarchy3"/>
    <dgm:cxn modelId="{74B1C0D5-8C86-4578-AC0F-1DEFEF595A8F}" type="presParOf" srcId="{B7A474D9-F626-4EE2-B2C7-B7D1B67EDE58}" destId="{90B271E9-B76A-4A4D-A73E-3883E5ACB6CE}" srcOrd="0" destOrd="0" presId="urn:microsoft.com/office/officeart/2005/8/layout/hierarchy3"/>
    <dgm:cxn modelId="{652FE148-9689-43B3-99FD-794A810DF87C}" type="presParOf" srcId="{B7A474D9-F626-4EE2-B2C7-B7D1B67EDE58}" destId="{52647C6F-7496-47CA-A8D9-82F63711995E}" srcOrd="1" destOrd="0" presId="urn:microsoft.com/office/officeart/2005/8/layout/hierarchy3"/>
    <dgm:cxn modelId="{C74318DA-A861-4FFC-B438-4492F0EFB226}" type="presParOf" srcId="{95BA808D-0FF1-48DC-92B3-7DD72A7C37E0}" destId="{4212ACC6-A64E-497D-8872-C7B39DE7DF0B}" srcOrd="1" destOrd="0" presId="urn:microsoft.com/office/officeart/2005/8/layout/hierarchy3"/>
    <dgm:cxn modelId="{947503B0-7EA1-41D7-9619-096FC1419783}" type="presParOf" srcId="{4212ACC6-A64E-497D-8872-C7B39DE7DF0B}" destId="{82FAEC26-E44F-4073-BE6E-678206564781}" srcOrd="0" destOrd="0" presId="urn:microsoft.com/office/officeart/2005/8/layout/hierarchy3"/>
    <dgm:cxn modelId="{5206209B-9DC4-4524-B380-7165D58D8CC6}" type="presParOf" srcId="{4212ACC6-A64E-497D-8872-C7B39DE7DF0B}" destId="{4F80E368-B9C0-415F-AA07-FCA980B181BC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41122C36-153C-4943-A294-B5AD23926C1A}" type="doc">
      <dgm:prSet loTypeId="urn:microsoft.com/office/officeart/2005/8/layout/hierarchy3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A99BB5CE-4237-4C8F-B55E-033E34B39341}">
      <dgm:prSet phldrT="[Texto]" custT="1"/>
      <dgm:spPr/>
      <dgm:t>
        <a:bodyPr/>
        <a:lstStyle/>
        <a:p>
          <a:r>
            <a:rPr lang="es-DO" sz="1200" b="0" i="0" u="none" dirty="0"/>
            <a:t>Energía y combustible</a:t>
          </a:r>
          <a:endParaRPr lang="es-DO" sz="1200" dirty="0"/>
        </a:p>
      </dgm:t>
    </dgm:pt>
    <dgm:pt modelId="{49DE5B52-483A-443D-88F9-C338542EA14B}" type="parTrans" cxnId="{5A1F7298-9E88-4EA6-B1B2-9A94D27D2851}">
      <dgm:prSet/>
      <dgm:spPr/>
      <dgm:t>
        <a:bodyPr/>
        <a:lstStyle/>
        <a:p>
          <a:endParaRPr lang="es-DO"/>
        </a:p>
      </dgm:t>
    </dgm:pt>
    <dgm:pt modelId="{07EEA780-E8C8-4F0D-9E00-623D11364560}" type="sibTrans" cxnId="{5A1F7298-9E88-4EA6-B1B2-9A94D27D2851}">
      <dgm:prSet/>
      <dgm:spPr/>
      <dgm:t>
        <a:bodyPr/>
        <a:lstStyle/>
        <a:p>
          <a:endParaRPr lang="es-DO"/>
        </a:p>
      </dgm:t>
    </dgm:pt>
    <dgm:pt modelId="{A0D168C8-D830-4D5D-93A4-7F2D9D775630}">
      <dgm:prSet custT="1"/>
      <dgm:spPr/>
      <dgm:t>
        <a:bodyPr/>
        <a:lstStyle/>
        <a:p>
          <a:r>
            <a:rPr lang="es-DO" sz="1200" b="0" i="0" u="none" dirty="0"/>
            <a:t>Transporte</a:t>
          </a:r>
          <a:endParaRPr lang="es-DO" sz="1200" dirty="0"/>
        </a:p>
      </dgm:t>
    </dgm:pt>
    <dgm:pt modelId="{8DE1942C-EDB8-4127-A099-77C1B3044F9F}" type="parTrans" cxnId="{F24CA1A8-7218-47C7-85E7-EB4F282BDBA4}">
      <dgm:prSet/>
      <dgm:spPr/>
      <dgm:t>
        <a:bodyPr/>
        <a:lstStyle/>
        <a:p>
          <a:endParaRPr lang="es-DO"/>
        </a:p>
      </dgm:t>
    </dgm:pt>
    <dgm:pt modelId="{9ED939E8-2818-449A-A2B9-E7F13BDEB876}" type="sibTrans" cxnId="{F24CA1A8-7218-47C7-85E7-EB4F282BDBA4}">
      <dgm:prSet/>
      <dgm:spPr/>
      <dgm:t>
        <a:bodyPr/>
        <a:lstStyle/>
        <a:p>
          <a:endParaRPr lang="es-DO"/>
        </a:p>
      </dgm:t>
    </dgm:pt>
    <dgm:pt modelId="{3340E8AC-0CA9-4400-9268-2189E36963B6}">
      <dgm:prSet custT="1"/>
      <dgm:spPr/>
      <dgm:t>
        <a:bodyPr/>
        <a:lstStyle/>
        <a:p>
          <a:r>
            <a:rPr lang="es-ES" sz="1200" b="0" i="0" u="none" dirty="0"/>
            <a:t>Agropecuaria, caza, pesca y silvicultura</a:t>
          </a:r>
          <a:endParaRPr lang="es-ES" sz="1200" dirty="0"/>
        </a:p>
      </dgm:t>
    </dgm:pt>
    <dgm:pt modelId="{1513E4F1-3E0E-4F80-9862-49C802E218A7}" type="parTrans" cxnId="{A37F9393-D69D-4028-9D0A-28E74A8094F3}">
      <dgm:prSet/>
      <dgm:spPr/>
      <dgm:t>
        <a:bodyPr/>
        <a:lstStyle/>
        <a:p>
          <a:endParaRPr lang="es-DO"/>
        </a:p>
      </dgm:t>
    </dgm:pt>
    <dgm:pt modelId="{BAA99EF7-6D05-4E3F-956B-CA8E97D6BDE5}" type="sibTrans" cxnId="{A37F9393-D69D-4028-9D0A-28E74A8094F3}">
      <dgm:prSet/>
      <dgm:spPr/>
      <dgm:t>
        <a:bodyPr/>
        <a:lstStyle/>
        <a:p>
          <a:endParaRPr lang="es-DO"/>
        </a:p>
      </dgm:t>
    </dgm:pt>
    <dgm:pt modelId="{A15C619E-CBC3-427B-96FC-2F1881AB5B89}">
      <dgm:prSet custT="1"/>
      <dgm:spPr/>
      <dgm:t>
        <a:bodyPr/>
        <a:lstStyle/>
        <a:p>
          <a:r>
            <a:rPr lang="es-ES" sz="1000" b="0" i="0" u="none" dirty="0"/>
            <a:t>Asuntos económicos, comerciales y laborales</a:t>
          </a:r>
          <a:endParaRPr lang="es-ES" sz="1000" dirty="0"/>
        </a:p>
      </dgm:t>
    </dgm:pt>
    <dgm:pt modelId="{CB36F439-51F3-40EC-B569-92AA7A2A2A46}" type="parTrans" cxnId="{2CE87B8C-F8D9-4A1C-98DC-3ECD6B9F6262}">
      <dgm:prSet/>
      <dgm:spPr/>
      <dgm:t>
        <a:bodyPr/>
        <a:lstStyle/>
        <a:p>
          <a:endParaRPr lang="es-DO"/>
        </a:p>
      </dgm:t>
    </dgm:pt>
    <dgm:pt modelId="{365ECDBF-1D84-4D32-849F-5265A03CCB33}" type="sibTrans" cxnId="{2CE87B8C-F8D9-4A1C-98DC-3ECD6B9F6262}">
      <dgm:prSet/>
      <dgm:spPr/>
      <dgm:t>
        <a:bodyPr/>
        <a:lstStyle/>
        <a:p>
          <a:endParaRPr lang="es-DO"/>
        </a:p>
      </dgm:t>
    </dgm:pt>
    <dgm:pt modelId="{2BFD2F0D-B4D8-4A8F-8C30-457FE163A640}">
      <dgm:prSet custT="1"/>
      <dgm:spPr/>
      <dgm:t>
        <a:bodyPr/>
        <a:lstStyle/>
        <a:p>
          <a:r>
            <a:rPr lang="es-DO" sz="1200" b="0" i="0" u="none" dirty="0"/>
            <a:t>Riego</a:t>
          </a:r>
          <a:endParaRPr lang="es-DO" sz="1200" dirty="0"/>
        </a:p>
      </dgm:t>
    </dgm:pt>
    <dgm:pt modelId="{F5C8E678-4129-4A78-9E30-E89F0387E629}" type="parTrans" cxnId="{6C0C9EDF-F26D-4CC4-8180-A62A9FC2DA8D}">
      <dgm:prSet/>
      <dgm:spPr/>
      <dgm:t>
        <a:bodyPr/>
        <a:lstStyle/>
        <a:p>
          <a:endParaRPr lang="es-DO"/>
        </a:p>
      </dgm:t>
    </dgm:pt>
    <dgm:pt modelId="{C543F23A-137D-4A80-A20F-F8C845CE0D4F}" type="sibTrans" cxnId="{6C0C9EDF-F26D-4CC4-8180-A62A9FC2DA8D}">
      <dgm:prSet/>
      <dgm:spPr/>
      <dgm:t>
        <a:bodyPr/>
        <a:lstStyle/>
        <a:p>
          <a:endParaRPr lang="es-DO"/>
        </a:p>
      </dgm:t>
    </dgm:pt>
    <dgm:pt modelId="{CC2F125D-E6A3-4E9B-AF0B-B773386EADC8}">
      <dgm:prSet custT="1"/>
      <dgm:spPr/>
      <dgm:t>
        <a:bodyPr/>
        <a:lstStyle/>
        <a:p>
          <a:r>
            <a:rPr lang="es-DO" sz="1200" b="0" i="0" u="none" dirty="0"/>
            <a:t>Otros servicios económicos</a:t>
          </a:r>
          <a:endParaRPr lang="es-DO" sz="1200" dirty="0"/>
        </a:p>
      </dgm:t>
    </dgm:pt>
    <dgm:pt modelId="{E5BF82BA-5C60-4353-9F31-2F2476C9F95E}" type="parTrans" cxnId="{303DD3C9-43FC-431F-AA85-1CE45409DE8A}">
      <dgm:prSet/>
      <dgm:spPr/>
      <dgm:t>
        <a:bodyPr/>
        <a:lstStyle/>
        <a:p>
          <a:endParaRPr lang="es-DO"/>
        </a:p>
      </dgm:t>
    </dgm:pt>
    <dgm:pt modelId="{99BA4C7B-D55D-469D-B3CB-205CB2042B1A}" type="sibTrans" cxnId="{303DD3C9-43FC-431F-AA85-1CE45409DE8A}">
      <dgm:prSet/>
      <dgm:spPr/>
      <dgm:t>
        <a:bodyPr/>
        <a:lstStyle/>
        <a:p>
          <a:endParaRPr lang="es-DO"/>
        </a:p>
      </dgm:t>
    </dgm:pt>
    <dgm:pt modelId="{D5483ADA-8FAB-4781-A96C-9BF994AF20C1}">
      <dgm:prSet custT="1"/>
      <dgm:spPr/>
      <dgm:t>
        <a:bodyPr/>
        <a:lstStyle/>
        <a:p>
          <a:r>
            <a:rPr lang="es-DO" sz="1100" b="0" i="0" u="none" dirty="0"/>
            <a:t>Comunicaciones</a:t>
          </a:r>
          <a:endParaRPr lang="es-DO" sz="1100" dirty="0"/>
        </a:p>
      </dgm:t>
    </dgm:pt>
    <dgm:pt modelId="{1D75BD47-FFD8-4966-93D4-5C5057ADC5E9}" type="parTrans" cxnId="{7DD9073C-A503-4448-9F09-6FE375773063}">
      <dgm:prSet/>
      <dgm:spPr/>
      <dgm:t>
        <a:bodyPr/>
        <a:lstStyle/>
        <a:p>
          <a:endParaRPr lang="es-DO"/>
        </a:p>
      </dgm:t>
    </dgm:pt>
    <dgm:pt modelId="{E01EB6A4-482E-4F36-A716-DE93123AB9E1}" type="sibTrans" cxnId="{7DD9073C-A503-4448-9F09-6FE375773063}">
      <dgm:prSet/>
      <dgm:spPr/>
      <dgm:t>
        <a:bodyPr/>
        <a:lstStyle/>
        <a:p>
          <a:endParaRPr lang="es-DO"/>
        </a:p>
      </dgm:t>
    </dgm:pt>
    <dgm:pt modelId="{EA459492-A442-4432-BC46-6E52D15BF09B}">
      <dgm:prSet custT="1"/>
      <dgm:spPr/>
      <dgm:t>
        <a:bodyPr/>
        <a:lstStyle/>
        <a:p>
          <a:r>
            <a:rPr lang="es-ES" sz="1200" b="0" i="0" u="none" dirty="0"/>
            <a:t>Minería, manufactura y construcción</a:t>
          </a:r>
          <a:endParaRPr lang="es-ES" sz="1200" dirty="0"/>
        </a:p>
      </dgm:t>
    </dgm:pt>
    <dgm:pt modelId="{F49A2553-91C9-45FD-A065-1668E1ABA107}" type="parTrans" cxnId="{D9ECA960-294C-4C3F-9541-F27A0420A6E6}">
      <dgm:prSet/>
      <dgm:spPr/>
      <dgm:t>
        <a:bodyPr/>
        <a:lstStyle/>
        <a:p>
          <a:endParaRPr lang="es-DO"/>
        </a:p>
      </dgm:t>
    </dgm:pt>
    <dgm:pt modelId="{D2F6CDDA-2BD9-4BD0-B3FF-54D1F60EEFE8}" type="sibTrans" cxnId="{D9ECA960-294C-4C3F-9541-F27A0420A6E6}">
      <dgm:prSet/>
      <dgm:spPr/>
      <dgm:t>
        <a:bodyPr/>
        <a:lstStyle/>
        <a:p>
          <a:endParaRPr lang="es-DO"/>
        </a:p>
      </dgm:t>
    </dgm:pt>
    <dgm:pt modelId="{7039E27A-A061-4961-965F-E2E31C6B3320}">
      <dgm:prSet custT="1"/>
      <dgm:spPr/>
      <dgm:t>
        <a:bodyPr/>
        <a:lstStyle/>
        <a:p>
          <a:r>
            <a:rPr lang="es-DO" sz="1200" b="0" i="0" u="none" dirty="0"/>
            <a:t>Banca y seguros</a:t>
          </a:r>
          <a:endParaRPr lang="es-DO" sz="1200" dirty="0"/>
        </a:p>
      </dgm:t>
    </dgm:pt>
    <dgm:pt modelId="{81051F04-E689-4562-BAEA-CC439B0FCF15}" type="parTrans" cxnId="{6DCD261E-204F-4DD4-B297-C0A1DC7970D1}">
      <dgm:prSet/>
      <dgm:spPr/>
      <dgm:t>
        <a:bodyPr/>
        <a:lstStyle/>
        <a:p>
          <a:endParaRPr lang="es-DO"/>
        </a:p>
      </dgm:t>
    </dgm:pt>
    <dgm:pt modelId="{EE2DBE77-A407-4F0F-B7BD-C5B038D2F1C3}" type="sibTrans" cxnId="{6DCD261E-204F-4DD4-B297-C0A1DC7970D1}">
      <dgm:prSet/>
      <dgm:spPr/>
      <dgm:t>
        <a:bodyPr/>
        <a:lstStyle/>
        <a:p>
          <a:endParaRPr lang="es-DO"/>
        </a:p>
      </dgm:t>
    </dgm:pt>
    <dgm:pt modelId="{C702F1E9-B0CC-456B-9049-7B1AA94784AB}">
      <dgm:prSet phldrT="[Texto]" custT="1"/>
      <dgm:spPr/>
      <dgm:t>
        <a:bodyPr/>
        <a:lstStyle/>
        <a:p>
          <a:r>
            <a:rPr lang="es-DO" sz="2000" b="1" i="0" u="none"/>
            <a:t>43.9%</a:t>
          </a:r>
          <a:endParaRPr lang="es-DO" sz="2000" b="1" dirty="0"/>
        </a:p>
      </dgm:t>
    </dgm:pt>
    <dgm:pt modelId="{E5F624B9-5416-4BFF-9AC2-F85ED3852729}" type="parTrans" cxnId="{310D112B-1DF3-4727-BD80-18EB8A72B178}">
      <dgm:prSet/>
      <dgm:spPr/>
      <dgm:t>
        <a:bodyPr/>
        <a:lstStyle/>
        <a:p>
          <a:endParaRPr lang="es-DO"/>
        </a:p>
      </dgm:t>
    </dgm:pt>
    <dgm:pt modelId="{3E5D0A43-5CFF-4ADB-ABC8-FE66645866B1}" type="sibTrans" cxnId="{310D112B-1DF3-4727-BD80-18EB8A72B178}">
      <dgm:prSet/>
      <dgm:spPr/>
      <dgm:t>
        <a:bodyPr/>
        <a:lstStyle/>
        <a:p>
          <a:endParaRPr lang="es-DO"/>
        </a:p>
      </dgm:t>
    </dgm:pt>
    <dgm:pt modelId="{4C999583-50B1-4901-A750-489CE9CCF70B}">
      <dgm:prSet custT="1"/>
      <dgm:spPr/>
      <dgm:t>
        <a:bodyPr/>
        <a:lstStyle/>
        <a:p>
          <a:r>
            <a:rPr lang="es-DO" sz="2000" b="1" i="0" u="none"/>
            <a:t>21.2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E1861020-DCF5-4533-92CE-095E5D133B60}" type="parTrans" cxnId="{749F450A-703F-46E8-AD44-3E9C7CECB178}">
      <dgm:prSet/>
      <dgm:spPr/>
      <dgm:t>
        <a:bodyPr/>
        <a:lstStyle/>
        <a:p>
          <a:endParaRPr lang="es-DO"/>
        </a:p>
      </dgm:t>
    </dgm:pt>
    <dgm:pt modelId="{A25D1C09-B949-4578-9BBC-0CFC692EDF2E}" type="sibTrans" cxnId="{749F450A-703F-46E8-AD44-3E9C7CECB178}">
      <dgm:prSet/>
      <dgm:spPr/>
      <dgm:t>
        <a:bodyPr/>
        <a:lstStyle/>
        <a:p>
          <a:endParaRPr lang="es-DO"/>
        </a:p>
      </dgm:t>
    </dgm:pt>
    <dgm:pt modelId="{6B4EF140-D134-4494-932E-88B04674CDF9}">
      <dgm:prSet custT="1"/>
      <dgm:spPr/>
      <dgm:t>
        <a:bodyPr/>
        <a:lstStyle/>
        <a:p>
          <a:r>
            <a:rPr lang="es-ES" sz="2000" b="1" i="0" u="none"/>
            <a:t>14.7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F82C31D8-71BF-44F1-9053-DFA3B0CA95DE}" type="parTrans" cxnId="{73D0D06B-2A8C-4828-BCE9-1A73AF4DD6DD}">
      <dgm:prSet/>
      <dgm:spPr/>
      <dgm:t>
        <a:bodyPr/>
        <a:lstStyle/>
        <a:p>
          <a:endParaRPr lang="es-DO"/>
        </a:p>
      </dgm:t>
    </dgm:pt>
    <dgm:pt modelId="{3F4BF0D2-4664-4A49-AEE0-EB5B232A4B6D}" type="sibTrans" cxnId="{73D0D06B-2A8C-4828-BCE9-1A73AF4DD6DD}">
      <dgm:prSet/>
      <dgm:spPr/>
      <dgm:t>
        <a:bodyPr/>
        <a:lstStyle/>
        <a:p>
          <a:endParaRPr lang="es-DO"/>
        </a:p>
      </dgm:t>
    </dgm:pt>
    <dgm:pt modelId="{C1CA7F39-B7AD-4845-940B-724A022616FA}">
      <dgm:prSet custT="1"/>
      <dgm:spPr/>
      <dgm:t>
        <a:bodyPr/>
        <a:lstStyle/>
        <a:p>
          <a:r>
            <a:rPr lang="es-ES" sz="2000" b="1" i="0" u="none"/>
            <a:t>9.2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35C1BF4C-1237-4437-8FC7-40139E7EB0BC}" type="parTrans" cxnId="{25510291-A494-45F2-A0E0-170E960BACD1}">
      <dgm:prSet/>
      <dgm:spPr/>
      <dgm:t>
        <a:bodyPr/>
        <a:lstStyle/>
        <a:p>
          <a:endParaRPr lang="es-DO"/>
        </a:p>
      </dgm:t>
    </dgm:pt>
    <dgm:pt modelId="{F527B7A4-C43E-4AD7-B603-A79A912EF7D7}" type="sibTrans" cxnId="{25510291-A494-45F2-A0E0-170E960BACD1}">
      <dgm:prSet/>
      <dgm:spPr/>
      <dgm:t>
        <a:bodyPr/>
        <a:lstStyle/>
        <a:p>
          <a:endParaRPr lang="es-DO"/>
        </a:p>
      </dgm:t>
    </dgm:pt>
    <dgm:pt modelId="{043C4FB0-996B-4E5A-B39F-0B6A947BA114}">
      <dgm:prSet custT="1"/>
      <dgm:spPr/>
      <dgm:t>
        <a:bodyPr/>
        <a:lstStyle/>
        <a:p>
          <a:r>
            <a:rPr lang="es-DO" sz="2000" b="1" i="0" u="none"/>
            <a:t>6.0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F530169B-8FB1-4CC6-B52E-CED27E3AA7EB}" type="parTrans" cxnId="{07DAD9BE-3CEF-494B-8816-3489A17960FB}">
      <dgm:prSet/>
      <dgm:spPr/>
      <dgm:t>
        <a:bodyPr/>
        <a:lstStyle/>
        <a:p>
          <a:endParaRPr lang="es-DO"/>
        </a:p>
      </dgm:t>
    </dgm:pt>
    <dgm:pt modelId="{6DE437ED-5F78-42EA-8A7B-40744475E5BE}" type="sibTrans" cxnId="{07DAD9BE-3CEF-494B-8816-3489A17960FB}">
      <dgm:prSet/>
      <dgm:spPr/>
      <dgm:t>
        <a:bodyPr/>
        <a:lstStyle/>
        <a:p>
          <a:endParaRPr lang="es-DO"/>
        </a:p>
      </dgm:t>
    </dgm:pt>
    <dgm:pt modelId="{F62D1A71-9361-4BAC-8BCC-105FD7CF98DF}">
      <dgm:prSet custT="1"/>
      <dgm:spPr/>
      <dgm:t>
        <a:bodyPr/>
        <a:lstStyle/>
        <a:p>
          <a:r>
            <a:rPr lang="es-DO" sz="2000" b="1" i="0" u="none" dirty="0"/>
            <a:t>3.1%</a:t>
          </a:r>
          <a:endParaRPr lang="es-DO" sz="2000" b="1" dirty="0"/>
        </a:p>
      </dgm:t>
    </dgm:pt>
    <dgm:pt modelId="{3B453399-56E9-4783-927A-05033141A0AF}" type="parTrans" cxnId="{490A2557-1925-4200-8DE0-14CF5C8132BB}">
      <dgm:prSet/>
      <dgm:spPr/>
      <dgm:t>
        <a:bodyPr/>
        <a:lstStyle/>
        <a:p>
          <a:endParaRPr lang="es-DO"/>
        </a:p>
      </dgm:t>
    </dgm:pt>
    <dgm:pt modelId="{25755A3D-E16C-4E48-91E2-9A1AF1AFAB8B}" type="sibTrans" cxnId="{490A2557-1925-4200-8DE0-14CF5C8132BB}">
      <dgm:prSet/>
      <dgm:spPr/>
      <dgm:t>
        <a:bodyPr/>
        <a:lstStyle/>
        <a:p>
          <a:endParaRPr lang="es-DO"/>
        </a:p>
      </dgm:t>
    </dgm:pt>
    <dgm:pt modelId="{98D2460F-B530-458E-B4CA-7E02BBDA6B5A}">
      <dgm:prSet custT="1"/>
      <dgm:spPr/>
      <dgm:t>
        <a:bodyPr/>
        <a:lstStyle/>
        <a:p>
          <a:r>
            <a:rPr lang="es-DO" sz="2000" b="1" i="0" u="none"/>
            <a:t>1.5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EC54E623-A053-433A-82D4-0A9A3AC9A018}" type="parTrans" cxnId="{907E7053-ABD3-4A0C-BA9C-C0883F0A346E}">
      <dgm:prSet/>
      <dgm:spPr/>
      <dgm:t>
        <a:bodyPr/>
        <a:lstStyle/>
        <a:p>
          <a:endParaRPr lang="es-DO"/>
        </a:p>
      </dgm:t>
    </dgm:pt>
    <dgm:pt modelId="{8621FB00-DC46-4390-A276-B24FFAB58DBB}" type="sibTrans" cxnId="{907E7053-ABD3-4A0C-BA9C-C0883F0A346E}">
      <dgm:prSet/>
      <dgm:spPr/>
      <dgm:t>
        <a:bodyPr/>
        <a:lstStyle/>
        <a:p>
          <a:endParaRPr lang="es-DO"/>
        </a:p>
      </dgm:t>
    </dgm:pt>
    <dgm:pt modelId="{9F692993-D976-45E5-AD66-99E853F021AD}">
      <dgm:prSet custT="1"/>
      <dgm:spPr/>
      <dgm:t>
        <a:bodyPr/>
        <a:lstStyle/>
        <a:p>
          <a:r>
            <a:rPr lang="es-ES" sz="2000" b="1" i="0" u="none"/>
            <a:t>0.2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BD209E7B-7949-4D76-B65A-453FC3913B6C}" type="parTrans" cxnId="{77B95423-0472-4125-901A-6861BEE1EADE}">
      <dgm:prSet/>
      <dgm:spPr/>
      <dgm:t>
        <a:bodyPr/>
        <a:lstStyle/>
        <a:p>
          <a:endParaRPr lang="es-DO"/>
        </a:p>
      </dgm:t>
    </dgm:pt>
    <dgm:pt modelId="{F3AFD218-E832-498E-9BE8-573F652F1EA3}" type="sibTrans" cxnId="{77B95423-0472-4125-901A-6861BEE1EADE}">
      <dgm:prSet/>
      <dgm:spPr/>
      <dgm:t>
        <a:bodyPr/>
        <a:lstStyle/>
        <a:p>
          <a:endParaRPr lang="es-DO"/>
        </a:p>
      </dgm:t>
    </dgm:pt>
    <dgm:pt modelId="{5FCEE872-07F2-4AA4-A00C-E07613EE9D62}">
      <dgm:prSet custT="1"/>
      <dgm:spPr/>
      <dgm:t>
        <a:bodyPr/>
        <a:lstStyle/>
        <a:p>
          <a:r>
            <a:rPr lang="es-DO" sz="2000" b="1" i="0" u="none"/>
            <a:t>0.2</a:t>
          </a:r>
          <a:r>
            <a:rPr lang="es-DO" sz="2000" b="1" i="0" u="none" dirty="0"/>
            <a:t>%</a:t>
          </a:r>
          <a:endParaRPr lang="es-DO" sz="2000" b="1" dirty="0"/>
        </a:p>
      </dgm:t>
    </dgm:pt>
    <dgm:pt modelId="{5EFF4B22-1E93-49A4-9B00-FC6F5E7250F4}" type="parTrans" cxnId="{DCBECF86-51F3-46B2-BF6F-4120879A6A9F}">
      <dgm:prSet/>
      <dgm:spPr/>
      <dgm:t>
        <a:bodyPr/>
        <a:lstStyle/>
        <a:p>
          <a:endParaRPr lang="es-DO"/>
        </a:p>
      </dgm:t>
    </dgm:pt>
    <dgm:pt modelId="{AA01D65C-8904-4D63-9B3D-B83E9B775A31}" type="sibTrans" cxnId="{DCBECF86-51F3-46B2-BF6F-4120879A6A9F}">
      <dgm:prSet/>
      <dgm:spPr/>
      <dgm:t>
        <a:bodyPr/>
        <a:lstStyle/>
        <a:p>
          <a:endParaRPr lang="es-DO"/>
        </a:p>
      </dgm:t>
    </dgm:pt>
    <dgm:pt modelId="{A89F4433-46E0-4B43-82F1-ABE339BDE596}" type="pres">
      <dgm:prSet presAssocID="{41122C36-153C-4943-A294-B5AD23926C1A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9C50F6CC-2490-4823-9C93-A64DD882911A}" type="pres">
      <dgm:prSet presAssocID="{A99BB5CE-4237-4C8F-B55E-033E34B39341}" presName="root" presStyleCnt="0"/>
      <dgm:spPr/>
    </dgm:pt>
    <dgm:pt modelId="{2FCBA454-8E01-43FE-B24A-6DC33285CB61}" type="pres">
      <dgm:prSet presAssocID="{A99BB5CE-4237-4C8F-B55E-033E34B39341}" presName="rootComposite" presStyleCnt="0"/>
      <dgm:spPr/>
    </dgm:pt>
    <dgm:pt modelId="{42DE97F9-11AB-4102-82EC-6ED7AFFB50CD}" type="pres">
      <dgm:prSet presAssocID="{A99BB5CE-4237-4C8F-B55E-033E34B39341}" presName="rootText" presStyleLbl="node1" presStyleIdx="0" presStyleCnt="9"/>
      <dgm:spPr/>
    </dgm:pt>
    <dgm:pt modelId="{098D22F2-CFAB-4673-9E43-AF7C970F51C7}" type="pres">
      <dgm:prSet presAssocID="{A99BB5CE-4237-4C8F-B55E-033E34B39341}" presName="rootConnector" presStyleLbl="node1" presStyleIdx="0" presStyleCnt="9"/>
      <dgm:spPr/>
    </dgm:pt>
    <dgm:pt modelId="{362650C1-F629-4565-8D25-03CAE32E0E69}" type="pres">
      <dgm:prSet presAssocID="{A99BB5CE-4237-4C8F-B55E-033E34B39341}" presName="childShape" presStyleCnt="0"/>
      <dgm:spPr/>
    </dgm:pt>
    <dgm:pt modelId="{1FEE86D8-B9AA-4C21-85DB-EAA404B2817B}" type="pres">
      <dgm:prSet presAssocID="{E5F624B9-5416-4BFF-9AC2-F85ED3852729}" presName="Name13" presStyleLbl="parChTrans1D2" presStyleIdx="0" presStyleCnt="9"/>
      <dgm:spPr/>
    </dgm:pt>
    <dgm:pt modelId="{0795C38D-7FB4-49FF-A789-3AEC5FAF4863}" type="pres">
      <dgm:prSet presAssocID="{C702F1E9-B0CC-456B-9049-7B1AA94784AB}" presName="childText" presStyleLbl="bgAcc1" presStyleIdx="0" presStyleCnt="9">
        <dgm:presLayoutVars>
          <dgm:bulletEnabled val="1"/>
        </dgm:presLayoutVars>
      </dgm:prSet>
      <dgm:spPr/>
    </dgm:pt>
    <dgm:pt modelId="{15293B51-10FF-45FC-83BD-489940D695B1}" type="pres">
      <dgm:prSet presAssocID="{A0D168C8-D830-4D5D-93A4-7F2D9D775630}" presName="root" presStyleCnt="0"/>
      <dgm:spPr/>
    </dgm:pt>
    <dgm:pt modelId="{82C720E5-5560-43D3-AFB5-A5BA4DE1FF24}" type="pres">
      <dgm:prSet presAssocID="{A0D168C8-D830-4D5D-93A4-7F2D9D775630}" presName="rootComposite" presStyleCnt="0"/>
      <dgm:spPr/>
    </dgm:pt>
    <dgm:pt modelId="{E27AD7E3-DBCD-4225-92F9-481AA5F9C506}" type="pres">
      <dgm:prSet presAssocID="{A0D168C8-D830-4D5D-93A4-7F2D9D775630}" presName="rootText" presStyleLbl="node1" presStyleIdx="1" presStyleCnt="9"/>
      <dgm:spPr/>
    </dgm:pt>
    <dgm:pt modelId="{930F57B5-8849-42CE-8F5A-16B5AAA56968}" type="pres">
      <dgm:prSet presAssocID="{A0D168C8-D830-4D5D-93A4-7F2D9D775630}" presName="rootConnector" presStyleLbl="node1" presStyleIdx="1" presStyleCnt="9"/>
      <dgm:spPr/>
    </dgm:pt>
    <dgm:pt modelId="{E9FDCA47-7FA2-4336-BB21-5C00A4C19ABB}" type="pres">
      <dgm:prSet presAssocID="{A0D168C8-D830-4D5D-93A4-7F2D9D775630}" presName="childShape" presStyleCnt="0"/>
      <dgm:spPr/>
    </dgm:pt>
    <dgm:pt modelId="{D8EADFE5-E31E-42E2-AAB5-E4F64D3F31AD}" type="pres">
      <dgm:prSet presAssocID="{E1861020-DCF5-4533-92CE-095E5D133B60}" presName="Name13" presStyleLbl="parChTrans1D2" presStyleIdx="1" presStyleCnt="9"/>
      <dgm:spPr/>
    </dgm:pt>
    <dgm:pt modelId="{54A7FA9E-B56F-4B23-A608-303A943C2225}" type="pres">
      <dgm:prSet presAssocID="{4C999583-50B1-4901-A750-489CE9CCF70B}" presName="childText" presStyleLbl="bgAcc1" presStyleIdx="1" presStyleCnt="9">
        <dgm:presLayoutVars>
          <dgm:bulletEnabled val="1"/>
        </dgm:presLayoutVars>
      </dgm:prSet>
      <dgm:spPr/>
    </dgm:pt>
    <dgm:pt modelId="{A16FD36D-7756-4BFE-AF1A-1F404C73092D}" type="pres">
      <dgm:prSet presAssocID="{3340E8AC-0CA9-4400-9268-2189E36963B6}" presName="root" presStyleCnt="0"/>
      <dgm:spPr/>
    </dgm:pt>
    <dgm:pt modelId="{94FAE3DB-E00B-4DA6-877C-BFDC0131CEFC}" type="pres">
      <dgm:prSet presAssocID="{3340E8AC-0CA9-4400-9268-2189E36963B6}" presName="rootComposite" presStyleCnt="0"/>
      <dgm:spPr/>
    </dgm:pt>
    <dgm:pt modelId="{45725339-CFAB-4B48-95FC-2CAE190C19AC}" type="pres">
      <dgm:prSet presAssocID="{3340E8AC-0CA9-4400-9268-2189E36963B6}" presName="rootText" presStyleLbl="node1" presStyleIdx="2" presStyleCnt="9"/>
      <dgm:spPr/>
    </dgm:pt>
    <dgm:pt modelId="{522DFF5A-0D58-456A-BFA0-77E715B307CE}" type="pres">
      <dgm:prSet presAssocID="{3340E8AC-0CA9-4400-9268-2189E36963B6}" presName="rootConnector" presStyleLbl="node1" presStyleIdx="2" presStyleCnt="9"/>
      <dgm:spPr/>
    </dgm:pt>
    <dgm:pt modelId="{9445B643-D16B-45F1-B24D-42982838B635}" type="pres">
      <dgm:prSet presAssocID="{3340E8AC-0CA9-4400-9268-2189E36963B6}" presName="childShape" presStyleCnt="0"/>
      <dgm:spPr/>
    </dgm:pt>
    <dgm:pt modelId="{71C39CC0-7A08-4FB0-8295-FEA38E60EA85}" type="pres">
      <dgm:prSet presAssocID="{F82C31D8-71BF-44F1-9053-DFA3B0CA95DE}" presName="Name13" presStyleLbl="parChTrans1D2" presStyleIdx="2" presStyleCnt="9"/>
      <dgm:spPr/>
    </dgm:pt>
    <dgm:pt modelId="{95C6582C-AB9C-455C-B7B6-57BDC1AB3016}" type="pres">
      <dgm:prSet presAssocID="{6B4EF140-D134-4494-932E-88B04674CDF9}" presName="childText" presStyleLbl="bgAcc1" presStyleIdx="2" presStyleCnt="9">
        <dgm:presLayoutVars>
          <dgm:bulletEnabled val="1"/>
        </dgm:presLayoutVars>
      </dgm:prSet>
      <dgm:spPr/>
    </dgm:pt>
    <dgm:pt modelId="{304BDE12-46A3-4006-BABD-D0DEC4C7ADFF}" type="pres">
      <dgm:prSet presAssocID="{A15C619E-CBC3-427B-96FC-2F1881AB5B89}" presName="root" presStyleCnt="0"/>
      <dgm:spPr/>
    </dgm:pt>
    <dgm:pt modelId="{B0FA62D0-767E-4461-9121-41B11ED37E7E}" type="pres">
      <dgm:prSet presAssocID="{A15C619E-CBC3-427B-96FC-2F1881AB5B89}" presName="rootComposite" presStyleCnt="0"/>
      <dgm:spPr/>
    </dgm:pt>
    <dgm:pt modelId="{D9F5B07E-1B9E-44DD-8937-DA2D444EF5D8}" type="pres">
      <dgm:prSet presAssocID="{A15C619E-CBC3-427B-96FC-2F1881AB5B89}" presName="rootText" presStyleLbl="node1" presStyleIdx="3" presStyleCnt="9"/>
      <dgm:spPr/>
    </dgm:pt>
    <dgm:pt modelId="{712F1C72-589C-4C87-AC65-14D0050A8677}" type="pres">
      <dgm:prSet presAssocID="{A15C619E-CBC3-427B-96FC-2F1881AB5B89}" presName="rootConnector" presStyleLbl="node1" presStyleIdx="3" presStyleCnt="9"/>
      <dgm:spPr/>
    </dgm:pt>
    <dgm:pt modelId="{7A658AFB-2E27-4316-9A4A-15F2DF6EA52E}" type="pres">
      <dgm:prSet presAssocID="{A15C619E-CBC3-427B-96FC-2F1881AB5B89}" presName="childShape" presStyleCnt="0"/>
      <dgm:spPr/>
    </dgm:pt>
    <dgm:pt modelId="{A0DB5597-AC93-43AC-AC86-045E1F8431C9}" type="pres">
      <dgm:prSet presAssocID="{35C1BF4C-1237-4437-8FC7-40139E7EB0BC}" presName="Name13" presStyleLbl="parChTrans1D2" presStyleIdx="3" presStyleCnt="9"/>
      <dgm:spPr/>
    </dgm:pt>
    <dgm:pt modelId="{50B43EAB-8BC6-4422-AB07-B1336629E289}" type="pres">
      <dgm:prSet presAssocID="{C1CA7F39-B7AD-4845-940B-724A022616FA}" presName="childText" presStyleLbl="bgAcc1" presStyleIdx="3" presStyleCnt="9">
        <dgm:presLayoutVars>
          <dgm:bulletEnabled val="1"/>
        </dgm:presLayoutVars>
      </dgm:prSet>
      <dgm:spPr/>
    </dgm:pt>
    <dgm:pt modelId="{510E541B-6C6F-4357-B258-D4FABF3FD47C}" type="pres">
      <dgm:prSet presAssocID="{2BFD2F0D-B4D8-4A8F-8C30-457FE163A640}" presName="root" presStyleCnt="0"/>
      <dgm:spPr/>
    </dgm:pt>
    <dgm:pt modelId="{16777A59-CC3A-4AEF-B6AD-CD78973C7BFE}" type="pres">
      <dgm:prSet presAssocID="{2BFD2F0D-B4D8-4A8F-8C30-457FE163A640}" presName="rootComposite" presStyleCnt="0"/>
      <dgm:spPr/>
    </dgm:pt>
    <dgm:pt modelId="{FDCBD483-3776-4013-9723-53C3EC26C07A}" type="pres">
      <dgm:prSet presAssocID="{2BFD2F0D-B4D8-4A8F-8C30-457FE163A640}" presName="rootText" presStyleLbl="node1" presStyleIdx="4" presStyleCnt="9"/>
      <dgm:spPr/>
    </dgm:pt>
    <dgm:pt modelId="{6105D702-7F52-40D0-A93E-57DF96097375}" type="pres">
      <dgm:prSet presAssocID="{2BFD2F0D-B4D8-4A8F-8C30-457FE163A640}" presName="rootConnector" presStyleLbl="node1" presStyleIdx="4" presStyleCnt="9"/>
      <dgm:spPr/>
    </dgm:pt>
    <dgm:pt modelId="{7EAD8E1A-F720-44D7-82DD-853F69F7FA41}" type="pres">
      <dgm:prSet presAssocID="{2BFD2F0D-B4D8-4A8F-8C30-457FE163A640}" presName="childShape" presStyleCnt="0"/>
      <dgm:spPr/>
    </dgm:pt>
    <dgm:pt modelId="{C62E4DE4-345B-4BD4-9990-6E8372402A33}" type="pres">
      <dgm:prSet presAssocID="{F530169B-8FB1-4CC6-B52E-CED27E3AA7EB}" presName="Name13" presStyleLbl="parChTrans1D2" presStyleIdx="4" presStyleCnt="9"/>
      <dgm:spPr/>
    </dgm:pt>
    <dgm:pt modelId="{D6CA94BA-F019-4ECA-8D3F-F378C443645A}" type="pres">
      <dgm:prSet presAssocID="{043C4FB0-996B-4E5A-B39F-0B6A947BA114}" presName="childText" presStyleLbl="bgAcc1" presStyleIdx="4" presStyleCnt="9">
        <dgm:presLayoutVars>
          <dgm:bulletEnabled val="1"/>
        </dgm:presLayoutVars>
      </dgm:prSet>
      <dgm:spPr/>
    </dgm:pt>
    <dgm:pt modelId="{862B93B2-3753-405D-BB5B-2781FC2A03B5}" type="pres">
      <dgm:prSet presAssocID="{CC2F125D-E6A3-4E9B-AF0B-B773386EADC8}" presName="root" presStyleCnt="0"/>
      <dgm:spPr/>
    </dgm:pt>
    <dgm:pt modelId="{12FDE3F6-55F9-4736-8D74-CFCEB121B1A3}" type="pres">
      <dgm:prSet presAssocID="{CC2F125D-E6A3-4E9B-AF0B-B773386EADC8}" presName="rootComposite" presStyleCnt="0"/>
      <dgm:spPr/>
    </dgm:pt>
    <dgm:pt modelId="{F23768F0-837C-463F-B602-98EE6345BF3E}" type="pres">
      <dgm:prSet presAssocID="{CC2F125D-E6A3-4E9B-AF0B-B773386EADC8}" presName="rootText" presStyleLbl="node1" presStyleIdx="5" presStyleCnt="9"/>
      <dgm:spPr/>
    </dgm:pt>
    <dgm:pt modelId="{F08B5EC2-2228-42A5-A7F6-F58227D34CA7}" type="pres">
      <dgm:prSet presAssocID="{CC2F125D-E6A3-4E9B-AF0B-B773386EADC8}" presName="rootConnector" presStyleLbl="node1" presStyleIdx="5" presStyleCnt="9"/>
      <dgm:spPr/>
    </dgm:pt>
    <dgm:pt modelId="{F70FCAB2-1ED6-4064-B71C-0484FB9CD344}" type="pres">
      <dgm:prSet presAssocID="{CC2F125D-E6A3-4E9B-AF0B-B773386EADC8}" presName="childShape" presStyleCnt="0"/>
      <dgm:spPr/>
    </dgm:pt>
    <dgm:pt modelId="{C1733E47-8F1A-4C85-9517-E617EF938831}" type="pres">
      <dgm:prSet presAssocID="{3B453399-56E9-4783-927A-05033141A0AF}" presName="Name13" presStyleLbl="parChTrans1D2" presStyleIdx="5" presStyleCnt="9"/>
      <dgm:spPr/>
    </dgm:pt>
    <dgm:pt modelId="{CA6098B1-0F80-4917-B9CD-C6A4FB6A3C1B}" type="pres">
      <dgm:prSet presAssocID="{F62D1A71-9361-4BAC-8BCC-105FD7CF98DF}" presName="childText" presStyleLbl="bgAcc1" presStyleIdx="5" presStyleCnt="9">
        <dgm:presLayoutVars>
          <dgm:bulletEnabled val="1"/>
        </dgm:presLayoutVars>
      </dgm:prSet>
      <dgm:spPr/>
    </dgm:pt>
    <dgm:pt modelId="{F583C6A9-5244-4F36-9D43-028E039D1E93}" type="pres">
      <dgm:prSet presAssocID="{D5483ADA-8FAB-4781-A96C-9BF994AF20C1}" presName="root" presStyleCnt="0"/>
      <dgm:spPr/>
    </dgm:pt>
    <dgm:pt modelId="{F237878C-25EB-470C-8111-FEC1905BDA39}" type="pres">
      <dgm:prSet presAssocID="{D5483ADA-8FAB-4781-A96C-9BF994AF20C1}" presName="rootComposite" presStyleCnt="0"/>
      <dgm:spPr/>
    </dgm:pt>
    <dgm:pt modelId="{75B81F7B-BDC4-4B1E-BCFB-5BF285F37FD7}" type="pres">
      <dgm:prSet presAssocID="{D5483ADA-8FAB-4781-A96C-9BF994AF20C1}" presName="rootText" presStyleLbl="node1" presStyleIdx="6" presStyleCnt="9"/>
      <dgm:spPr/>
    </dgm:pt>
    <dgm:pt modelId="{FA6B62C4-1639-4492-8AD8-E5E74BC60214}" type="pres">
      <dgm:prSet presAssocID="{D5483ADA-8FAB-4781-A96C-9BF994AF20C1}" presName="rootConnector" presStyleLbl="node1" presStyleIdx="6" presStyleCnt="9"/>
      <dgm:spPr/>
    </dgm:pt>
    <dgm:pt modelId="{949E03ED-F971-4F98-9C02-701A415DC02F}" type="pres">
      <dgm:prSet presAssocID="{D5483ADA-8FAB-4781-A96C-9BF994AF20C1}" presName="childShape" presStyleCnt="0"/>
      <dgm:spPr/>
    </dgm:pt>
    <dgm:pt modelId="{E82CFD6F-E2C5-4C5F-AA03-EA263FE62B67}" type="pres">
      <dgm:prSet presAssocID="{EC54E623-A053-433A-82D4-0A9A3AC9A018}" presName="Name13" presStyleLbl="parChTrans1D2" presStyleIdx="6" presStyleCnt="9"/>
      <dgm:spPr/>
    </dgm:pt>
    <dgm:pt modelId="{EE77D908-E6BE-4A7B-A06B-F26A98D9CB71}" type="pres">
      <dgm:prSet presAssocID="{98D2460F-B530-458E-B4CA-7E02BBDA6B5A}" presName="childText" presStyleLbl="bgAcc1" presStyleIdx="6" presStyleCnt="9">
        <dgm:presLayoutVars>
          <dgm:bulletEnabled val="1"/>
        </dgm:presLayoutVars>
      </dgm:prSet>
      <dgm:spPr/>
    </dgm:pt>
    <dgm:pt modelId="{BC5E9E90-91CC-466B-BD0F-29DDAA775EB6}" type="pres">
      <dgm:prSet presAssocID="{EA459492-A442-4432-BC46-6E52D15BF09B}" presName="root" presStyleCnt="0"/>
      <dgm:spPr/>
    </dgm:pt>
    <dgm:pt modelId="{83823BE3-462C-41B0-B8F4-604AA53610C2}" type="pres">
      <dgm:prSet presAssocID="{EA459492-A442-4432-BC46-6E52D15BF09B}" presName="rootComposite" presStyleCnt="0"/>
      <dgm:spPr/>
    </dgm:pt>
    <dgm:pt modelId="{1FCD8C37-FF49-455D-BA09-6058718A8FB5}" type="pres">
      <dgm:prSet presAssocID="{EA459492-A442-4432-BC46-6E52D15BF09B}" presName="rootText" presStyleLbl="node1" presStyleIdx="7" presStyleCnt="9"/>
      <dgm:spPr/>
    </dgm:pt>
    <dgm:pt modelId="{09CC71DC-7CA5-478C-A305-137250E7A334}" type="pres">
      <dgm:prSet presAssocID="{EA459492-A442-4432-BC46-6E52D15BF09B}" presName="rootConnector" presStyleLbl="node1" presStyleIdx="7" presStyleCnt="9"/>
      <dgm:spPr/>
    </dgm:pt>
    <dgm:pt modelId="{BCB3CB73-AA97-4C79-A54D-83431CEB313F}" type="pres">
      <dgm:prSet presAssocID="{EA459492-A442-4432-BC46-6E52D15BF09B}" presName="childShape" presStyleCnt="0"/>
      <dgm:spPr/>
    </dgm:pt>
    <dgm:pt modelId="{F8EB919A-4DEE-4805-8D05-FA8A7B1A7EA8}" type="pres">
      <dgm:prSet presAssocID="{BD209E7B-7949-4D76-B65A-453FC3913B6C}" presName="Name13" presStyleLbl="parChTrans1D2" presStyleIdx="7" presStyleCnt="9"/>
      <dgm:spPr/>
    </dgm:pt>
    <dgm:pt modelId="{C9660EB1-4850-4A35-91D3-4A6F9A70C176}" type="pres">
      <dgm:prSet presAssocID="{9F692993-D976-45E5-AD66-99E853F021AD}" presName="childText" presStyleLbl="bgAcc1" presStyleIdx="7" presStyleCnt="9">
        <dgm:presLayoutVars>
          <dgm:bulletEnabled val="1"/>
        </dgm:presLayoutVars>
      </dgm:prSet>
      <dgm:spPr/>
    </dgm:pt>
    <dgm:pt modelId="{3E9DD6E7-CF6C-4987-BE88-911F1E0E700D}" type="pres">
      <dgm:prSet presAssocID="{7039E27A-A061-4961-965F-E2E31C6B3320}" presName="root" presStyleCnt="0"/>
      <dgm:spPr/>
    </dgm:pt>
    <dgm:pt modelId="{36CD2BD9-8B5F-4610-BF93-A690E800F68D}" type="pres">
      <dgm:prSet presAssocID="{7039E27A-A061-4961-965F-E2E31C6B3320}" presName="rootComposite" presStyleCnt="0"/>
      <dgm:spPr/>
    </dgm:pt>
    <dgm:pt modelId="{708BC372-9D08-4F1C-AB2F-BAA9E19F4BDE}" type="pres">
      <dgm:prSet presAssocID="{7039E27A-A061-4961-965F-E2E31C6B3320}" presName="rootText" presStyleLbl="node1" presStyleIdx="8" presStyleCnt="9"/>
      <dgm:spPr/>
    </dgm:pt>
    <dgm:pt modelId="{770F1138-A5D2-4D85-A827-6270406536ED}" type="pres">
      <dgm:prSet presAssocID="{7039E27A-A061-4961-965F-E2E31C6B3320}" presName="rootConnector" presStyleLbl="node1" presStyleIdx="8" presStyleCnt="9"/>
      <dgm:spPr/>
    </dgm:pt>
    <dgm:pt modelId="{F2FE67FF-4DB7-44E0-9D94-25AA9EC6C3FE}" type="pres">
      <dgm:prSet presAssocID="{7039E27A-A061-4961-965F-E2E31C6B3320}" presName="childShape" presStyleCnt="0"/>
      <dgm:spPr/>
    </dgm:pt>
    <dgm:pt modelId="{17DF5B81-4C72-4879-8FD8-3139CE0E1A85}" type="pres">
      <dgm:prSet presAssocID="{5EFF4B22-1E93-49A4-9B00-FC6F5E7250F4}" presName="Name13" presStyleLbl="parChTrans1D2" presStyleIdx="8" presStyleCnt="9"/>
      <dgm:spPr/>
    </dgm:pt>
    <dgm:pt modelId="{BA2CB305-0146-4923-A20A-E571595B7B97}" type="pres">
      <dgm:prSet presAssocID="{5FCEE872-07F2-4AA4-A00C-E07613EE9D62}" presName="childText" presStyleLbl="bgAcc1" presStyleIdx="8" presStyleCnt="9">
        <dgm:presLayoutVars>
          <dgm:bulletEnabled val="1"/>
        </dgm:presLayoutVars>
      </dgm:prSet>
      <dgm:spPr/>
    </dgm:pt>
  </dgm:ptLst>
  <dgm:cxnLst>
    <dgm:cxn modelId="{BFDAA000-4B34-404D-B7CC-46396459EB51}" type="presOf" srcId="{7039E27A-A061-4961-965F-E2E31C6B3320}" destId="{708BC372-9D08-4F1C-AB2F-BAA9E19F4BDE}" srcOrd="0" destOrd="0" presId="urn:microsoft.com/office/officeart/2005/8/layout/hierarchy3"/>
    <dgm:cxn modelId="{111AFB00-8BAB-475F-941E-A132B700F199}" type="presOf" srcId="{7039E27A-A061-4961-965F-E2E31C6B3320}" destId="{770F1138-A5D2-4D85-A827-6270406536ED}" srcOrd="1" destOrd="0" presId="urn:microsoft.com/office/officeart/2005/8/layout/hierarchy3"/>
    <dgm:cxn modelId="{52CEFB00-3BFF-4AA8-8831-E6082FA9A416}" type="presOf" srcId="{A99BB5CE-4237-4C8F-B55E-033E34B39341}" destId="{42DE97F9-11AB-4102-82EC-6ED7AFFB50CD}" srcOrd="0" destOrd="0" presId="urn:microsoft.com/office/officeart/2005/8/layout/hierarchy3"/>
    <dgm:cxn modelId="{6B2EB604-A3F7-42C4-8031-D53FDD887479}" type="presOf" srcId="{4C999583-50B1-4901-A750-489CE9CCF70B}" destId="{54A7FA9E-B56F-4B23-A608-303A943C2225}" srcOrd="0" destOrd="0" presId="urn:microsoft.com/office/officeart/2005/8/layout/hierarchy3"/>
    <dgm:cxn modelId="{749F450A-703F-46E8-AD44-3E9C7CECB178}" srcId="{A0D168C8-D830-4D5D-93A4-7F2D9D775630}" destId="{4C999583-50B1-4901-A750-489CE9CCF70B}" srcOrd="0" destOrd="0" parTransId="{E1861020-DCF5-4533-92CE-095E5D133B60}" sibTransId="{A25D1C09-B949-4578-9BBC-0CFC692EDF2E}"/>
    <dgm:cxn modelId="{110A220F-0587-41F7-BC1A-4E54014F12C8}" type="presOf" srcId="{C702F1E9-B0CC-456B-9049-7B1AA94784AB}" destId="{0795C38D-7FB4-49FF-A789-3AEC5FAF4863}" srcOrd="0" destOrd="0" presId="urn:microsoft.com/office/officeart/2005/8/layout/hierarchy3"/>
    <dgm:cxn modelId="{097A3F0F-9451-4789-BA98-226E6D3A2089}" type="presOf" srcId="{A15C619E-CBC3-427B-96FC-2F1881AB5B89}" destId="{712F1C72-589C-4C87-AC65-14D0050A8677}" srcOrd="1" destOrd="0" presId="urn:microsoft.com/office/officeart/2005/8/layout/hierarchy3"/>
    <dgm:cxn modelId="{06050819-3514-4D45-A073-8960FDAFD959}" type="presOf" srcId="{2BFD2F0D-B4D8-4A8F-8C30-457FE163A640}" destId="{FDCBD483-3776-4013-9723-53C3EC26C07A}" srcOrd="0" destOrd="0" presId="urn:microsoft.com/office/officeart/2005/8/layout/hierarchy3"/>
    <dgm:cxn modelId="{C316A41D-F7D6-4C39-ABCD-C33AB7A3C526}" type="presOf" srcId="{043C4FB0-996B-4E5A-B39F-0B6A947BA114}" destId="{D6CA94BA-F019-4ECA-8D3F-F378C443645A}" srcOrd="0" destOrd="0" presId="urn:microsoft.com/office/officeart/2005/8/layout/hierarchy3"/>
    <dgm:cxn modelId="{3BDBB61D-F6FF-4885-9A38-AC7D45402A3C}" type="presOf" srcId="{35C1BF4C-1237-4437-8FC7-40139E7EB0BC}" destId="{A0DB5597-AC93-43AC-AC86-045E1F8431C9}" srcOrd="0" destOrd="0" presId="urn:microsoft.com/office/officeart/2005/8/layout/hierarchy3"/>
    <dgm:cxn modelId="{6DCD261E-204F-4DD4-B297-C0A1DC7970D1}" srcId="{41122C36-153C-4943-A294-B5AD23926C1A}" destId="{7039E27A-A061-4961-965F-E2E31C6B3320}" srcOrd="8" destOrd="0" parTransId="{81051F04-E689-4562-BAEA-CC439B0FCF15}" sibTransId="{EE2DBE77-A407-4F0F-B7BD-C5B038D2F1C3}"/>
    <dgm:cxn modelId="{77B95423-0472-4125-901A-6861BEE1EADE}" srcId="{EA459492-A442-4432-BC46-6E52D15BF09B}" destId="{9F692993-D976-45E5-AD66-99E853F021AD}" srcOrd="0" destOrd="0" parTransId="{BD209E7B-7949-4D76-B65A-453FC3913B6C}" sibTransId="{F3AFD218-E832-498E-9BE8-573F652F1EA3}"/>
    <dgm:cxn modelId="{310D112B-1DF3-4727-BD80-18EB8A72B178}" srcId="{A99BB5CE-4237-4C8F-B55E-033E34B39341}" destId="{C702F1E9-B0CC-456B-9049-7B1AA94784AB}" srcOrd="0" destOrd="0" parTransId="{E5F624B9-5416-4BFF-9AC2-F85ED3852729}" sibTransId="{3E5D0A43-5CFF-4ADB-ABC8-FE66645866B1}"/>
    <dgm:cxn modelId="{C323EC30-8191-4A48-8658-728091237703}" type="presOf" srcId="{EA459492-A442-4432-BC46-6E52D15BF09B}" destId="{09CC71DC-7CA5-478C-A305-137250E7A334}" srcOrd="1" destOrd="0" presId="urn:microsoft.com/office/officeart/2005/8/layout/hierarchy3"/>
    <dgm:cxn modelId="{A596EF39-6C7E-4106-A702-64F3035181E4}" type="presOf" srcId="{6B4EF140-D134-4494-932E-88B04674CDF9}" destId="{95C6582C-AB9C-455C-B7B6-57BDC1AB3016}" srcOrd="0" destOrd="0" presId="urn:microsoft.com/office/officeart/2005/8/layout/hierarchy3"/>
    <dgm:cxn modelId="{7DD9073C-A503-4448-9F09-6FE375773063}" srcId="{41122C36-153C-4943-A294-B5AD23926C1A}" destId="{D5483ADA-8FAB-4781-A96C-9BF994AF20C1}" srcOrd="6" destOrd="0" parTransId="{1D75BD47-FFD8-4966-93D4-5C5057ADC5E9}" sibTransId="{E01EB6A4-482E-4F36-A716-DE93123AB9E1}"/>
    <dgm:cxn modelId="{AF17AD3C-1BCE-4EE6-8652-94D7C4F2B05E}" type="presOf" srcId="{98D2460F-B530-458E-B4CA-7E02BBDA6B5A}" destId="{EE77D908-E6BE-4A7B-A06B-F26A98D9CB71}" srcOrd="0" destOrd="0" presId="urn:microsoft.com/office/officeart/2005/8/layout/hierarchy3"/>
    <dgm:cxn modelId="{5EB9403F-D235-4D1E-9A40-EB2C88A743DC}" type="presOf" srcId="{3340E8AC-0CA9-4400-9268-2189E36963B6}" destId="{522DFF5A-0D58-456A-BFA0-77E715B307CE}" srcOrd="1" destOrd="0" presId="urn:microsoft.com/office/officeart/2005/8/layout/hierarchy3"/>
    <dgm:cxn modelId="{D9ECA960-294C-4C3F-9541-F27A0420A6E6}" srcId="{41122C36-153C-4943-A294-B5AD23926C1A}" destId="{EA459492-A442-4432-BC46-6E52D15BF09B}" srcOrd="7" destOrd="0" parTransId="{F49A2553-91C9-45FD-A065-1668E1ABA107}" sibTransId="{D2F6CDDA-2BD9-4BD0-B3FF-54D1F60EEFE8}"/>
    <dgm:cxn modelId="{37C9E446-4517-487E-97AD-54EA7768640F}" type="presOf" srcId="{A0D168C8-D830-4D5D-93A4-7F2D9D775630}" destId="{930F57B5-8849-42CE-8F5A-16B5AAA56968}" srcOrd="1" destOrd="0" presId="urn:microsoft.com/office/officeart/2005/8/layout/hierarchy3"/>
    <dgm:cxn modelId="{73D0D06B-2A8C-4828-BCE9-1A73AF4DD6DD}" srcId="{3340E8AC-0CA9-4400-9268-2189E36963B6}" destId="{6B4EF140-D134-4494-932E-88B04674CDF9}" srcOrd="0" destOrd="0" parTransId="{F82C31D8-71BF-44F1-9053-DFA3B0CA95DE}" sibTransId="{3F4BF0D2-4664-4A49-AEE0-EB5B232A4B6D}"/>
    <dgm:cxn modelId="{61DDD86B-45E1-46F2-9F00-EA6B0040B782}" type="presOf" srcId="{A15C619E-CBC3-427B-96FC-2F1881AB5B89}" destId="{D9F5B07E-1B9E-44DD-8937-DA2D444EF5D8}" srcOrd="0" destOrd="0" presId="urn:microsoft.com/office/officeart/2005/8/layout/hierarchy3"/>
    <dgm:cxn modelId="{2C147D6C-6669-493B-B659-CB3E58C3CF5B}" type="presOf" srcId="{CC2F125D-E6A3-4E9B-AF0B-B773386EADC8}" destId="{F23768F0-837C-463F-B602-98EE6345BF3E}" srcOrd="0" destOrd="0" presId="urn:microsoft.com/office/officeart/2005/8/layout/hierarchy3"/>
    <dgm:cxn modelId="{907E7053-ABD3-4A0C-BA9C-C0883F0A346E}" srcId="{D5483ADA-8FAB-4781-A96C-9BF994AF20C1}" destId="{98D2460F-B530-458E-B4CA-7E02BBDA6B5A}" srcOrd="0" destOrd="0" parTransId="{EC54E623-A053-433A-82D4-0A9A3AC9A018}" sibTransId="{8621FB00-DC46-4390-A276-B24FFAB58DBB}"/>
    <dgm:cxn modelId="{16CC8C55-F1C6-412B-96EC-00FED76D3BE0}" type="presOf" srcId="{2BFD2F0D-B4D8-4A8F-8C30-457FE163A640}" destId="{6105D702-7F52-40D0-A93E-57DF96097375}" srcOrd="1" destOrd="0" presId="urn:microsoft.com/office/officeart/2005/8/layout/hierarchy3"/>
    <dgm:cxn modelId="{3A84A856-D26B-4EEF-9D8E-FDDF9B873BD4}" type="presOf" srcId="{F530169B-8FB1-4CC6-B52E-CED27E3AA7EB}" destId="{C62E4DE4-345B-4BD4-9990-6E8372402A33}" srcOrd="0" destOrd="0" presId="urn:microsoft.com/office/officeart/2005/8/layout/hierarchy3"/>
    <dgm:cxn modelId="{490A2557-1925-4200-8DE0-14CF5C8132BB}" srcId="{CC2F125D-E6A3-4E9B-AF0B-B773386EADC8}" destId="{F62D1A71-9361-4BAC-8BCC-105FD7CF98DF}" srcOrd="0" destOrd="0" parTransId="{3B453399-56E9-4783-927A-05033141A0AF}" sibTransId="{25755A3D-E16C-4E48-91E2-9A1AF1AFAB8B}"/>
    <dgm:cxn modelId="{E99EBB77-F4EF-4AE2-AF2E-CFA75DA16054}" type="presOf" srcId="{E5F624B9-5416-4BFF-9AC2-F85ED3852729}" destId="{1FEE86D8-B9AA-4C21-85DB-EAA404B2817B}" srcOrd="0" destOrd="0" presId="urn:microsoft.com/office/officeart/2005/8/layout/hierarchy3"/>
    <dgm:cxn modelId="{F12D077C-DBB3-4BD8-BCD3-615F410A9F4F}" type="presOf" srcId="{A99BB5CE-4237-4C8F-B55E-033E34B39341}" destId="{098D22F2-CFAB-4673-9E43-AF7C970F51C7}" srcOrd="1" destOrd="0" presId="urn:microsoft.com/office/officeart/2005/8/layout/hierarchy3"/>
    <dgm:cxn modelId="{96D88E7E-4582-43ED-9A58-7DE34698ADA5}" type="presOf" srcId="{5FCEE872-07F2-4AA4-A00C-E07613EE9D62}" destId="{BA2CB305-0146-4923-A20A-E571595B7B97}" srcOrd="0" destOrd="0" presId="urn:microsoft.com/office/officeart/2005/8/layout/hierarchy3"/>
    <dgm:cxn modelId="{DCBECF86-51F3-46B2-BF6F-4120879A6A9F}" srcId="{7039E27A-A061-4961-965F-E2E31C6B3320}" destId="{5FCEE872-07F2-4AA4-A00C-E07613EE9D62}" srcOrd="0" destOrd="0" parTransId="{5EFF4B22-1E93-49A4-9B00-FC6F5E7250F4}" sibTransId="{AA01D65C-8904-4D63-9B3D-B83E9B775A31}"/>
    <dgm:cxn modelId="{1386DE87-30F6-42DF-8E89-BB4D417843AA}" type="presOf" srcId="{EA459492-A442-4432-BC46-6E52D15BF09B}" destId="{1FCD8C37-FF49-455D-BA09-6058718A8FB5}" srcOrd="0" destOrd="0" presId="urn:microsoft.com/office/officeart/2005/8/layout/hierarchy3"/>
    <dgm:cxn modelId="{25510291-A494-45F2-A0E0-170E960BACD1}" srcId="{A15C619E-CBC3-427B-96FC-2F1881AB5B89}" destId="{C1CA7F39-B7AD-4845-940B-724A022616FA}" srcOrd="0" destOrd="0" parTransId="{35C1BF4C-1237-4437-8FC7-40139E7EB0BC}" sibTransId="{F527B7A4-C43E-4AD7-B603-A79A912EF7D7}"/>
    <dgm:cxn modelId="{A37F9393-D69D-4028-9D0A-28E74A8094F3}" srcId="{41122C36-153C-4943-A294-B5AD23926C1A}" destId="{3340E8AC-0CA9-4400-9268-2189E36963B6}" srcOrd="2" destOrd="0" parTransId="{1513E4F1-3E0E-4F80-9862-49C802E218A7}" sibTransId="{BAA99EF7-6D05-4E3F-956B-CA8E97D6BDE5}"/>
    <dgm:cxn modelId="{5A1F7298-9E88-4EA6-B1B2-9A94D27D2851}" srcId="{41122C36-153C-4943-A294-B5AD23926C1A}" destId="{A99BB5CE-4237-4C8F-B55E-033E34B39341}" srcOrd="0" destOrd="0" parTransId="{49DE5B52-483A-443D-88F9-C338542EA14B}" sibTransId="{07EEA780-E8C8-4F0D-9E00-623D11364560}"/>
    <dgm:cxn modelId="{89DC489A-0B61-4BAC-9677-9F6B4A49D223}" type="presOf" srcId="{EC54E623-A053-433A-82D4-0A9A3AC9A018}" destId="{E82CFD6F-E2C5-4C5F-AA03-EA263FE62B67}" srcOrd="0" destOrd="0" presId="urn:microsoft.com/office/officeart/2005/8/layout/hierarchy3"/>
    <dgm:cxn modelId="{0A5CB49B-AADD-4D58-A15F-A4A2DF968651}" type="presOf" srcId="{BD209E7B-7949-4D76-B65A-453FC3913B6C}" destId="{F8EB919A-4DEE-4805-8D05-FA8A7B1A7EA8}" srcOrd="0" destOrd="0" presId="urn:microsoft.com/office/officeart/2005/8/layout/hierarchy3"/>
    <dgm:cxn modelId="{2CE87B8C-F8D9-4A1C-98DC-3ECD6B9F6262}" srcId="{41122C36-153C-4943-A294-B5AD23926C1A}" destId="{A15C619E-CBC3-427B-96FC-2F1881AB5B89}" srcOrd="3" destOrd="0" parTransId="{CB36F439-51F3-40EC-B569-92AA7A2A2A46}" sibTransId="{365ECDBF-1D84-4D32-849F-5265A03CCB33}"/>
    <dgm:cxn modelId="{5C0CC8A7-25DF-4E29-8505-5D4D39638457}" type="presOf" srcId="{C1CA7F39-B7AD-4845-940B-724A022616FA}" destId="{50B43EAB-8BC6-4422-AB07-B1336629E289}" srcOrd="0" destOrd="0" presId="urn:microsoft.com/office/officeart/2005/8/layout/hierarchy3"/>
    <dgm:cxn modelId="{28B0F1A7-A7C8-4070-A719-C52AD46C96CE}" type="presOf" srcId="{F62D1A71-9361-4BAC-8BCC-105FD7CF98DF}" destId="{CA6098B1-0F80-4917-B9CD-C6A4FB6A3C1B}" srcOrd="0" destOrd="0" presId="urn:microsoft.com/office/officeart/2005/8/layout/hierarchy3"/>
    <dgm:cxn modelId="{F24CA1A8-7218-47C7-85E7-EB4F282BDBA4}" srcId="{41122C36-153C-4943-A294-B5AD23926C1A}" destId="{A0D168C8-D830-4D5D-93A4-7F2D9D775630}" srcOrd="1" destOrd="0" parTransId="{8DE1942C-EDB8-4127-A099-77C1B3044F9F}" sibTransId="{9ED939E8-2818-449A-A2B9-E7F13BDEB876}"/>
    <dgm:cxn modelId="{498945AC-6F73-40FE-A356-1A12E34045E5}" type="presOf" srcId="{CC2F125D-E6A3-4E9B-AF0B-B773386EADC8}" destId="{F08B5EC2-2228-42A5-A7F6-F58227D34CA7}" srcOrd="1" destOrd="0" presId="urn:microsoft.com/office/officeart/2005/8/layout/hierarchy3"/>
    <dgm:cxn modelId="{231AD0B5-716C-4D94-92E4-C0F76CC536F7}" type="presOf" srcId="{3340E8AC-0CA9-4400-9268-2189E36963B6}" destId="{45725339-CFAB-4B48-95FC-2CAE190C19AC}" srcOrd="0" destOrd="0" presId="urn:microsoft.com/office/officeart/2005/8/layout/hierarchy3"/>
    <dgm:cxn modelId="{0A32CEB8-370F-4B24-A7F7-9E0F7B217416}" type="presOf" srcId="{41122C36-153C-4943-A294-B5AD23926C1A}" destId="{A89F4433-46E0-4B43-82F1-ABE339BDE596}" srcOrd="0" destOrd="0" presId="urn:microsoft.com/office/officeart/2005/8/layout/hierarchy3"/>
    <dgm:cxn modelId="{07DAD9BE-3CEF-494B-8816-3489A17960FB}" srcId="{2BFD2F0D-B4D8-4A8F-8C30-457FE163A640}" destId="{043C4FB0-996B-4E5A-B39F-0B6A947BA114}" srcOrd="0" destOrd="0" parTransId="{F530169B-8FB1-4CC6-B52E-CED27E3AA7EB}" sibTransId="{6DE437ED-5F78-42EA-8A7B-40744475E5BE}"/>
    <dgm:cxn modelId="{6C0C9EDF-F26D-4CC4-8180-A62A9FC2DA8D}" srcId="{41122C36-153C-4943-A294-B5AD23926C1A}" destId="{2BFD2F0D-B4D8-4A8F-8C30-457FE163A640}" srcOrd="4" destOrd="0" parTransId="{F5C8E678-4129-4A78-9E30-E89F0387E629}" sibTransId="{C543F23A-137D-4A80-A20F-F8C845CE0D4F}"/>
    <dgm:cxn modelId="{7C7CB1E4-D74E-4DF3-B2E8-8A306F1984D8}" type="presOf" srcId="{D5483ADA-8FAB-4781-A96C-9BF994AF20C1}" destId="{FA6B62C4-1639-4492-8AD8-E5E74BC60214}" srcOrd="1" destOrd="0" presId="urn:microsoft.com/office/officeart/2005/8/layout/hierarchy3"/>
    <dgm:cxn modelId="{91819FE4-1411-43EF-B87C-2B9D98E11BEE}" type="presOf" srcId="{5EFF4B22-1E93-49A4-9B00-FC6F5E7250F4}" destId="{17DF5B81-4C72-4879-8FD8-3139CE0E1A85}" srcOrd="0" destOrd="0" presId="urn:microsoft.com/office/officeart/2005/8/layout/hierarchy3"/>
    <dgm:cxn modelId="{F632C5E5-622B-406D-B5EB-9720AD576898}" type="presOf" srcId="{E1861020-DCF5-4533-92CE-095E5D133B60}" destId="{D8EADFE5-E31E-42E2-AAB5-E4F64D3F31AD}" srcOrd="0" destOrd="0" presId="urn:microsoft.com/office/officeart/2005/8/layout/hierarchy3"/>
    <dgm:cxn modelId="{A85ECFC8-E0ED-4540-8F08-F29284B81F18}" type="presOf" srcId="{F82C31D8-71BF-44F1-9053-DFA3B0CA95DE}" destId="{71C39CC0-7A08-4FB0-8295-FEA38E60EA85}" srcOrd="0" destOrd="0" presId="urn:microsoft.com/office/officeart/2005/8/layout/hierarchy3"/>
    <dgm:cxn modelId="{303DD3C9-43FC-431F-AA85-1CE45409DE8A}" srcId="{41122C36-153C-4943-A294-B5AD23926C1A}" destId="{CC2F125D-E6A3-4E9B-AF0B-B773386EADC8}" srcOrd="5" destOrd="0" parTransId="{E5BF82BA-5C60-4353-9F31-2F2476C9F95E}" sibTransId="{99BA4C7B-D55D-469D-B3CB-205CB2042B1A}"/>
    <dgm:cxn modelId="{EAA725CB-33D9-481C-A7A2-EC3756EB016D}" type="presOf" srcId="{3B453399-56E9-4783-927A-05033141A0AF}" destId="{C1733E47-8F1A-4C85-9517-E617EF938831}" srcOrd="0" destOrd="0" presId="urn:microsoft.com/office/officeart/2005/8/layout/hierarchy3"/>
    <dgm:cxn modelId="{D5DD99CC-FF35-4A22-8D4B-3D39A638FB2A}" type="presOf" srcId="{9F692993-D976-45E5-AD66-99E853F021AD}" destId="{C9660EB1-4850-4A35-91D3-4A6F9A70C176}" srcOrd="0" destOrd="0" presId="urn:microsoft.com/office/officeart/2005/8/layout/hierarchy3"/>
    <dgm:cxn modelId="{12C345F9-B7CE-4F92-B3A2-8545B8B7EBEC}" type="presOf" srcId="{A0D168C8-D830-4D5D-93A4-7F2D9D775630}" destId="{E27AD7E3-DBCD-4225-92F9-481AA5F9C506}" srcOrd="0" destOrd="0" presId="urn:microsoft.com/office/officeart/2005/8/layout/hierarchy3"/>
    <dgm:cxn modelId="{81D89CFE-1B9A-4EA4-980B-5FBACB967C7E}" type="presOf" srcId="{D5483ADA-8FAB-4781-A96C-9BF994AF20C1}" destId="{75B81F7B-BDC4-4B1E-BCFB-5BF285F37FD7}" srcOrd="0" destOrd="0" presId="urn:microsoft.com/office/officeart/2005/8/layout/hierarchy3"/>
    <dgm:cxn modelId="{99DBD6C4-70A1-4CB8-AEAE-FA006A946A31}" type="presParOf" srcId="{A89F4433-46E0-4B43-82F1-ABE339BDE596}" destId="{9C50F6CC-2490-4823-9C93-A64DD882911A}" srcOrd="0" destOrd="0" presId="urn:microsoft.com/office/officeart/2005/8/layout/hierarchy3"/>
    <dgm:cxn modelId="{A2561725-5262-480B-B799-2EA4E1CA8364}" type="presParOf" srcId="{9C50F6CC-2490-4823-9C93-A64DD882911A}" destId="{2FCBA454-8E01-43FE-B24A-6DC33285CB61}" srcOrd="0" destOrd="0" presId="urn:microsoft.com/office/officeart/2005/8/layout/hierarchy3"/>
    <dgm:cxn modelId="{4C3FABE2-BE50-47AD-A9BF-A19D37105B8D}" type="presParOf" srcId="{2FCBA454-8E01-43FE-B24A-6DC33285CB61}" destId="{42DE97F9-11AB-4102-82EC-6ED7AFFB50CD}" srcOrd="0" destOrd="0" presId="urn:microsoft.com/office/officeart/2005/8/layout/hierarchy3"/>
    <dgm:cxn modelId="{1E0BD686-A07A-4189-B970-8EA3F55B13AB}" type="presParOf" srcId="{2FCBA454-8E01-43FE-B24A-6DC33285CB61}" destId="{098D22F2-CFAB-4673-9E43-AF7C970F51C7}" srcOrd="1" destOrd="0" presId="urn:microsoft.com/office/officeart/2005/8/layout/hierarchy3"/>
    <dgm:cxn modelId="{325F3A4A-5F4C-4956-9192-EA5D6B221F2C}" type="presParOf" srcId="{9C50F6CC-2490-4823-9C93-A64DD882911A}" destId="{362650C1-F629-4565-8D25-03CAE32E0E69}" srcOrd="1" destOrd="0" presId="urn:microsoft.com/office/officeart/2005/8/layout/hierarchy3"/>
    <dgm:cxn modelId="{99F2AECE-BA62-4F67-AAB9-CB1C37A67069}" type="presParOf" srcId="{362650C1-F629-4565-8D25-03CAE32E0E69}" destId="{1FEE86D8-B9AA-4C21-85DB-EAA404B2817B}" srcOrd="0" destOrd="0" presId="urn:microsoft.com/office/officeart/2005/8/layout/hierarchy3"/>
    <dgm:cxn modelId="{46171550-9745-485C-8A50-E4919213F835}" type="presParOf" srcId="{362650C1-F629-4565-8D25-03CAE32E0E69}" destId="{0795C38D-7FB4-49FF-A789-3AEC5FAF4863}" srcOrd="1" destOrd="0" presId="urn:microsoft.com/office/officeart/2005/8/layout/hierarchy3"/>
    <dgm:cxn modelId="{FA007689-0C6C-4664-9EC5-5B54022EC61F}" type="presParOf" srcId="{A89F4433-46E0-4B43-82F1-ABE339BDE596}" destId="{15293B51-10FF-45FC-83BD-489940D695B1}" srcOrd="1" destOrd="0" presId="urn:microsoft.com/office/officeart/2005/8/layout/hierarchy3"/>
    <dgm:cxn modelId="{78E4FE47-C54D-42B8-A12B-C21206418E54}" type="presParOf" srcId="{15293B51-10FF-45FC-83BD-489940D695B1}" destId="{82C720E5-5560-43D3-AFB5-A5BA4DE1FF24}" srcOrd="0" destOrd="0" presId="urn:microsoft.com/office/officeart/2005/8/layout/hierarchy3"/>
    <dgm:cxn modelId="{79CBC7B6-7E74-47A2-90D4-12CC984EAE72}" type="presParOf" srcId="{82C720E5-5560-43D3-AFB5-A5BA4DE1FF24}" destId="{E27AD7E3-DBCD-4225-92F9-481AA5F9C506}" srcOrd="0" destOrd="0" presId="urn:microsoft.com/office/officeart/2005/8/layout/hierarchy3"/>
    <dgm:cxn modelId="{E564B7AD-FEB2-400F-892C-A4C7EFA3880B}" type="presParOf" srcId="{82C720E5-5560-43D3-AFB5-A5BA4DE1FF24}" destId="{930F57B5-8849-42CE-8F5A-16B5AAA56968}" srcOrd="1" destOrd="0" presId="urn:microsoft.com/office/officeart/2005/8/layout/hierarchy3"/>
    <dgm:cxn modelId="{180A91E6-BC47-4F4B-BD9E-21924E7F8D4A}" type="presParOf" srcId="{15293B51-10FF-45FC-83BD-489940D695B1}" destId="{E9FDCA47-7FA2-4336-BB21-5C00A4C19ABB}" srcOrd="1" destOrd="0" presId="urn:microsoft.com/office/officeart/2005/8/layout/hierarchy3"/>
    <dgm:cxn modelId="{7155A18C-65FB-4B1C-9017-845523649335}" type="presParOf" srcId="{E9FDCA47-7FA2-4336-BB21-5C00A4C19ABB}" destId="{D8EADFE5-E31E-42E2-AAB5-E4F64D3F31AD}" srcOrd="0" destOrd="0" presId="urn:microsoft.com/office/officeart/2005/8/layout/hierarchy3"/>
    <dgm:cxn modelId="{AE4D3CD1-200E-48B8-85C5-40C74E33A976}" type="presParOf" srcId="{E9FDCA47-7FA2-4336-BB21-5C00A4C19ABB}" destId="{54A7FA9E-B56F-4B23-A608-303A943C2225}" srcOrd="1" destOrd="0" presId="urn:microsoft.com/office/officeart/2005/8/layout/hierarchy3"/>
    <dgm:cxn modelId="{A26ABB5B-885C-4B7A-AD85-4C3F0FF0A2EE}" type="presParOf" srcId="{A89F4433-46E0-4B43-82F1-ABE339BDE596}" destId="{A16FD36D-7756-4BFE-AF1A-1F404C73092D}" srcOrd="2" destOrd="0" presId="urn:microsoft.com/office/officeart/2005/8/layout/hierarchy3"/>
    <dgm:cxn modelId="{AC67F9C0-C7CE-4882-8A38-E9A69EE99E98}" type="presParOf" srcId="{A16FD36D-7756-4BFE-AF1A-1F404C73092D}" destId="{94FAE3DB-E00B-4DA6-877C-BFDC0131CEFC}" srcOrd="0" destOrd="0" presId="urn:microsoft.com/office/officeart/2005/8/layout/hierarchy3"/>
    <dgm:cxn modelId="{E70823CC-1C5F-4D34-A30E-8A8CB7DC6E6A}" type="presParOf" srcId="{94FAE3DB-E00B-4DA6-877C-BFDC0131CEFC}" destId="{45725339-CFAB-4B48-95FC-2CAE190C19AC}" srcOrd="0" destOrd="0" presId="urn:microsoft.com/office/officeart/2005/8/layout/hierarchy3"/>
    <dgm:cxn modelId="{8CAAC4C9-8F3E-4BA1-B550-C0C4AE6FF0B2}" type="presParOf" srcId="{94FAE3DB-E00B-4DA6-877C-BFDC0131CEFC}" destId="{522DFF5A-0D58-456A-BFA0-77E715B307CE}" srcOrd="1" destOrd="0" presId="urn:microsoft.com/office/officeart/2005/8/layout/hierarchy3"/>
    <dgm:cxn modelId="{7DA0A8C5-4CC6-4DB4-BD8D-11BE77D866DA}" type="presParOf" srcId="{A16FD36D-7756-4BFE-AF1A-1F404C73092D}" destId="{9445B643-D16B-45F1-B24D-42982838B635}" srcOrd="1" destOrd="0" presId="urn:microsoft.com/office/officeart/2005/8/layout/hierarchy3"/>
    <dgm:cxn modelId="{69D9EAA3-C3ED-4E88-BA35-04C1EBC309F8}" type="presParOf" srcId="{9445B643-D16B-45F1-B24D-42982838B635}" destId="{71C39CC0-7A08-4FB0-8295-FEA38E60EA85}" srcOrd="0" destOrd="0" presId="urn:microsoft.com/office/officeart/2005/8/layout/hierarchy3"/>
    <dgm:cxn modelId="{28C6C64C-0D29-4333-B753-3A973A9AAAFD}" type="presParOf" srcId="{9445B643-D16B-45F1-B24D-42982838B635}" destId="{95C6582C-AB9C-455C-B7B6-57BDC1AB3016}" srcOrd="1" destOrd="0" presId="urn:microsoft.com/office/officeart/2005/8/layout/hierarchy3"/>
    <dgm:cxn modelId="{25D38609-6C95-4823-ABB5-D8525570C831}" type="presParOf" srcId="{A89F4433-46E0-4B43-82F1-ABE339BDE596}" destId="{304BDE12-46A3-4006-BABD-D0DEC4C7ADFF}" srcOrd="3" destOrd="0" presId="urn:microsoft.com/office/officeart/2005/8/layout/hierarchy3"/>
    <dgm:cxn modelId="{71BA175B-6038-4B73-9A9A-855DDE2DB7B4}" type="presParOf" srcId="{304BDE12-46A3-4006-BABD-D0DEC4C7ADFF}" destId="{B0FA62D0-767E-4461-9121-41B11ED37E7E}" srcOrd="0" destOrd="0" presId="urn:microsoft.com/office/officeart/2005/8/layout/hierarchy3"/>
    <dgm:cxn modelId="{ED9E4EBC-0EC8-4493-BC87-22DB21356058}" type="presParOf" srcId="{B0FA62D0-767E-4461-9121-41B11ED37E7E}" destId="{D9F5B07E-1B9E-44DD-8937-DA2D444EF5D8}" srcOrd="0" destOrd="0" presId="urn:microsoft.com/office/officeart/2005/8/layout/hierarchy3"/>
    <dgm:cxn modelId="{E316875E-449C-4849-8B86-0230FFBF672E}" type="presParOf" srcId="{B0FA62D0-767E-4461-9121-41B11ED37E7E}" destId="{712F1C72-589C-4C87-AC65-14D0050A8677}" srcOrd="1" destOrd="0" presId="urn:microsoft.com/office/officeart/2005/8/layout/hierarchy3"/>
    <dgm:cxn modelId="{22D3FBA9-77A2-4655-A753-15B909517F1F}" type="presParOf" srcId="{304BDE12-46A3-4006-BABD-D0DEC4C7ADFF}" destId="{7A658AFB-2E27-4316-9A4A-15F2DF6EA52E}" srcOrd="1" destOrd="0" presId="urn:microsoft.com/office/officeart/2005/8/layout/hierarchy3"/>
    <dgm:cxn modelId="{441C9CD7-A4F0-45D6-BF1F-8C3A8F0E3FD8}" type="presParOf" srcId="{7A658AFB-2E27-4316-9A4A-15F2DF6EA52E}" destId="{A0DB5597-AC93-43AC-AC86-045E1F8431C9}" srcOrd="0" destOrd="0" presId="urn:microsoft.com/office/officeart/2005/8/layout/hierarchy3"/>
    <dgm:cxn modelId="{3F4F1009-8312-4D64-BBBC-528476BE8D6B}" type="presParOf" srcId="{7A658AFB-2E27-4316-9A4A-15F2DF6EA52E}" destId="{50B43EAB-8BC6-4422-AB07-B1336629E289}" srcOrd="1" destOrd="0" presId="urn:microsoft.com/office/officeart/2005/8/layout/hierarchy3"/>
    <dgm:cxn modelId="{B9501AC1-1058-46D8-80D5-CA140C2CC8EE}" type="presParOf" srcId="{A89F4433-46E0-4B43-82F1-ABE339BDE596}" destId="{510E541B-6C6F-4357-B258-D4FABF3FD47C}" srcOrd="4" destOrd="0" presId="urn:microsoft.com/office/officeart/2005/8/layout/hierarchy3"/>
    <dgm:cxn modelId="{CDC18A49-4936-4F0E-948E-FEE37F3622D8}" type="presParOf" srcId="{510E541B-6C6F-4357-B258-D4FABF3FD47C}" destId="{16777A59-CC3A-4AEF-B6AD-CD78973C7BFE}" srcOrd="0" destOrd="0" presId="urn:microsoft.com/office/officeart/2005/8/layout/hierarchy3"/>
    <dgm:cxn modelId="{3923038C-1E67-42BC-89E2-3ED9C091CB48}" type="presParOf" srcId="{16777A59-CC3A-4AEF-B6AD-CD78973C7BFE}" destId="{FDCBD483-3776-4013-9723-53C3EC26C07A}" srcOrd="0" destOrd="0" presId="urn:microsoft.com/office/officeart/2005/8/layout/hierarchy3"/>
    <dgm:cxn modelId="{F46C8030-2A46-4F92-8578-E495E8A2A3D2}" type="presParOf" srcId="{16777A59-CC3A-4AEF-B6AD-CD78973C7BFE}" destId="{6105D702-7F52-40D0-A93E-57DF96097375}" srcOrd="1" destOrd="0" presId="urn:microsoft.com/office/officeart/2005/8/layout/hierarchy3"/>
    <dgm:cxn modelId="{2A164AFA-7D1A-4E6F-AD0C-8AD62B17FABF}" type="presParOf" srcId="{510E541B-6C6F-4357-B258-D4FABF3FD47C}" destId="{7EAD8E1A-F720-44D7-82DD-853F69F7FA41}" srcOrd="1" destOrd="0" presId="urn:microsoft.com/office/officeart/2005/8/layout/hierarchy3"/>
    <dgm:cxn modelId="{1E2768D2-7CCB-4986-8048-8C25C922B6F2}" type="presParOf" srcId="{7EAD8E1A-F720-44D7-82DD-853F69F7FA41}" destId="{C62E4DE4-345B-4BD4-9990-6E8372402A33}" srcOrd="0" destOrd="0" presId="urn:microsoft.com/office/officeart/2005/8/layout/hierarchy3"/>
    <dgm:cxn modelId="{BE4FCC9B-0BA6-4139-8134-E9D54EDBB50D}" type="presParOf" srcId="{7EAD8E1A-F720-44D7-82DD-853F69F7FA41}" destId="{D6CA94BA-F019-4ECA-8D3F-F378C443645A}" srcOrd="1" destOrd="0" presId="urn:microsoft.com/office/officeart/2005/8/layout/hierarchy3"/>
    <dgm:cxn modelId="{3ACA231A-DDFB-47BB-BC75-5DDE94D8CA78}" type="presParOf" srcId="{A89F4433-46E0-4B43-82F1-ABE339BDE596}" destId="{862B93B2-3753-405D-BB5B-2781FC2A03B5}" srcOrd="5" destOrd="0" presId="urn:microsoft.com/office/officeart/2005/8/layout/hierarchy3"/>
    <dgm:cxn modelId="{FE964959-845E-465A-8C24-736F314A1FCC}" type="presParOf" srcId="{862B93B2-3753-405D-BB5B-2781FC2A03B5}" destId="{12FDE3F6-55F9-4736-8D74-CFCEB121B1A3}" srcOrd="0" destOrd="0" presId="urn:microsoft.com/office/officeart/2005/8/layout/hierarchy3"/>
    <dgm:cxn modelId="{01C78554-D638-4B57-83FE-6162A6FA9001}" type="presParOf" srcId="{12FDE3F6-55F9-4736-8D74-CFCEB121B1A3}" destId="{F23768F0-837C-463F-B602-98EE6345BF3E}" srcOrd="0" destOrd="0" presId="urn:microsoft.com/office/officeart/2005/8/layout/hierarchy3"/>
    <dgm:cxn modelId="{586D5BB4-2482-441E-821D-1FC47892AC78}" type="presParOf" srcId="{12FDE3F6-55F9-4736-8D74-CFCEB121B1A3}" destId="{F08B5EC2-2228-42A5-A7F6-F58227D34CA7}" srcOrd="1" destOrd="0" presId="urn:microsoft.com/office/officeart/2005/8/layout/hierarchy3"/>
    <dgm:cxn modelId="{D52DA296-A238-42AD-B0A2-47362F0D3627}" type="presParOf" srcId="{862B93B2-3753-405D-BB5B-2781FC2A03B5}" destId="{F70FCAB2-1ED6-4064-B71C-0484FB9CD344}" srcOrd="1" destOrd="0" presId="urn:microsoft.com/office/officeart/2005/8/layout/hierarchy3"/>
    <dgm:cxn modelId="{A4FB4C89-13A3-42E8-8BD2-0FDC3D7F640E}" type="presParOf" srcId="{F70FCAB2-1ED6-4064-B71C-0484FB9CD344}" destId="{C1733E47-8F1A-4C85-9517-E617EF938831}" srcOrd="0" destOrd="0" presId="urn:microsoft.com/office/officeart/2005/8/layout/hierarchy3"/>
    <dgm:cxn modelId="{DDF45ED7-F4A2-4F7B-83D2-E3AD98D9CBA3}" type="presParOf" srcId="{F70FCAB2-1ED6-4064-B71C-0484FB9CD344}" destId="{CA6098B1-0F80-4917-B9CD-C6A4FB6A3C1B}" srcOrd="1" destOrd="0" presId="urn:microsoft.com/office/officeart/2005/8/layout/hierarchy3"/>
    <dgm:cxn modelId="{C1E600DC-8CCD-4CD7-ADA7-B9439C209B9A}" type="presParOf" srcId="{A89F4433-46E0-4B43-82F1-ABE339BDE596}" destId="{F583C6A9-5244-4F36-9D43-028E039D1E93}" srcOrd="6" destOrd="0" presId="urn:microsoft.com/office/officeart/2005/8/layout/hierarchy3"/>
    <dgm:cxn modelId="{3398718B-A3AF-4177-8118-B7AEEA9B4A7A}" type="presParOf" srcId="{F583C6A9-5244-4F36-9D43-028E039D1E93}" destId="{F237878C-25EB-470C-8111-FEC1905BDA39}" srcOrd="0" destOrd="0" presId="urn:microsoft.com/office/officeart/2005/8/layout/hierarchy3"/>
    <dgm:cxn modelId="{BF22E70E-3192-4036-A80E-14F3EC7DC3F3}" type="presParOf" srcId="{F237878C-25EB-470C-8111-FEC1905BDA39}" destId="{75B81F7B-BDC4-4B1E-BCFB-5BF285F37FD7}" srcOrd="0" destOrd="0" presId="urn:microsoft.com/office/officeart/2005/8/layout/hierarchy3"/>
    <dgm:cxn modelId="{78F6600C-1E39-48B9-88DB-8C189484EDCC}" type="presParOf" srcId="{F237878C-25EB-470C-8111-FEC1905BDA39}" destId="{FA6B62C4-1639-4492-8AD8-E5E74BC60214}" srcOrd="1" destOrd="0" presId="urn:microsoft.com/office/officeart/2005/8/layout/hierarchy3"/>
    <dgm:cxn modelId="{A0AF8899-6371-4C70-83EB-C3EE63063311}" type="presParOf" srcId="{F583C6A9-5244-4F36-9D43-028E039D1E93}" destId="{949E03ED-F971-4F98-9C02-701A415DC02F}" srcOrd="1" destOrd="0" presId="urn:microsoft.com/office/officeart/2005/8/layout/hierarchy3"/>
    <dgm:cxn modelId="{9A1053F0-891E-4D18-A6A3-B2CD5B39C7E0}" type="presParOf" srcId="{949E03ED-F971-4F98-9C02-701A415DC02F}" destId="{E82CFD6F-E2C5-4C5F-AA03-EA263FE62B67}" srcOrd="0" destOrd="0" presId="urn:microsoft.com/office/officeart/2005/8/layout/hierarchy3"/>
    <dgm:cxn modelId="{7F47FF25-4A28-41AF-97AE-C2F80109A358}" type="presParOf" srcId="{949E03ED-F971-4F98-9C02-701A415DC02F}" destId="{EE77D908-E6BE-4A7B-A06B-F26A98D9CB71}" srcOrd="1" destOrd="0" presId="urn:microsoft.com/office/officeart/2005/8/layout/hierarchy3"/>
    <dgm:cxn modelId="{20EFCCBA-B7E4-40CB-B99D-2142EDD034E0}" type="presParOf" srcId="{A89F4433-46E0-4B43-82F1-ABE339BDE596}" destId="{BC5E9E90-91CC-466B-BD0F-29DDAA775EB6}" srcOrd="7" destOrd="0" presId="urn:microsoft.com/office/officeart/2005/8/layout/hierarchy3"/>
    <dgm:cxn modelId="{B6CC841C-4829-40FB-9F9E-6EFC006C36D0}" type="presParOf" srcId="{BC5E9E90-91CC-466B-BD0F-29DDAA775EB6}" destId="{83823BE3-462C-41B0-B8F4-604AA53610C2}" srcOrd="0" destOrd="0" presId="urn:microsoft.com/office/officeart/2005/8/layout/hierarchy3"/>
    <dgm:cxn modelId="{49A149BA-4CDF-4409-84D5-A8A2A803EDDE}" type="presParOf" srcId="{83823BE3-462C-41B0-B8F4-604AA53610C2}" destId="{1FCD8C37-FF49-455D-BA09-6058718A8FB5}" srcOrd="0" destOrd="0" presId="urn:microsoft.com/office/officeart/2005/8/layout/hierarchy3"/>
    <dgm:cxn modelId="{BAD8F0D2-0378-40C7-B046-3B4C4CF15D60}" type="presParOf" srcId="{83823BE3-462C-41B0-B8F4-604AA53610C2}" destId="{09CC71DC-7CA5-478C-A305-137250E7A334}" srcOrd="1" destOrd="0" presId="urn:microsoft.com/office/officeart/2005/8/layout/hierarchy3"/>
    <dgm:cxn modelId="{8BCF4B18-8604-4245-A067-3F6B35836EAA}" type="presParOf" srcId="{BC5E9E90-91CC-466B-BD0F-29DDAA775EB6}" destId="{BCB3CB73-AA97-4C79-A54D-83431CEB313F}" srcOrd="1" destOrd="0" presId="urn:microsoft.com/office/officeart/2005/8/layout/hierarchy3"/>
    <dgm:cxn modelId="{C057CD21-721E-4760-925E-B5D82A68799E}" type="presParOf" srcId="{BCB3CB73-AA97-4C79-A54D-83431CEB313F}" destId="{F8EB919A-4DEE-4805-8D05-FA8A7B1A7EA8}" srcOrd="0" destOrd="0" presId="urn:microsoft.com/office/officeart/2005/8/layout/hierarchy3"/>
    <dgm:cxn modelId="{DC1C432C-067C-4AFE-BF68-D3CED1E62FA9}" type="presParOf" srcId="{BCB3CB73-AA97-4C79-A54D-83431CEB313F}" destId="{C9660EB1-4850-4A35-91D3-4A6F9A70C176}" srcOrd="1" destOrd="0" presId="urn:microsoft.com/office/officeart/2005/8/layout/hierarchy3"/>
    <dgm:cxn modelId="{D2311042-1D59-4FB0-A0BA-88E4E1AE4E3D}" type="presParOf" srcId="{A89F4433-46E0-4B43-82F1-ABE339BDE596}" destId="{3E9DD6E7-CF6C-4987-BE88-911F1E0E700D}" srcOrd="8" destOrd="0" presId="urn:microsoft.com/office/officeart/2005/8/layout/hierarchy3"/>
    <dgm:cxn modelId="{07F6CF5A-05AF-4E40-810B-684C660014F3}" type="presParOf" srcId="{3E9DD6E7-CF6C-4987-BE88-911F1E0E700D}" destId="{36CD2BD9-8B5F-4610-BF93-A690E800F68D}" srcOrd="0" destOrd="0" presId="urn:microsoft.com/office/officeart/2005/8/layout/hierarchy3"/>
    <dgm:cxn modelId="{A38F7307-5EB8-461A-A1E4-B78373A54DD6}" type="presParOf" srcId="{36CD2BD9-8B5F-4610-BF93-A690E800F68D}" destId="{708BC372-9D08-4F1C-AB2F-BAA9E19F4BDE}" srcOrd="0" destOrd="0" presId="urn:microsoft.com/office/officeart/2005/8/layout/hierarchy3"/>
    <dgm:cxn modelId="{A9C43FEA-6039-42A1-A84F-5333F2EFF14E}" type="presParOf" srcId="{36CD2BD9-8B5F-4610-BF93-A690E800F68D}" destId="{770F1138-A5D2-4D85-A827-6270406536ED}" srcOrd="1" destOrd="0" presId="urn:microsoft.com/office/officeart/2005/8/layout/hierarchy3"/>
    <dgm:cxn modelId="{2A5BDB6C-73C5-4E99-9AA3-FAF0C8B99A23}" type="presParOf" srcId="{3E9DD6E7-CF6C-4987-BE88-911F1E0E700D}" destId="{F2FE67FF-4DB7-44E0-9D94-25AA9EC6C3FE}" srcOrd="1" destOrd="0" presId="urn:microsoft.com/office/officeart/2005/8/layout/hierarchy3"/>
    <dgm:cxn modelId="{4A05C17A-1685-48A7-9526-5B05DCE73E7B}" type="presParOf" srcId="{F2FE67FF-4DB7-44E0-9D94-25AA9EC6C3FE}" destId="{17DF5B81-4C72-4879-8FD8-3139CE0E1A85}" srcOrd="0" destOrd="0" presId="urn:microsoft.com/office/officeart/2005/8/layout/hierarchy3"/>
    <dgm:cxn modelId="{46CCCE94-68AA-40EE-8BB4-98CFAF3C3C73}" type="presParOf" srcId="{F2FE67FF-4DB7-44E0-9D94-25AA9EC6C3FE}" destId="{BA2CB305-0146-4923-A20A-E571595B7B97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41122C36-153C-4943-A294-B5AD23926C1A}" type="doc">
      <dgm:prSet loTypeId="urn:microsoft.com/office/officeart/2005/8/layout/hierarchy3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A99BB5CE-4237-4C8F-B55E-033E34B39341}">
      <dgm:prSet phldrT="[Texto]" custT="1"/>
      <dgm:spPr/>
      <dgm:t>
        <a:bodyPr/>
        <a:lstStyle/>
        <a:p>
          <a:r>
            <a:rPr lang="es-ES" sz="2000" b="0" i="0" u="none" dirty="0"/>
            <a:t>Protección de la biodiversidad y ordenación de desechos</a:t>
          </a:r>
          <a:endParaRPr lang="es-DO" sz="2000" dirty="0"/>
        </a:p>
      </dgm:t>
    </dgm:pt>
    <dgm:pt modelId="{49DE5B52-483A-443D-88F9-C338542EA14B}" type="parTrans" cxnId="{5A1F7298-9E88-4EA6-B1B2-9A94D27D2851}">
      <dgm:prSet/>
      <dgm:spPr/>
      <dgm:t>
        <a:bodyPr/>
        <a:lstStyle/>
        <a:p>
          <a:endParaRPr lang="es-DO" sz="1400"/>
        </a:p>
      </dgm:t>
    </dgm:pt>
    <dgm:pt modelId="{07EEA780-E8C8-4F0D-9E00-623D11364560}" type="sibTrans" cxnId="{5A1F7298-9E88-4EA6-B1B2-9A94D27D2851}">
      <dgm:prSet/>
      <dgm:spPr/>
      <dgm:t>
        <a:bodyPr/>
        <a:lstStyle/>
        <a:p>
          <a:endParaRPr lang="es-DO" sz="1400"/>
        </a:p>
      </dgm:t>
    </dgm:pt>
    <dgm:pt modelId="{AAAFBC8A-DA0F-4A73-8F81-0043DBAC1339}">
      <dgm:prSet custT="1"/>
      <dgm:spPr/>
      <dgm:t>
        <a:bodyPr/>
        <a:lstStyle/>
        <a:p>
          <a:r>
            <a:rPr lang="es-ES" sz="2000" b="0" i="0" u="none" dirty="0"/>
            <a:t>Protección del aire, agua y suelo</a:t>
          </a:r>
          <a:endParaRPr lang="es-ES" sz="2000" dirty="0"/>
        </a:p>
      </dgm:t>
    </dgm:pt>
    <dgm:pt modelId="{F9EABEFB-4ADA-4C8A-8766-FA3EEB768946}" type="parTrans" cxnId="{4C1863A1-B7F9-4E01-B8E8-D966A0557B31}">
      <dgm:prSet/>
      <dgm:spPr/>
      <dgm:t>
        <a:bodyPr/>
        <a:lstStyle/>
        <a:p>
          <a:endParaRPr lang="es-DO" sz="1400"/>
        </a:p>
      </dgm:t>
    </dgm:pt>
    <dgm:pt modelId="{4CCA6472-87D8-4E57-A124-0F63B0738271}" type="sibTrans" cxnId="{4C1863A1-B7F9-4E01-B8E8-D966A0557B31}">
      <dgm:prSet/>
      <dgm:spPr/>
      <dgm:t>
        <a:bodyPr/>
        <a:lstStyle/>
        <a:p>
          <a:endParaRPr lang="es-DO" sz="1400"/>
        </a:p>
      </dgm:t>
    </dgm:pt>
    <dgm:pt modelId="{91EC320D-5C44-4952-AE25-8856D3327B08}">
      <dgm:prSet phldrT="[Texto]" custT="1"/>
      <dgm:spPr/>
      <dgm:t>
        <a:bodyPr/>
        <a:lstStyle/>
        <a:p>
          <a:r>
            <a:rPr lang="es-ES" sz="2000" b="1" i="0" u="none"/>
            <a:t>60.2%</a:t>
          </a:r>
          <a:endParaRPr lang="es-DO" sz="2000" b="1" dirty="0"/>
        </a:p>
      </dgm:t>
    </dgm:pt>
    <dgm:pt modelId="{82CC3937-F95F-497E-A9EC-868597556FF2}" type="parTrans" cxnId="{822ED20B-F94D-408E-9533-9960B7F7E893}">
      <dgm:prSet/>
      <dgm:spPr/>
      <dgm:t>
        <a:bodyPr/>
        <a:lstStyle/>
        <a:p>
          <a:endParaRPr lang="es-DO" sz="1400"/>
        </a:p>
      </dgm:t>
    </dgm:pt>
    <dgm:pt modelId="{F5E16422-F2D4-4778-8228-C7D001DCFC8D}" type="sibTrans" cxnId="{822ED20B-F94D-408E-9533-9960B7F7E893}">
      <dgm:prSet/>
      <dgm:spPr/>
      <dgm:t>
        <a:bodyPr/>
        <a:lstStyle/>
        <a:p>
          <a:endParaRPr lang="es-DO" sz="1400"/>
        </a:p>
      </dgm:t>
    </dgm:pt>
    <dgm:pt modelId="{3D458E6E-56E9-4F59-AC77-DE0346255ED6}">
      <dgm:prSet custT="1"/>
      <dgm:spPr/>
      <dgm:t>
        <a:bodyPr/>
        <a:lstStyle/>
        <a:p>
          <a:r>
            <a:rPr lang="es-ES" sz="2000" b="1" i="0" u="none"/>
            <a:t>39.8</a:t>
          </a:r>
          <a:r>
            <a:rPr lang="es-ES" sz="2000" b="1" i="0" u="none" dirty="0"/>
            <a:t>%</a:t>
          </a:r>
          <a:endParaRPr lang="es-ES" sz="2000" b="1" dirty="0"/>
        </a:p>
      </dgm:t>
    </dgm:pt>
    <dgm:pt modelId="{6C018D19-C01E-4938-B869-5932A857E071}" type="parTrans" cxnId="{DB86DF5D-30D5-4475-8F4A-992DDC2CA026}">
      <dgm:prSet/>
      <dgm:spPr/>
      <dgm:t>
        <a:bodyPr/>
        <a:lstStyle/>
        <a:p>
          <a:endParaRPr lang="es-DO" sz="1400"/>
        </a:p>
      </dgm:t>
    </dgm:pt>
    <dgm:pt modelId="{0903E16A-9781-4055-A2B2-9B20EB0A2C18}" type="sibTrans" cxnId="{DB86DF5D-30D5-4475-8F4A-992DDC2CA026}">
      <dgm:prSet/>
      <dgm:spPr/>
      <dgm:t>
        <a:bodyPr/>
        <a:lstStyle/>
        <a:p>
          <a:endParaRPr lang="es-DO" sz="1400"/>
        </a:p>
      </dgm:t>
    </dgm:pt>
    <dgm:pt modelId="{A89F4433-46E0-4B43-82F1-ABE339BDE596}" type="pres">
      <dgm:prSet presAssocID="{41122C36-153C-4943-A294-B5AD23926C1A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9C50F6CC-2490-4823-9C93-A64DD882911A}" type="pres">
      <dgm:prSet presAssocID="{A99BB5CE-4237-4C8F-B55E-033E34B39341}" presName="root" presStyleCnt="0"/>
      <dgm:spPr/>
    </dgm:pt>
    <dgm:pt modelId="{2FCBA454-8E01-43FE-B24A-6DC33285CB61}" type="pres">
      <dgm:prSet presAssocID="{A99BB5CE-4237-4C8F-B55E-033E34B39341}" presName="rootComposite" presStyleCnt="0"/>
      <dgm:spPr/>
    </dgm:pt>
    <dgm:pt modelId="{42DE97F9-11AB-4102-82EC-6ED7AFFB50CD}" type="pres">
      <dgm:prSet presAssocID="{A99BB5CE-4237-4C8F-B55E-033E34B39341}" presName="rootText" presStyleLbl="node1" presStyleIdx="0" presStyleCnt="2"/>
      <dgm:spPr/>
    </dgm:pt>
    <dgm:pt modelId="{098D22F2-CFAB-4673-9E43-AF7C970F51C7}" type="pres">
      <dgm:prSet presAssocID="{A99BB5CE-4237-4C8F-B55E-033E34B39341}" presName="rootConnector" presStyleLbl="node1" presStyleIdx="0" presStyleCnt="2"/>
      <dgm:spPr/>
    </dgm:pt>
    <dgm:pt modelId="{362650C1-F629-4565-8D25-03CAE32E0E69}" type="pres">
      <dgm:prSet presAssocID="{A99BB5CE-4237-4C8F-B55E-033E34B39341}" presName="childShape" presStyleCnt="0"/>
      <dgm:spPr/>
    </dgm:pt>
    <dgm:pt modelId="{0D6D2733-27A2-420F-A75B-DFF412D0D851}" type="pres">
      <dgm:prSet presAssocID="{82CC3937-F95F-497E-A9EC-868597556FF2}" presName="Name13" presStyleLbl="parChTrans1D2" presStyleIdx="0" presStyleCnt="2"/>
      <dgm:spPr/>
    </dgm:pt>
    <dgm:pt modelId="{D42C0DF6-A45A-41E5-A8BB-4BD435BF6273}" type="pres">
      <dgm:prSet presAssocID="{91EC320D-5C44-4952-AE25-8856D3327B08}" presName="childText" presStyleLbl="bgAcc1" presStyleIdx="0" presStyleCnt="2">
        <dgm:presLayoutVars>
          <dgm:bulletEnabled val="1"/>
        </dgm:presLayoutVars>
      </dgm:prSet>
      <dgm:spPr/>
    </dgm:pt>
    <dgm:pt modelId="{1D25CE49-59C0-40D7-AEE9-CA9EAFAAF20A}" type="pres">
      <dgm:prSet presAssocID="{AAAFBC8A-DA0F-4A73-8F81-0043DBAC1339}" presName="root" presStyleCnt="0"/>
      <dgm:spPr/>
    </dgm:pt>
    <dgm:pt modelId="{00C77511-E0B4-4630-ACC4-9DB419051650}" type="pres">
      <dgm:prSet presAssocID="{AAAFBC8A-DA0F-4A73-8F81-0043DBAC1339}" presName="rootComposite" presStyleCnt="0"/>
      <dgm:spPr/>
    </dgm:pt>
    <dgm:pt modelId="{0DA19C59-D9DC-44A0-80A3-93E383C1D9AA}" type="pres">
      <dgm:prSet presAssocID="{AAAFBC8A-DA0F-4A73-8F81-0043DBAC1339}" presName="rootText" presStyleLbl="node1" presStyleIdx="1" presStyleCnt="2"/>
      <dgm:spPr/>
    </dgm:pt>
    <dgm:pt modelId="{862A84D6-5505-4265-BA6C-B3CECE32DE81}" type="pres">
      <dgm:prSet presAssocID="{AAAFBC8A-DA0F-4A73-8F81-0043DBAC1339}" presName="rootConnector" presStyleLbl="node1" presStyleIdx="1" presStyleCnt="2"/>
      <dgm:spPr/>
    </dgm:pt>
    <dgm:pt modelId="{9663D29F-2BDF-48B3-90AF-662C39809769}" type="pres">
      <dgm:prSet presAssocID="{AAAFBC8A-DA0F-4A73-8F81-0043DBAC1339}" presName="childShape" presStyleCnt="0"/>
      <dgm:spPr/>
    </dgm:pt>
    <dgm:pt modelId="{3D3D92BC-9733-4BA9-9867-C03F332297B0}" type="pres">
      <dgm:prSet presAssocID="{6C018D19-C01E-4938-B869-5932A857E071}" presName="Name13" presStyleLbl="parChTrans1D2" presStyleIdx="1" presStyleCnt="2"/>
      <dgm:spPr/>
    </dgm:pt>
    <dgm:pt modelId="{8BA2B094-6270-4FA6-9A7A-B0FC8408B830}" type="pres">
      <dgm:prSet presAssocID="{3D458E6E-56E9-4F59-AC77-DE0346255ED6}" presName="childText" presStyleLbl="bgAcc1" presStyleIdx="1" presStyleCnt="2">
        <dgm:presLayoutVars>
          <dgm:bulletEnabled val="1"/>
        </dgm:presLayoutVars>
      </dgm:prSet>
      <dgm:spPr/>
    </dgm:pt>
  </dgm:ptLst>
  <dgm:cxnLst>
    <dgm:cxn modelId="{52CEFB00-3BFF-4AA8-8831-E6082FA9A416}" type="presOf" srcId="{A99BB5CE-4237-4C8F-B55E-033E34B39341}" destId="{42DE97F9-11AB-4102-82EC-6ED7AFFB50CD}" srcOrd="0" destOrd="0" presId="urn:microsoft.com/office/officeart/2005/8/layout/hierarchy3"/>
    <dgm:cxn modelId="{822ED20B-F94D-408E-9533-9960B7F7E893}" srcId="{A99BB5CE-4237-4C8F-B55E-033E34B39341}" destId="{91EC320D-5C44-4952-AE25-8856D3327B08}" srcOrd="0" destOrd="0" parTransId="{82CC3937-F95F-497E-A9EC-868597556FF2}" sibTransId="{F5E16422-F2D4-4778-8228-C7D001DCFC8D}"/>
    <dgm:cxn modelId="{DCCFF42C-4CB3-435D-A264-2AC38F54CB4D}" type="presOf" srcId="{3D458E6E-56E9-4F59-AC77-DE0346255ED6}" destId="{8BA2B094-6270-4FA6-9A7A-B0FC8408B830}" srcOrd="0" destOrd="0" presId="urn:microsoft.com/office/officeart/2005/8/layout/hierarchy3"/>
    <dgm:cxn modelId="{84283C34-ED3D-4856-90FC-B1445D18DB7B}" type="presOf" srcId="{AAAFBC8A-DA0F-4A73-8F81-0043DBAC1339}" destId="{862A84D6-5505-4265-BA6C-B3CECE32DE81}" srcOrd="1" destOrd="0" presId="urn:microsoft.com/office/officeart/2005/8/layout/hierarchy3"/>
    <dgm:cxn modelId="{8FA4BE3A-7762-4EDE-AFC1-56FCD199EA6C}" type="presOf" srcId="{6C018D19-C01E-4938-B869-5932A857E071}" destId="{3D3D92BC-9733-4BA9-9867-C03F332297B0}" srcOrd="0" destOrd="0" presId="urn:microsoft.com/office/officeart/2005/8/layout/hierarchy3"/>
    <dgm:cxn modelId="{DB86DF5D-30D5-4475-8F4A-992DDC2CA026}" srcId="{AAAFBC8A-DA0F-4A73-8F81-0043DBAC1339}" destId="{3D458E6E-56E9-4F59-AC77-DE0346255ED6}" srcOrd="0" destOrd="0" parTransId="{6C018D19-C01E-4938-B869-5932A857E071}" sibTransId="{0903E16A-9781-4055-A2B2-9B20EB0A2C18}"/>
    <dgm:cxn modelId="{7113B45F-CDEC-4C81-B649-AFD067C9A876}" type="presOf" srcId="{82CC3937-F95F-497E-A9EC-868597556FF2}" destId="{0D6D2733-27A2-420F-A75B-DFF412D0D851}" srcOrd="0" destOrd="0" presId="urn:microsoft.com/office/officeart/2005/8/layout/hierarchy3"/>
    <dgm:cxn modelId="{F12D077C-DBB3-4BD8-BCD3-615F410A9F4F}" type="presOf" srcId="{A99BB5CE-4237-4C8F-B55E-033E34B39341}" destId="{098D22F2-CFAB-4673-9E43-AF7C970F51C7}" srcOrd="1" destOrd="0" presId="urn:microsoft.com/office/officeart/2005/8/layout/hierarchy3"/>
    <dgm:cxn modelId="{5A1F7298-9E88-4EA6-B1B2-9A94D27D2851}" srcId="{41122C36-153C-4943-A294-B5AD23926C1A}" destId="{A99BB5CE-4237-4C8F-B55E-033E34B39341}" srcOrd="0" destOrd="0" parTransId="{49DE5B52-483A-443D-88F9-C338542EA14B}" sibTransId="{07EEA780-E8C8-4F0D-9E00-623D11364560}"/>
    <dgm:cxn modelId="{4C1863A1-B7F9-4E01-B8E8-D966A0557B31}" srcId="{41122C36-153C-4943-A294-B5AD23926C1A}" destId="{AAAFBC8A-DA0F-4A73-8F81-0043DBAC1339}" srcOrd="1" destOrd="0" parTransId="{F9EABEFB-4ADA-4C8A-8766-FA3EEB768946}" sibTransId="{4CCA6472-87D8-4E57-A124-0F63B0738271}"/>
    <dgm:cxn modelId="{0A32CEB8-370F-4B24-A7F7-9E0F7B217416}" type="presOf" srcId="{41122C36-153C-4943-A294-B5AD23926C1A}" destId="{A89F4433-46E0-4B43-82F1-ABE339BDE596}" srcOrd="0" destOrd="0" presId="urn:microsoft.com/office/officeart/2005/8/layout/hierarchy3"/>
    <dgm:cxn modelId="{73E228E7-8364-427C-9ABC-82034A021AA4}" type="presOf" srcId="{91EC320D-5C44-4952-AE25-8856D3327B08}" destId="{D42C0DF6-A45A-41E5-A8BB-4BD435BF6273}" srcOrd="0" destOrd="0" presId="urn:microsoft.com/office/officeart/2005/8/layout/hierarchy3"/>
    <dgm:cxn modelId="{3D16F4F9-8FB2-4A53-BD51-F6B25D31B58A}" type="presOf" srcId="{AAAFBC8A-DA0F-4A73-8F81-0043DBAC1339}" destId="{0DA19C59-D9DC-44A0-80A3-93E383C1D9AA}" srcOrd="0" destOrd="0" presId="urn:microsoft.com/office/officeart/2005/8/layout/hierarchy3"/>
    <dgm:cxn modelId="{99DBD6C4-70A1-4CB8-AEAE-FA006A946A31}" type="presParOf" srcId="{A89F4433-46E0-4B43-82F1-ABE339BDE596}" destId="{9C50F6CC-2490-4823-9C93-A64DD882911A}" srcOrd="0" destOrd="0" presId="urn:microsoft.com/office/officeart/2005/8/layout/hierarchy3"/>
    <dgm:cxn modelId="{A2561725-5262-480B-B799-2EA4E1CA8364}" type="presParOf" srcId="{9C50F6CC-2490-4823-9C93-A64DD882911A}" destId="{2FCBA454-8E01-43FE-B24A-6DC33285CB61}" srcOrd="0" destOrd="0" presId="urn:microsoft.com/office/officeart/2005/8/layout/hierarchy3"/>
    <dgm:cxn modelId="{4C3FABE2-BE50-47AD-A9BF-A19D37105B8D}" type="presParOf" srcId="{2FCBA454-8E01-43FE-B24A-6DC33285CB61}" destId="{42DE97F9-11AB-4102-82EC-6ED7AFFB50CD}" srcOrd="0" destOrd="0" presId="urn:microsoft.com/office/officeart/2005/8/layout/hierarchy3"/>
    <dgm:cxn modelId="{1E0BD686-A07A-4189-B970-8EA3F55B13AB}" type="presParOf" srcId="{2FCBA454-8E01-43FE-B24A-6DC33285CB61}" destId="{098D22F2-CFAB-4673-9E43-AF7C970F51C7}" srcOrd="1" destOrd="0" presId="urn:microsoft.com/office/officeart/2005/8/layout/hierarchy3"/>
    <dgm:cxn modelId="{325F3A4A-5F4C-4956-9192-EA5D6B221F2C}" type="presParOf" srcId="{9C50F6CC-2490-4823-9C93-A64DD882911A}" destId="{362650C1-F629-4565-8D25-03CAE32E0E69}" srcOrd="1" destOrd="0" presId="urn:microsoft.com/office/officeart/2005/8/layout/hierarchy3"/>
    <dgm:cxn modelId="{78BCFF62-0A22-4BC6-A6D1-FA313CEDDD20}" type="presParOf" srcId="{362650C1-F629-4565-8D25-03CAE32E0E69}" destId="{0D6D2733-27A2-420F-A75B-DFF412D0D851}" srcOrd="0" destOrd="0" presId="urn:microsoft.com/office/officeart/2005/8/layout/hierarchy3"/>
    <dgm:cxn modelId="{40F7CA62-60CC-45A8-867D-4F59FA650B45}" type="presParOf" srcId="{362650C1-F629-4565-8D25-03CAE32E0E69}" destId="{D42C0DF6-A45A-41E5-A8BB-4BD435BF6273}" srcOrd="1" destOrd="0" presId="urn:microsoft.com/office/officeart/2005/8/layout/hierarchy3"/>
    <dgm:cxn modelId="{97546E9B-3051-4B11-BCBD-2F2A89FBCEE6}" type="presParOf" srcId="{A89F4433-46E0-4B43-82F1-ABE339BDE596}" destId="{1D25CE49-59C0-40D7-AEE9-CA9EAFAAF20A}" srcOrd="1" destOrd="0" presId="urn:microsoft.com/office/officeart/2005/8/layout/hierarchy3"/>
    <dgm:cxn modelId="{39CE22E9-710C-42F9-B0BF-1A7573F2E6D2}" type="presParOf" srcId="{1D25CE49-59C0-40D7-AEE9-CA9EAFAAF20A}" destId="{00C77511-E0B4-4630-ACC4-9DB419051650}" srcOrd="0" destOrd="0" presId="urn:microsoft.com/office/officeart/2005/8/layout/hierarchy3"/>
    <dgm:cxn modelId="{DEF0738E-6C77-4F1D-A8F6-1DAF5F6333C5}" type="presParOf" srcId="{00C77511-E0B4-4630-ACC4-9DB419051650}" destId="{0DA19C59-D9DC-44A0-80A3-93E383C1D9AA}" srcOrd="0" destOrd="0" presId="urn:microsoft.com/office/officeart/2005/8/layout/hierarchy3"/>
    <dgm:cxn modelId="{3E5D70BB-D381-42CC-B4F3-D2651FCB6EFE}" type="presParOf" srcId="{00C77511-E0B4-4630-ACC4-9DB419051650}" destId="{862A84D6-5505-4265-BA6C-B3CECE32DE81}" srcOrd="1" destOrd="0" presId="urn:microsoft.com/office/officeart/2005/8/layout/hierarchy3"/>
    <dgm:cxn modelId="{6C287C74-3BFF-4A5B-B519-D4EDCCB655BA}" type="presParOf" srcId="{1D25CE49-59C0-40D7-AEE9-CA9EAFAAF20A}" destId="{9663D29F-2BDF-48B3-90AF-662C39809769}" srcOrd="1" destOrd="0" presId="urn:microsoft.com/office/officeart/2005/8/layout/hierarchy3"/>
    <dgm:cxn modelId="{20362646-4253-4DB3-8A8A-4D60AAF02A50}" type="presParOf" srcId="{9663D29F-2BDF-48B3-90AF-662C39809769}" destId="{3D3D92BC-9733-4BA9-9867-C03F332297B0}" srcOrd="0" destOrd="0" presId="urn:microsoft.com/office/officeart/2005/8/layout/hierarchy3"/>
    <dgm:cxn modelId="{27F5AFBB-DACC-4622-AA31-D072C6B345B1}" type="presParOf" srcId="{9663D29F-2BDF-48B3-90AF-662C39809769}" destId="{8BA2B094-6270-4FA6-9A7A-B0FC8408B830}" srcOrd="1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2DE97F9-11AB-4102-82EC-6ED7AFFB50CD}">
      <dsp:nvSpPr>
        <dsp:cNvPr id="0" name=""/>
        <dsp:cNvSpPr/>
      </dsp:nvSpPr>
      <dsp:spPr>
        <a:xfrm>
          <a:off x="3968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0" i="0" u="none" kern="1200" dirty="0"/>
            <a:t>Educación</a:t>
          </a:r>
          <a:endParaRPr lang="es-DO" sz="1600" kern="1200" dirty="0"/>
        </a:p>
      </dsp:txBody>
      <dsp:txXfrm>
        <a:off x="23787" y="630163"/>
        <a:ext cx="1313705" cy="637033"/>
      </dsp:txXfrm>
    </dsp:sp>
    <dsp:sp modelId="{BAC4F867-A903-42AE-8D24-8F2C59FC6B26}">
      <dsp:nvSpPr>
        <dsp:cNvPr id="0" name=""/>
        <dsp:cNvSpPr/>
      </dsp:nvSpPr>
      <dsp:spPr>
        <a:xfrm>
          <a:off x="139303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EB6523-4984-401C-8EBF-2F6FF512DA90}">
      <dsp:nvSpPr>
        <dsp:cNvPr id="0" name=""/>
        <dsp:cNvSpPr/>
      </dsp:nvSpPr>
      <dsp:spPr>
        <a:xfrm>
          <a:off x="274637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41.5%</a:t>
          </a:r>
          <a:endParaRPr lang="es-DO" sz="2000" b="1" kern="1200" dirty="0"/>
        </a:p>
      </dsp:txBody>
      <dsp:txXfrm>
        <a:off x="294456" y="1476002"/>
        <a:ext cx="1043037" cy="637033"/>
      </dsp:txXfrm>
    </dsp:sp>
    <dsp:sp modelId="{8CC1592C-7FC9-47C2-9FBF-714BF61CEF3A}">
      <dsp:nvSpPr>
        <dsp:cNvPr id="0" name=""/>
        <dsp:cNvSpPr/>
      </dsp:nvSpPr>
      <dsp:spPr>
        <a:xfrm>
          <a:off x="1695648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0" i="0" u="none" kern="1200" dirty="0"/>
            <a:t>Salud</a:t>
          </a:r>
          <a:endParaRPr lang="es-DO" sz="1600" kern="1200" dirty="0"/>
        </a:p>
      </dsp:txBody>
      <dsp:txXfrm>
        <a:off x="1715467" y="630163"/>
        <a:ext cx="1313705" cy="637033"/>
      </dsp:txXfrm>
    </dsp:sp>
    <dsp:sp modelId="{9EA47ED7-CC26-4077-A07D-AD8385FDE683}">
      <dsp:nvSpPr>
        <dsp:cNvPr id="0" name=""/>
        <dsp:cNvSpPr/>
      </dsp:nvSpPr>
      <dsp:spPr>
        <a:xfrm>
          <a:off x="1830982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6C81AC0-1B93-4346-AA0E-DFD7A46ADA94}">
      <dsp:nvSpPr>
        <dsp:cNvPr id="0" name=""/>
        <dsp:cNvSpPr/>
      </dsp:nvSpPr>
      <dsp:spPr>
        <a:xfrm>
          <a:off x="1966317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 dirty="0"/>
            <a:t>27.5%</a:t>
          </a:r>
          <a:endParaRPr lang="es-DO" sz="2000" b="1" kern="1200" dirty="0"/>
        </a:p>
      </dsp:txBody>
      <dsp:txXfrm>
        <a:off x="1986136" y="1476002"/>
        <a:ext cx="1043037" cy="637033"/>
      </dsp:txXfrm>
    </dsp:sp>
    <dsp:sp modelId="{966DB9AA-7C63-42D4-B554-8415D7B819C2}">
      <dsp:nvSpPr>
        <dsp:cNvPr id="0" name=""/>
        <dsp:cNvSpPr/>
      </dsp:nvSpPr>
      <dsp:spPr>
        <a:xfrm>
          <a:off x="3387328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0" i="0" u="none" kern="1200" dirty="0"/>
            <a:t>Protección social</a:t>
          </a:r>
          <a:endParaRPr lang="es-DO" sz="1600" kern="1200" dirty="0"/>
        </a:p>
      </dsp:txBody>
      <dsp:txXfrm>
        <a:off x="3407147" y="630163"/>
        <a:ext cx="1313705" cy="637033"/>
      </dsp:txXfrm>
    </dsp:sp>
    <dsp:sp modelId="{1B76958C-7118-4048-8065-CF14130DD9F8}">
      <dsp:nvSpPr>
        <dsp:cNvPr id="0" name=""/>
        <dsp:cNvSpPr/>
      </dsp:nvSpPr>
      <dsp:spPr>
        <a:xfrm>
          <a:off x="3522662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81E39EA-3C93-4FBE-84EE-B55850842480}">
      <dsp:nvSpPr>
        <dsp:cNvPr id="0" name=""/>
        <dsp:cNvSpPr/>
      </dsp:nvSpPr>
      <dsp:spPr>
        <a:xfrm>
          <a:off x="3657996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25.9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3677815" y="1476002"/>
        <a:ext cx="1043037" cy="637033"/>
      </dsp:txXfrm>
    </dsp:sp>
    <dsp:sp modelId="{16CEEA33-2853-434C-8030-0C71F63F8F22}">
      <dsp:nvSpPr>
        <dsp:cNvPr id="0" name=""/>
        <dsp:cNvSpPr/>
      </dsp:nvSpPr>
      <dsp:spPr>
        <a:xfrm>
          <a:off x="5079007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0320" rIns="30480" bIns="2032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b="0" i="0" u="none" kern="1200" dirty="0"/>
            <a:t>Vivienda y servicios comunitarios</a:t>
          </a:r>
          <a:endParaRPr lang="es-ES" sz="1600" kern="1200" dirty="0"/>
        </a:p>
      </dsp:txBody>
      <dsp:txXfrm>
        <a:off x="5098826" y="630163"/>
        <a:ext cx="1313705" cy="637033"/>
      </dsp:txXfrm>
    </dsp:sp>
    <dsp:sp modelId="{95841B39-9B2D-4F23-9C85-BD115A4F27F3}">
      <dsp:nvSpPr>
        <dsp:cNvPr id="0" name=""/>
        <dsp:cNvSpPr/>
      </dsp:nvSpPr>
      <dsp:spPr>
        <a:xfrm>
          <a:off x="5214342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1CF9B71-2BCE-4BDD-8A0B-094EBC064875}">
      <dsp:nvSpPr>
        <dsp:cNvPr id="0" name=""/>
        <dsp:cNvSpPr/>
      </dsp:nvSpPr>
      <dsp:spPr>
        <a:xfrm>
          <a:off x="5349676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3.8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5369495" y="1476002"/>
        <a:ext cx="1043037" cy="637033"/>
      </dsp:txXfrm>
    </dsp:sp>
    <dsp:sp modelId="{414A8479-AE43-4023-8B7D-399BD1221C14}">
      <dsp:nvSpPr>
        <dsp:cNvPr id="0" name=""/>
        <dsp:cNvSpPr/>
      </dsp:nvSpPr>
      <dsp:spPr>
        <a:xfrm>
          <a:off x="6770687" y="610344"/>
          <a:ext cx="1353343" cy="67667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0" i="0" u="none" kern="1200" dirty="0"/>
            <a:t>Actividades deportivas, recreativas, culturales y religiosas</a:t>
          </a:r>
          <a:endParaRPr lang="es-DO" sz="1100" kern="1200" dirty="0"/>
        </a:p>
      </dsp:txBody>
      <dsp:txXfrm>
        <a:off x="6790506" y="630163"/>
        <a:ext cx="1313705" cy="637033"/>
      </dsp:txXfrm>
    </dsp:sp>
    <dsp:sp modelId="{746CEE0A-1008-47AA-AD20-A503970F90EB}">
      <dsp:nvSpPr>
        <dsp:cNvPr id="0" name=""/>
        <dsp:cNvSpPr/>
      </dsp:nvSpPr>
      <dsp:spPr>
        <a:xfrm>
          <a:off x="6906021" y="1287016"/>
          <a:ext cx="135334" cy="50750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503"/>
              </a:lnTo>
              <a:lnTo>
                <a:pt x="135334" y="50750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816841-C472-4A7B-971C-90EF0D535FE8}">
      <dsp:nvSpPr>
        <dsp:cNvPr id="0" name=""/>
        <dsp:cNvSpPr/>
      </dsp:nvSpPr>
      <dsp:spPr>
        <a:xfrm>
          <a:off x="7041356" y="1456183"/>
          <a:ext cx="1082675" cy="6766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1.2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7061175" y="1476002"/>
        <a:ext cx="1043037" cy="63703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2DE97F9-11AB-4102-82EC-6ED7AFFB50CD}">
      <dsp:nvSpPr>
        <dsp:cNvPr id="0" name=""/>
        <dsp:cNvSpPr/>
      </dsp:nvSpPr>
      <dsp:spPr>
        <a:xfrm>
          <a:off x="1517" y="204895"/>
          <a:ext cx="1743940" cy="8719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0" i="0" u="none" kern="1200" dirty="0"/>
            <a:t>Administración general</a:t>
          </a:r>
          <a:endParaRPr lang="es-DO" sz="2000" kern="1200" dirty="0"/>
        </a:p>
      </dsp:txBody>
      <dsp:txXfrm>
        <a:off x="27056" y="230434"/>
        <a:ext cx="1692862" cy="820892"/>
      </dsp:txXfrm>
    </dsp:sp>
    <dsp:sp modelId="{54E315BD-E02E-4EB0-8740-09A7D98F87E2}">
      <dsp:nvSpPr>
        <dsp:cNvPr id="0" name=""/>
        <dsp:cNvSpPr/>
      </dsp:nvSpPr>
      <dsp:spPr>
        <a:xfrm>
          <a:off x="175911" y="1076865"/>
          <a:ext cx="174394" cy="6539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53977"/>
              </a:lnTo>
              <a:lnTo>
                <a:pt x="174394" y="65397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D9B8A1C-7437-4C65-8822-ACF77748803C}">
      <dsp:nvSpPr>
        <dsp:cNvPr id="0" name=""/>
        <dsp:cNvSpPr/>
      </dsp:nvSpPr>
      <dsp:spPr>
        <a:xfrm>
          <a:off x="350305" y="1294858"/>
          <a:ext cx="1395152" cy="87197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30480" rIns="4572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400" b="1" i="0" u="none" kern="1200"/>
            <a:t>47.5%</a:t>
          </a:r>
          <a:endParaRPr lang="es-DO" sz="2400" b="1" kern="1200" dirty="0"/>
        </a:p>
      </dsp:txBody>
      <dsp:txXfrm>
        <a:off x="375844" y="1320397"/>
        <a:ext cx="1344074" cy="820892"/>
      </dsp:txXfrm>
    </dsp:sp>
    <dsp:sp modelId="{39FAB8F4-8C43-41D7-8029-E9D61B0C5747}">
      <dsp:nvSpPr>
        <dsp:cNvPr id="0" name=""/>
        <dsp:cNvSpPr/>
      </dsp:nvSpPr>
      <dsp:spPr>
        <a:xfrm>
          <a:off x="2181442" y="204895"/>
          <a:ext cx="1743940" cy="8719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0" i="0" u="none" kern="1200" dirty="0"/>
            <a:t>Justicia, orden público y seguridad</a:t>
          </a:r>
          <a:endParaRPr lang="es-ES" sz="2000" kern="1200" dirty="0"/>
        </a:p>
      </dsp:txBody>
      <dsp:txXfrm>
        <a:off x="2206981" y="230434"/>
        <a:ext cx="1692862" cy="820892"/>
      </dsp:txXfrm>
    </dsp:sp>
    <dsp:sp modelId="{8F129DF3-D2E3-4471-8D3C-30E26F95CB0B}">
      <dsp:nvSpPr>
        <dsp:cNvPr id="0" name=""/>
        <dsp:cNvSpPr/>
      </dsp:nvSpPr>
      <dsp:spPr>
        <a:xfrm>
          <a:off x="2355836" y="1076865"/>
          <a:ext cx="174394" cy="6539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53977"/>
              </a:lnTo>
              <a:lnTo>
                <a:pt x="174394" y="65397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FBB8C-EBCE-4A60-BDD4-35FD555B976F}">
      <dsp:nvSpPr>
        <dsp:cNvPr id="0" name=""/>
        <dsp:cNvSpPr/>
      </dsp:nvSpPr>
      <dsp:spPr>
        <a:xfrm>
          <a:off x="2530230" y="1294858"/>
          <a:ext cx="1395152" cy="87197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30480" rIns="4572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400" b="1" i="0" u="none" kern="1200" dirty="0"/>
            <a:t>29.2%</a:t>
          </a:r>
          <a:endParaRPr lang="es-ES" sz="2400" b="1" kern="1200" dirty="0"/>
        </a:p>
      </dsp:txBody>
      <dsp:txXfrm>
        <a:off x="2555769" y="1320397"/>
        <a:ext cx="1344074" cy="820892"/>
      </dsp:txXfrm>
    </dsp:sp>
    <dsp:sp modelId="{6941C7E8-B443-4DA1-9F8A-A5B382275AFB}">
      <dsp:nvSpPr>
        <dsp:cNvPr id="0" name=""/>
        <dsp:cNvSpPr/>
      </dsp:nvSpPr>
      <dsp:spPr>
        <a:xfrm>
          <a:off x="4361367" y="204895"/>
          <a:ext cx="1743940" cy="8719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0" i="0" u="none" kern="1200" dirty="0"/>
            <a:t>Defensa nacional</a:t>
          </a:r>
          <a:endParaRPr lang="es-DO" sz="2000" kern="1200" dirty="0"/>
        </a:p>
      </dsp:txBody>
      <dsp:txXfrm>
        <a:off x="4386906" y="230434"/>
        <a:ext cx="1692862" cy="820892"/>
      </dsp:txXfrm>
    </dsp:sp>
    <dsp:sp modelId="{271ECBA5-356F-40B8-A624-6A298D2983FD}">
      <dsp:nvSpPr>
        <dsp:cNvPr id="0" name=""/>
        <dsp:cNvSpPr/>
      </dsp:nvSpPr>
      <dsp:spPr>
        <a:xfrm>
          <a:off x="4535761" y="1076865"/>
          <a:ext cx="174394" cy="6539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53977"/>
              </a:lnTo>
              <a:lnTo>
                <a:pt x="174394" y="65397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1F8B119-EB71-4773-B2EE-BD70CEBCAC08}">
      <dsp:nvSpPr>
        <dsp:cNvPr id="0" name=""/>
        <dsp:cNvSpPr/>
      </dsp:nvSpPr>
      <dsp:spPr>
        <a:xfrm>
          <a:off x="4710155" y="1294858"/>
          <a:ext cx="1395152" cy="87197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30480" rIns="4572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400" b="1" i="0" u="none" kern="1200"/>
            <a:t>18.1</a:t>
          </a:r>
          <a:r>
            <a:rPr lang="es-DO" sz="2400" b="1" i="0" u="none" kern="1200" dirty="0"/>
            <a:t>%</a:t>
          </a:r>
          <a:endParaRPr lang="es-DO" sz="2400" b="1" kern="1200" dirty="0"/>
        </a:p>
      </dsp:txBody>
      <dsp:txXfrm>
        <a:off x="4735694" y="1320397"/>
        <a:ext cx="1344074" cy="820892"/>
      </dsp:txXfrm>
    </dsp:sp>
    <dsp:sp modelId="{90B271E9-B76A-4A4D-A73E-3883E5ACB6CE}">
      <dsp:nvSpPr>
        <dsp:cNvPr id="0" name=""/>
        <dsp:cNvSpPr/>
      </dsp:nvSpPr>
      <dsp:spPr>
        <a:xfrm>
          <a:off x="6541292" y="204895"/>
          <a:ext cx="1743940" cy="87197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0" i="0" u="none" kern="1200" dirty="0"/>
            <a:t>Relaciones internacionales</a:t>
          </a:r>
          <a:endParaRPr lang="es-DO" sz="2000" kern="1200" dirty="0"/>
        </a:p>
      </dsp:txBody>
      <dsp:txXfrm>
        <a:off x="6566831" y="230434"/>
        <a:ext cx="1692862" cy="820892"/>
      </dsp:txXfrm>
    </dsp:sp>
    <dsp:sp modelId="{82FAEC26-E44F-4073-BE6E-678206564781}">
      <dsp:nvSpPr>
        <dsp:cNvPr id="0" name=""/>
        <dsp:cNvSpPr/>
      </dsp:nvSpPr>
      <dsp:spPr>
        <a:xfrm>
          <a:off x="6715686" y="1076865"/>
          <a:ext cx="174394" cy="65397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53977"/>
              </a:lnTo>
              <a:lnTo>
                <a:pt x="174394" y="65397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F80E368-B9C0-415F-AA07-FCA980B181BC}">
      <dsp:nvSpPr>
        <dsp:cNvPr id="0" name=""/>
        <dsp:cNvSpPr/>
      </dsp:nvSpPr>
      <dsp:spPr>
        <a:xfrm>
          <a:off x="6890080" y="1294858"/>
          <a:ext cx="1395152" cy="87197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30480" rIns="4572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400" b="1" i="0" u="none" kern="1200" dirty="0"/>
            <a:t>5.2%</a:t>
          </a:r>
          <a:endParaRPr lang="es-DO" sz="2400" b="1" kern="1200" dirty="0"/>
        </a:p>
      </dsp:txBody>
      <dsp:txXfrm>
        <a:off x="6915619" y="1320397"/>
        <a:ext cx="1344074" cy="820892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2DE97F9-11AB-4102-82EC-6ED7AFFB50CD}">
      <dsp:nvSpPr>
        <dsp:cNvPr id="0" name=""/>
        <dsp:cNvSpPr/>
      </dsp:nvSpPr>
      <dsp:spPr>
        <a:xfrm>
          <a:off x="5702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Energía y combustible</a:t>
          </a:r>
          <a:endParaRPr lang="es-DO" sz="1200" kern="1200" dirty="0"/>
        </a:p>
      </dsp:txBody>
      <dsp:txXfrm>
        <a:off x="21235" y="566658"/>
        <a:ext cx="1029621" cy="499277"/>
      </dsp:txXfrm>
    </dsp:sp>
    <dsp:sp modelId="{1FEE86D8-B9AA-4C21-85DB-EAA404B2817B}">
      <dsp:nvSpPr>
        <dsp:cNvPr id="0" name=""/>
        <dsp:cNvSpPr/>
      </dsp:nvSpPr>
      <dsp:spPr>
        <a:xfrm>
          <a:off x="111771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95C38D-7FB4-49FF-A789-3AEC5FAF4863}">
      <dsp:nvSpPr>
        <dsp:cNvPr id="0" name=""/>
        <dsp:cNvSpPr/>
      </dsp:nvSpPr>
      <dsp:spPr>
        <a:xfrm>
          <a:off x="217840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43.9%</a:t>
          </a:r>
          <a:endParaRPr lang="es-DO" sz="2000" b="1" kern="1200" dirty="0"/>
        </a:p>
      </dsp:txBody>
      <dsp:txXfrm>
        <a:off x="233373" y="1229587"/>
        <a:ext cx="817484" cy="499277"/>
      </dsp:txXfrm>
    </dsp:sp>
    <dsp:sp modelId="{E27AD7E3-DBCD-4225-92F9-481AA5F9C506}">
      <dsp:nvSpPr>
        <dsp:cNvPr id="0" name=""/>
        <dsp:cNvSpPr/>
      </dsp:nvSpPr>
      <dsp:spPr>
        <a:xfrm>
          <a:off x="1331562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Transporte</a:t>
          </a:r>
          <a:endParaRPr lang="es-DO" sz="1200" kern="1200" dirty="0"/>
        </a:p>
      </dsp:txBody>
      <dsp:txXfrm>
        <a:off x="1347095" y="566658"/>
        <a:ext cx="1029621" cy="499277"/>
      </dsp:txXfrm>
    </dsp:sp>
    <dsp:sp modelId="{D8EADFE5-E31E-42E2-AAB5-E4F64D3F31AD}">
      <dsp:nvSpPr>
        <dsp:cNvPr id="0" name=""/>
        <dsp:cNvSpPr/>
      </dsp:nvSpPr>
      <dsp:spPr>
        <a:xfrm>
          <a:off x="1437631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4A7FA9E-B56F-4B23-A608-303A943C2225}">
      <dsp:nvSpPr>
        <dsp:cNvPr id="0" name=""/>
        <dsp:cNvSpPr/>
      </dsp:nvSpPr>
      <dsp:spPr>
        <a:xfrm>
          <a:off x="1543699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21.2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1559232" y="1229587"/>
        <a:ext cx="817484" cy="499277"/>
      </dsp:txXfrm>
    </dsp:sp>
    <dsp:sp modelId="{45725339-CFAB-4B48-95FC-2CAE190C19AC}">
      <dsp:nvSpPr>
        <dsp:cNvPr id="0" name=""/>
        <dsp:cNvSpPr/>
      </dsp:nvSpPr>
      <dsp:spPr>
        <a:xfrm>
          <a:off x="2657422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200" b="0" i="0" u="none" kern="1200" dirty="0"/>
            <a:t>Agropecuaria, caza, pesca y silvicultura</a:t>
          </a:r>
          <a:endParaRPr lang="es-ES" sz="1200" kern="1200" dirty="0"/>
        </a:p>
      </dsp:txBody>
      <dsp:txXfrm>
        <a:off x="2672955" y="566658"/>
        <a:ext cx="1029621" cy="499277"/>
      </dsp:txXfrm>
    </dsp:sp>
    <dsp:sp modelId="{71C39CC0-7A08-4FB0-8295-FEA38E60EA85}">
      <dsp:nvSpPr>
        <dsp:cNvPr id="0" name=""/>
        <dsp:cNvSpPr/>
      </dsp:nvSpPr>
      <dsp:spPr>
        <a:xfrm>
          <a:off x="2763490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C6582C-AB9C-455C-B7B6-57BDC1AB3016}">
      <dsp:nvSpPr>
        <dsp:cNvPr id="0" name=""/>
        <dsp:cNvSpPr/>
      </dsp:nvSpPr>
      <dsp:spPr>
        <a:xfrm>
          <a:off x="2869559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14.7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2885092" y="1229587"/>
        <a:ext cx="817484" cy="499277"/>
      </dsp:txXfrm>
    </dsp:sp>
    <dsp:sp modelId="{D9F5B07E-1B9E-44DD-8937-DA2D444EF5D8}">
      <dsp:nvSpPr>
        <dsp:cNvPr id="0" name=""/>
        <dsp:cNvSpPr/>
      </dsp:nvSpPr>
      <dsp:spPr>
        <a:xfrm>
          <a:off x="3983281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9050" tIns="12700" rIns="19050" bIns="127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b="0" i="0" u="none" kern="1200" dirty="0"/>
            <a:t>Asuntos económicos, comerciales y laborales</a:t>
          </a:r>
          <a:endParaRPr lang="es-ES" sz="1000" kern="1200" dirty="0"/>
        </a:p>
      </dsp:txBody>
      <dsp:txXfrm>
        <a:off x="3998814" y="566658"/>
        <a:ext cx="1029621" cy="499277"/>
      </dsp:txXfrm>
    </dsp:sp>
    <dsp:sp modelId="{A0DB5597-AC93-43AC-AC86-045E1F8431C9}">
      <dsp:nvSpPr>
        <dsp:cNvPr id="0" name=""/>
        <dsp:cNvSpPr/>
      </dsp:nvSpPr>
      <dsp:spPr>
        <a:xfrm>
          <a:off x="4089350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0B43EAB-8BC6-4422-AB07-B1336629E289}">
      <dsp:nvSpPr>
        <dsp:cNvPr id="0" name=""/>
        <dsp:cNvSpPr/>
      </dsp:nvSpPr>
      <dsp:spPr>
        <a:xfrm>
          <a:off x="4195419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9.2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4210952" y="1229587"/>
        <a:ext cx="817484" cy="499277"/>
      </dsp:txXfrm>
    </dsp:sp>
    <dsp:sp modelId="{FDCBD483-3776-4013-9723-53C3EC26C07A}">
      <dsp:nvSpPr>
        <dsp:cNvPr id="0" name=""/>
        <dsp:cNvSpPr/>
      </dsp:nvSpPr>
      <dsp:spPr>
        <a:xfrm>
          <a:off x="5309141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Riego</a:t>
          </a:r>
          <a:endParaRPr lang="es-DO" sz="1200" kern="1200" dirty="0"/>
        </a:p>
      </dsp:txBody>
      <dsp:txXfrm>
        <a:off x="5324674" y="566658"/>
        <a:ext cx="1029621" cy="499277"/>
      </dsp:txXfrm>
    </dsp:sp>
    <dsp:sp modelId="{C62E4DE4-345B-4BD4-9990-6E8372402A33}">
      <dsp:nvSpPr>
        <dsp:cNvPr id="0" name=""/>
        <dsp:cNvSpPr/>
      </dsp:nvSpPr>
      <dsp:spPr>
        <a:xfrm>
          <a:off x="5415210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6CA94BA-F019-4ECA-8D3F-F378C443645A}">
      <dsp:nvSpPr>
        <dsp:cNvPr id="0" name=""/>
        <dsp:cNvSpPr/>
      </dsp:nvSpPr>
      <dsp:spPr>
        <a:xfrm>
          <a:off x="5521279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6.0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5536812" y="1229587"/>
        <a:ext cx="817484" cy="499277"/>
      </dsp:txXfrm>
    </dsp:sp>
    <dsp:sp modelId="{F23768F0-837C-463F-B602-98EE6345BF3E}">
      <dsp:nvSpPr>
        <dsp:cNvPr id="0" name=""/>
        <dsp:cNvSpPr/>
      </dsp:nvSpPr>
      <dsp:spPr>
        <a:xfrm>
          <a:off x="6635001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Otros servicios económicos</a:t>
          </a:r>
          <a:endParaRPr lang="es-DO" sz="1200" kern="1200" dirty="0"/>
        </a:p>
      </dsp:txBody>
      <dsp:txXfrm>
        <a:off x="6650534" y="566658"/>
        <a:ext cx="1029621" cy="499277"/>
      </dsp:txXfrm>
    </dsp:sp>
    <dsp:sp modelId="{C1733E47-8F1A-4C85-9517-E617EF938831}">
      <dsp:nvSpPr>
        <dsp:cNvPr id="0" name=""/>
        <dsp:cNvSpPr/>
      </dsp:nvSpPr>
      <dsp:spPr>
        <a:xfrm>
          <a:off x="6741070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A6098B1-0F80-4917-B9CD-C6A4FB6A3C1B}">
      <dsp:nvSpPr>
        <dsp:cNvPr id="0" name=""/>
        <dsp:cNvSpPr/>
      </dsp:nvSpPr>
      <dsp:spPr>
        <a:xfrm>
          <a:off x="6847138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 dirty="0"/>
            <a:t>3.1%</a:t>
          </a:r>
          <a:endParaRPr lang="es-DO" sz="2000" b="1" kern="1200" dirty="0"/>
        </a:p>
      </dsp:txBody>
      <dsp:txXfrm>
        <a:off x="6862671" y="1229587"/>
        <a:ext cx="817484" cy="499277"/>
      </dsp:txXfrm>
    </dsp:sp>
    <dsp:sp modelId="{75B81F7B-BDC4-4B1E-BCFB-5BF285F37FD7}">
      <dsp:nvSpPr>
        <dsp:cNvPr id="0" name=""/>
        <dsp:cNvSpPr/>
      </dsp:nvSpPr>
      <dsp:spPr>
        <a:xfrm>
          <a:off x="7960861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0955" tIns="13970" rIns="20955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100" b="0" i="0" u="none" kern="1200" dirty="0"/>
            <a:t>Comunicaciones</a:t>
          </a:r>
          <a:endParaRPr lang="es-DO" sz="1100" kern="1200" dirty="0"/>
        </a:p>
      </dsp:txBody>
      <dsp:txXfrm>
        <a:off x="7976394" y="566658"/>
        <a:ext cx="1029621" cy="499277"/>
      </dsp:txXfrm>
    </dsp:sp>
    <dsp:sp modelId="{E82CFD6F-E2C5-4C5F-AA03-EA263FE62B67}">
      <dsp:nvSpPr>
        <dsp:cNvPr id="0" name=""/>
        <dsp:cNvSpPr/>
      </dsp:nvSpPr>
      <dsp:spPr>
        <a:xfrm>
          <a:off x="8066929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E77D908-E6BE-4A7B-A06B-F26A98D9CB71}">
      <dsp:nvSpPr>
        <dsp:cNvPr id="0" name=""/>
        <dsp:cNvSpPr/>
      </dsp:nvSpPr>
      <dsp:spPr>
        <a:xfrm>
          <a:off x="8172998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1.5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8188531" y="1229587"/>
        <a:ext cx="817484" cy="499277"/>
      </dsp:txXfrm>
    </dsp:sp>
    <dsp:sp modelId="{1FCD8C37-FF49-455D-BA09-6058718A8FB5}">
      <dsp:nvSpPr>
        <dsp:cNvPr id="0" name=""/>
        <dsp:cNvSpPr/>
      </dsp:nvSpPr>
      <dsp:spPr>
        <a:xfrm>
          <a:off x="9286720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200" b="0" i="0" u="none" kern="1200" dirty="0"/>
            <a:t>Minería, manufactura y construcción</a:t>
          </a:r>
          <a:endParaRPr lang="es-ES" sz="1200" kern="1200" dirty="0"/>
        </a:p>
      </dsp:txBody>
      <dsp:txXfrm>
        <a:off x="9302253" y="566658"/>
        <a:ext cx="1029621" cy="499277"/>
      </dsp:txXfrm>
    </dsp:sp>
    <dsp:sp modelId="{F8EB919A-4DEE-4805-8D05-FA8A7B1A7EA8}">
      <dsp:nvSpPr>
        <dsp:cNvPr id="0" name=""/>
        <dsp:cNvSpPr/>
      </dsp:nvSpPr>
      <dsp:spPr>
        <a:xfrm>
          <a:off x="9392789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9660EB1-4850-4A35-91D3-4A6F9A70C176}">
      <dsp:nvSpPr>
        <dsp:cNvPr id="0" name=""/>
        <dsp:cNvSpPr/>
      </dsp:nvSpPr>
      <dsp:spPr>
        <a:xfrm>
          <a:off x="9498858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0.2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9514391" y="1229587"/>
        <a:ext cx="817484" cy="499277"/>
      </dsp:txXfrm>
    </dsp:sp>
    <dsp:sp modelId="{708BC372-9D08-4F1C-AB2F-BAA9E19F4BDE}">
      <dsp:nvSpPr>
        <dsp:cNvPr id="0" name=""/>
        <dsp:cNvSpPr/>
      </dsp:nvSpPr>
      <dsp:spPr>
        <a:xfrm>
          <a:off x="10612580" y="551125"/>
          <a:ext cx="1060687" cy="530343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15240" rIns="2286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200" b="0" i="0" u="none" kern="1200" dirty="0"/>
            <a:t>Banca y seguros</a:t>
          </a:r>
          <a:endParaRPr lang="es-DO" sz="1200" kern="1200" dirty="0"/>
        </a:p>
      </dsp:txBody>
      <dsp:txXfrm>
        <a:off x="10628113" y="566658"/>
        <a:ext cx="1029621" cy="499277"/>
      </dsp:txXfrm>
    </dsp:sp>
    <dsp:sp modelId="{17DF5B81-4C72-4879-8FD8-3139CE0E1A85}">
      <dsp:nvSpPr>
        <dsp:cNvPr id="0" name=""/>
        <dsp:cNvSpPr/>
      </dsp:nvSpPr>
      <dsp:spPr>
        <a:xfrm>
          <a:off x="10718649" y="1081469"/>
          <a:ext cx="106068" cy="39775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97757"/>
              </a:lnTo>
              <a:lnTo>
                <a:pt x="106068" y="397757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A2CB305-0146-4923-A20A-E571595B7B97}">
      <dsp:nvSpPr>
        <dsp:cNvPr id="0" name=""/>
        <dsp:cNvSpPr/>
      </dsp:nvSpPr>
      <dsp:spPr>
        <a:xfrm>
          <a:off x="10824718" y="1214054"/>
          <a:ext cx="848550" cy="53034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2000" b="1" i="0" u="none" kern="1200"/>
            <a:t>0.2</a:t>
          </a:r>
          <a:r>
            <a:rPr lang="es-DO" sz="2000" b="1" i="0" u="none" kern="1200" dirty="0"/>
            <a:t>%</a:t>
          </a:r>
          <a:endParaRPr lang="es-DO" sz="2000" b="1" kern="1200" dirty="0"/>
        </a:p>
      </dsp:txBody>
      <dsp:txXfrm>
        <a:off x="10840251" y="1229587"/>
        <a:ext cx="817484" cy="49927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2DE97F9-11AB-4102-82EC-6ED7AFFB50CD}">
      <dsp:nvSpPr>
        <dsp:cNvPr id="0" name=""/>
        <dsp:cNvSpPr/>
      </dsp:nvSpPr>
      <dsp:spPr>
        <a:xfrm>
          <a:off x="1194355" y="1865"/>
          <a:ext cx="2680617" cy="1340308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0" i="0" u="none" kern="1200" dirty="0"/>
            <a:t>Protección de la biodiversidad y ordenación de desechos</a:t>
          </a:r>
          <a:endParaRPr lang="es-DO" sz="2000" kern="1200" dirty="0"/>
        </a:p>
      </dsp:txBody>
      <dsp:txXfrm>
        <a:off x="1233611" y="41121"/>
        <a:ext cx="2602105" cy="1261796"/>
      </dsp:txXfrm>
    </dsp:sp>
    <dsp:sp modelId="{0D6D2733-27A2-420F-A75B-DFF412D0D851}">
      <dsp:nvSpPr>
        <dsp:cNvPr id="0" name=""/>
        <dsp:cNvSpPr/>
      </dsp:nvSpPr>
      <dsp:spPr>
        <a:xfrm>
          <a:off x="1462416" y="1342173"/>
          <a:ext cx="268061" cy="100523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05231"/>
              </a:lnTo>
              <a:lnTo>
                <a:pt x="268061" y="100523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42C0DF6-A45A-41E5-A8BB-4BD435BF6273}">
      <dsp:nvSpPr>
        <dsp:cNvPr id="0" name=""/>
        <dsp:cNvSpPr/>
      </dsp:nvSpPr>
      <dsp:spPr>
        <a:xfrm>
          <a:off x="1730478" y="1677251"/>
          <a:ext cx="2144494" cy="1340308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60.2%</a:t>
          </a:r>
          <a:endParaRPr lang="es-DO" sz="2000" b="1" kern="1200" dirty="0"/>
        </a:p>
      </dsp:txBody>
      <dsp:txXfrm>
        <a:off x="1769734" y="1716507"/>
        <a:ext cx="2065982" cy="1261796"/>
      </dsp:txXfrm>
    </dsp:sp>
    <dsp:sp modelId="{0DA19C59-D9DC-44A0-80A3-93E383C1D9AA}">
      <dsp:nvSpPr>
        <dsp:cNvPr id="0" name=""/>
        <dsp:cNvSpPr/>
      </dsp:nvSpPr>
      <dsp:spPr>
        <a:xfrm>
          <a:off x="4545127" y="1865"/>
          <a:ext cx="2680617" cy="1340308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0" i="0" u="none" kern="1200" dirty="0"/>
            <a:t>Protección del aire, agua y suelo</a:t>
          </a:r>
          <a:endParaRPr lang="es-ES" sz="2000" kern="1200" dirty="0"/>
        </a:p>
      </dsp:txBody>
      <dsp:txXfrm>
        <a:off x="4584383" y="41121"/>
        <a:ext cx="2602105" cy="1261796"/>
      </dsp:txXfrm>
    </dsp:sp>
    <dsp:sp modelId="{3D3D92BC-9733-4BA9-9867-C03F332297B0}">
      <dsp:nvSpPr>
        <dsp:cNvPr id="0" name=""/>
        <dsp:cNvSpPr/>
      </dsp:nvSpPr>
      <dsp:spPr>
        <a:xfrm>
          <a:off x="4813188" y="1342173"/>
          <a:ext cx="268061" cy="100523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05231"/>
              </a:lnTo>
              <a:lnTo>
                <a:pt x="268061" y="1005231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BA2B094-6270-4FA6-9A7A-B0FC8408B830}">
      <dsp:nvSpPr>
        <dsp:cNvPr id="0" name=""/>
        <dsp:cNvSpPr/>
      </dsp:nvSpPr>
      <dsp:spPr>
        <a:xfrm>
          <a:off x="5081250" y="1677251"/>
          <a:ext cx="2144494" cy="1340308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25400" rIns="38100" bIns="254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000" b="1" i="0" u="none" kern="1200"/>
            <a:t>39.8</a:t>
          </a:r>
          <a:r>
            <a:rPr lang="es-ES" sz="2000" b="1" i="0" u="none" kern="1200" dirty="0"/>
            <a:t>%</a:t>
          </a:r>
          <a:endParaRPr lang="es-ES" sz="2000" b="1" kern="1200" dirty="0"/>
        </a:p>
      </dsp:txBody>
      <dsp:txXfrm>
        <a:off x="5120506" y="1716507"/>
        <a:ext cx="2065982" cy="126179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3</xdr:row>
      <xdr:rowOff>19050</xdr:rowOff>
    </xdr:from>
    <xdr:to>
      <xdr:col>13</xdr:col>
      <xdr:colOff>105488</xdr:colOff>
      <xdr:row>24</xdr:row>
      <xdr:rowOff>84934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5" y="800100"/>
          <a:ext cx="8230313" cy="40663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671511</xdr:colOff>
      <xdr:row>3</xdr:row>
      <xdr:rowOff>71435</xdr:rowOff>
    </xdr:from>
    <xdr:to>
      <xdr:col>8</xdr:col>
      <xdr:colOff>152400</xdr:colOff>
      <xdr:row>24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457200</xdr:colOff>
      <xdr:row>12</xdr:row>
      <xdr:rowOff>85725</xdr:rowOff>
    </xdr:from>
    <xdr:to>
      <xdr:col>4</xdr:col>
      <xdr:colOff>381000</xdr:colOff>
      <xdr:row>14</xdr:row>
      <xdr:rowOff>95251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/>
      </xdr:nvSpPr>
      <xdr:spPr>
        <a:xfrm>
          <a:off x="3581400" y="2371725"/>
          <a:ext cx="1447800" cy="39052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/>
            <a:t>RD$403,194.4 MM</a:t>
          </a:r>
        </a:p>
        <a:p>
          <a:pPr algn="l"/>
          <a:endParaRPr lang="en-US" sz="12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85725</xdr:rowOff>
    </xdr:from>
    <xdr:to>
      <xdr:col>11</xdr:col>
      <xdr:colOff>498475</xdr:colOff>
      <xdr:row>14</xdr:row>
      <xdr:rowOff>161925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38101</xdr:rowOff>
    </xdr:from>
    <xdr:to>
      <xdr:col>12</xdr:col>
      <xdr:colOff>304800</xdr:colOff>
      <xdr:row>15</xdr:row>
      <xdr:rowOff>123825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123826</xdr:rowOff>
    </xdr:from>
    <xdr:to>
      <xdr:col>16</xdr:col>
      <xdr:colOff>448996</xdr:colOff>
      <xdr:row>14</xdr:row>
      <xdr:rowOff>133350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</xdr:row>
      <xdr:rowOff>95250</xdr:rowOff>
    </xdr:from>
    <xdr:to>
      <xdr:col>11</xdr:col>
      <xdr:colOff>428625</xdr:colOff>
      <xdr:row>20</xdr:row>
      <xdr:rowOff>66675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313831</xdr:colOff>
      <xdr:row>5</xdr:row>
      <xdr:rowOff>78363</xdr:rowOff>
    </xdr:from>
    <xdr:to>
      <xdr:col>7</xdr:col>
      <xdr:colOff>33132</xdr:colOff>
      <xdr:row>21</xdr:row>
      <xdr:rowOff>41413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3</xdr:row>
      <xdr:rowOff>123825</xdr:rowOff>
    </xdr:from>
    <xdr:to>
      <xdr:col>10</xdr:col>
      <xdr:colOff>723900</xdr:colOff>
      <xdr:row>19</xdr:row>
      <xdr:rowOff>114300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6</xdr:row>
      <xdr:rowOff>0</xdr:rowOff>
    </xdr:from>
    <xdr:to>
      <xdr:col>10</xdr:col>
      <xdr:colOff>542925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5</xdr:row>
      <xdr:rowOff>104775</xdr:rowOff>
    </xdr:from>
    <xdr:to>
      <xdr:col>16</xdr:col>
      <xdr:colOff>457200</xdr:colOff>
      <xdr:row>26</xdr:row>
      <xdr:rowOff>123825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76200</xdr:rowOff>
    </xdr:from>
    <xdr:to>
      <xdr:col>15</xdr:col>
      <xdr:colOff>581025</xdr:colOff>
      <xdr:row>27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6</xdr:col>
      <xdr:colOff>428625</xdr:colOff>
      <xdr:row>17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17</xdr:row>
      <xdr:rowOff>38100</xdr:rowOff>
    </xdr:from>
    <xdr:to>
      <xdr:col>6</xdr:col>
      <xdr:colOff>409575</xdr:colOff>
      <xdr:row>28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419100</xdr:colOff>
      <xdr:row>16</xdr:row>
      <xdr:rowOff>190500</xdr:rowOff>
    </xdr:from>
    <xdr:to>
      <xdr:col>11</xdr:col>
      <xdr:colOff>647700</xdr:colOff>
      <xdr:row>28</xdr:row>
      <xdr:rowOff>152400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419100</xdr:colOff>
      <xdr:row>5</xdr:row>
      <xdr:rowOff>9525</xdr:rowOff>
    </xdr:from>
    <xdr:to>
      <xdr:col>12</xdr:col>
      <xdr:colOff>19050</xdr:colOff>
      <xdr:row>15</xdr:row>
      <xdr:rowOff>38100</xdr:rowOff>
    </xdr:to>
    <xdr:graphicFrame macro="">
      <xdr:nvGraphicFramePr>
        <xdr:cNvPr id="5" name="Gráfico 10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555755</xdr:colOff>
      <xdr:row>5</xdr:row>
      <xdr:rowOff>0</xdr:rowOff>
    </xdr:from>
    <xdr:to>
      <xdr:col>12</xdr:col>
      <xdr:colOff>87931</xdr:colOff>
      <xdr:row>31</xdr:row>
      <xdr:rowOff>67839</xdr:rowOff>
    </xdr:to>
    <xdr:sp macro="" textlink="">
      <xdr:nvSpPr>
        <xdr:cNvPr id="6" name="Rectángulo 11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555755" y="971550"/>
          <a:ext cx="9638201" cy="5030364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6</xdr:row>
      <xdr:rowOff>147636</xdr:rowOff>
    </xdr:from>
    <xdr:to>
      <xdr:col>6</xdr:col>
      <xdr:colOff>428624</xdr:colOff>
      <xdr:row>22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1F2EE7-8AE9-4641-BF83-C15CA53CC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5</xdr:row>
      <xdr:rowOff>119061</xdr:rowOff>
    </xdr:from>
    <xdr:to>
      <xdr:col>7</xdr:col>
      <xdr:colOff>666750</xdr:colOff>
      <xdr:row>21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6</xdr:row>
      <xdr:rowOff>0</xdr:rowOff>
    </xdr:from>
    <xdr:to>
      <xdr:col>18</xdr:col>
      <xdr:colOff>699824</xdr:colOff>
      <xdr:row>38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1143000"/>
          <a:ext cx="14330100" cy="6267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5d/WHD/DATA/S1/BLZ/Reports/BLZRedTables6_0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Library/Containers/com.microsoft.Excel/Data/Documents/F:Projects/Occaisonal%20paper%20on%20access/Report/Figure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ropbox/My%20PC%20(LAPTOP-KH6MTOJD)/Downloads/Sector%20Precios%20E-M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cfs1/DATA/PA/CHL/SECTORS/BOP/Bop02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ene/Internacional/04%20BOLIVAR%20-%20Y-O%20-%20HUASCAR%20J/BASE%20CUADROS%20PRESIDENTE%202004/EST.%20SERVICIO%20DEUDA%20SEPTIEMBRE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Library/Containers/com.microsoft.Excel/Data/Documents/D:Documents%20and%20Settings/1986061/Local%20Settings/Temporary%20Internet%20Files/OLK7C/Secto%20publico/PBSECQKaren%202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ene/deuda/PROYECCIONES%20DEL%20SERVICIO/PROY2004/PROY%20-%20PROY2004B%20CON%20TASAS%20CAMBIO%2004%20SEP01%20ORIGINAL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el/data/DEMAND/BALANCES/GDP%20upda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WINDOWS/TEMP/GeoBop0900_BseLi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DATA/US/ARM/REP/97ARMRED/TABLES/EDSSARMRED9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Kbcat/data/crude/NWE/Normprice/2003/1Q%202003%20New%20Normpric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/Secto%20publico/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DNCFP/Recursos/Proyrena/Anual/2002/Alt4_Proy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bcfs1/Archivos%20Excel/Boletines/Excel/Otros/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FPSGWN03P/WHD/My%20Documents/LatinAmerica/Colombia/Reports%20Mission%20April%202000/Fiscal%20Tables/Fiscal%20Tabl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E\Secto%20publico\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F/DGCP-STRUCTURE/Manual%20Operativo%20DGCP/Manuales%20de%20Soporte/Sistema%20de%20Informacion%20Financiera/Sistema%20de%20Informacion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F\DGCP-STRUCTURE\Manual%20Operativo%20DGCP\Manuales%20de%20Soporte\Sistema%20de%20Informacion%20Financiera\Sistema%20de%20Informacio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.digepres.local/UAE/Departamento/My%20Documents/Excel/Paises/My%20Documents/Excel/Otros/FAX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Library/Containers/com.microsoft.Excel/Data/Documents/G:Archivos%20Excel/Boletines/Archivos%20de%20trabajo%202004/Excel/Otros/FA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DATA/LC/DOM/Monetary/DRMONEY_curren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.digepres.local/UAE/Departamento/My%20Documents/Excel/Otros/FAX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.digepres.local/UAE/Departamento/Archivos%20Excel/Boletines/Excel/Otros/FAX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Library/Containers/com.microsoft.Excel/Data/Documents/F:E/Secto%20publico/PBSECQKaren%202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Library/Containers/com.microsoft.Excel/Data/Documents/V:Archivos%20Excel/Boletines/Cuadros%20M%20y%20X%20mensuales/Excel/Otros/FAX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el/am/EXCEL/MARTY/ALEX/LONGTERM/LONGGDP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bcfs1/DATA/CA/CRI/EXTERNAL/Output/CRI-BOP-0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/UAE/Documents%20and%20Settings/routtm/Local%20Settings/Temporary%20Internet%20Files/OLK13/chartsheet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ratings on 1st issues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Inflación"/>
      <sheetName val="IPC por Quintiles"/>
      <sheetName val="IPC TNT"/>
      <sheetName val="IPC por grupos"/>
    </sheetNames>
    <sheetDataSet>
      <sheetData sheetId="0">
        <row r="3">
          <cell r="D3" t="str">
            <v>IPC</v>
          </cell>
          <cell r="F3" t="str">
            <v>IPC Subyacente</v>
          </cell>
        </row>
        <row r="204">
          <cell r="K204" t="str">
            <v>Meta de Inflación 4% ± 1</v>
          </cell>
        </row>
        <row r="220">
          <cell r="H220">
            <v>0.03</v>
          </cell>
        </row>
        <row r="221">
          <cell r="H221">
            <v>0.03</v>
          </cell>
        </row>
        <row r="222">
          <cell r="H222">
            <v>0.03</v>
          </cell>
        </row>
        <row r="223">
          <cell r="H223">
            <v>0.03</v>
          </cell>
        </row>
        <row r="224">
          <cell r="H224">
            <v>0.03</v>
          </cell>
        </row>
        <row r="225">
          <cell r="H225">
            <v>0.03</v>
          </cell>
        </row>
        <row r="226">
          <cell r="H226">
            <v>0.03</v>
          </cell>
        </row>
        <row r="227">
          <cell r="H227">
            <v>0.03</v>
          </cell>
        </row>
        <row r="228">
          <cell r="H228">
            <v>0.03</v>
          </cell>
        </row>
        <row r="229">
          <cell r="H229">
            <v>0.03</v>
          </cell>
        </row>
        <row r="230">
          <cell r="H230">
            <v>0.03</v>
          </cell>
        </row>
        <row r="231">
          <cell r="H231">
            <v>0.03</v>
          </cell>
        </row>
        <row r="232">
          <cell r="H232">
            <v>0.03</v>
          </cell>
        </row>
        <row r="233">
          <cell r="H233">
            <v>0.03</v>
          </cell>
        </row>
        <row r="234">
          <cell r="H234">
            <v>0.03</v>
          </cell>
        </row>
        <row r="235">
          <cell r="H235">
            <v>0.03</v>
          </cell>
        </row>
        <row r="236">
          <cell r="H236">
            <v>0.03</v>
          </cell>
        </row>
        <row r="237">
          <cell r="H237">
            <v>0.03</v>
          </cell>
        </row>
        <row r="238">
          <cell r="H238">
            <v>0.03</v>
          </cell>
        </row>
        <row r="239">
          <cell r="H239">
            <v>0.03</v>
          </cell>
        </row>
        <row r="240">
          <cell r="H240">
            <v>0.03</v>
          </cell>
        </row>
        <row r="241">
          <cell r="H241">
            <v>0.03</v>
          </cell>
        </row>
        <row r="242">
          <cell r="H242">
            <v>0.03</v>
          </cell>
        </row>
        <row r="243">
          <cell r="H243">
            <v>0.03</v>
          </cell>
        </row>
        <row r="244">
          <cell r="B244">
            <v>2019</v>
          </cell>
          <cell r="C244" t="str">
            <v>Ene</v>
          </cell>
          <cell r="E244">
            <v>7.0811609991439095E-3</v>
          </cell>
          <cell r="G244">
            <v>2.3760000000000003E-2</v>
          </cell>
          <cell r="H244">
            <v>0.03</v>
          </cell>
          <cell r="I244">
            <v>0.01</v>
          </cell>
          <cell r="J244">
            <v>0.01</v>
          </cell>
          <cell r="K244">
            <v>0.04</v>
          </cell>
        </row>
        <row r="245">
          <cell r="C245" t="str">
            <v>Feb</v>
          </cell>
          <cell r="E245">
            <v>1.1918672587053036E-2</v>
          </cell>
          <cell r="G245">
            <v>2.258579409417405E-2</v>
          </cell>
          <cell r="H245">
            <v>0.03</v>
          </cell>
          <cell r="I245">
            <v>0.01</v>
          </cell>
          <cell r="J245">
            <v>0.01</v>
          </cell>
          <cell r="K245">
            <v>0.04</v>
          </cell>
        </row>
        <row r="246">
          <cell r="C246" t="str">
            <v>Mar</v>
          </cell>
          <cell r="E246">
            <v>1.474582848273176E-2</v>
          </cell>
          <cell r="G246">
            <v>2.1500238891543288E-2</v>
          </cell>
          <cell r="H246">
            <v>0.03</v>
          </cell>
          <cell r="I246">
            <v>0.01</v>
          </cell>
          <cell r="J246">
            <v>0.01</v>
          </cell>
          <cell r="K246">
            <v>0.04</v>
          </cell>
        </row>
        <row r="247">
          <cell r="C247" t="str">
            <v>Abr</v>
          </cell>
          <cell r="E247">
            <v>1.607915893630163E-2</v>
          </cell>
          <cell r="G247">
            <v>2.0651310563939651E-2</v>
          </cell>
          <cell r="H247">
            <v>0.03</v>
          </cell>
          <cell r="I247">
            <v>0.01</v>
          </cell>
          <cell r="J247">
            <v>0.01</v>
          </cell>
          <cell r="K247">
            <v>0.04</v>
          </cell>
        </row>
        <row r="248">
          <cell r="C248" t="str">
            <v>May</v>
          </cell>
          <cell r="E248">
            <v>1.3107170393215517E-2</v>
          </cell>
          <cell r="G248">
            <v>1.9754065846885993E-2</v>
          </cell>
          <cell r="H248">
            <v>0.03</v>
          </cell>
          <cell r="I248">
            <v>0.01</v>
          </cell>
          <cell r="J248">
            <v>0.01</v>
          </cell>
          <cell r="K248">
            <v>0.04</v>
          </cell>
        </row>
        <row r="249">
          <cell r="C249" t="str">
            <v>Jun</v>
          </cell>
          <cell r="E249">
            <v>9.1559590674772373E-3</v>
          </cell>
          <cell r="G249">
            <v>1.9483605258989289E-2</v>
          </cell>
          <cell r="H249">
            <v>0.03</v>
          </cell>
          <cell r="I249">
            <v>0.01</v>
          </cell>
          <cell r="J249">
            <v>0.01</v>
          </cell>
          <cell r="K249">
            <v>0.04</v>
          </cell>
        </row>
        <row r="250">
          <cell r="C250" t="str">
            <v>Jul</v>
          </cell>
          <cell r="E250">
            <v>1.4005386687187649E-2</v>
          </cell>
          <cell r="G250">
            <v>2.0411392405063067E-2</v>
          </cell>
          <cell r="H250">
            <v>0.03</v>
          </cell>
          <cell r="I250">
            <v>0.01</v>
          </cell>
          <cell r="J250">
            <v>0.01</v>
          </cell>
          <cell r="K250">
            <v>0.04</v>
          </cell>
        </row>
        <row r="251">
          <cell r="C251" t="str">
            <v>Ago</v>
          </cell>
          <cell r="E251">
            <v>1.7155165781983284E-2</v>
          </cell>
          <cell r="G251">
            <v>2.0590091511517805E-2</v>
          </cell>
          <cell r="H251">
            <v>0.03</v>
          </cell>
          <cell r="I251">
            <v>0.01</v>
          </cell>
          <cell r="J251">
            <v>0.01</v>
          </cell>
          <cell r="K251">
            <v>0.04</v>
          </cell>
        </row>
        <row r="252">
          <cell r="C252" t="str">
            <v>Sep</v>
          </cell>
          <cell r="E252">
            <v>2.0216773003305599E-2</v>
          </cell>
          <cell r="G252">
            <v>2.1407209192507493E-2</v>
          </cell>
          <cell r="H252">
            <v>0.03</v>
          </cell>
          <cell r="I252">
            <v>0.01</v>
          </cell>
          <cell r="J252">
            <v>0.01</v>
          </cell>
          <cell r="K252">
            <v>0.04</v>
          </cell>
        </row>
        <row r="253">
          <cell r="C253" t="str">
            <v>Oct</v>
          </cell>
          <cell r="E253">
            <v>2.4773738303421222E-2</v>
          </cell>
          <cell r="G253">
            <v>2.2321779454531177E-2</v>
          </cell>
          <cell r="H253">
            <v>0.03</v>
          </cell>
          <cell r="I253">
            <v>0.01</v>
          </cell>
          <cell r="J253">
            <v>0.01</v>
          </cell>
          <cell r="K253">
            <v>0.04</v>
          </cell>
        </row>
        <row r="254">
          <cell r="C254" t="str">
            <v>Nov</v>
          </cell>
          <cell r="E254">
            <v>3.2250615763547374E-2</v>
          </cell>
          <cell r="G254">
            <v>2.1972847838028553E-2</v>
          </cell>
          <cell r="H254">
            <v>0.03</v>
          </cell>
          <cell r="I254">
            <v>0.01</v>
          </cell>
          <cell r="J254">
            <v>0.01</v>
          </cell>
          <cell r="K254">
            <v>0.04</v>
          </cell>
        </row>
        <row r="255">
          <cell r="C255" t="str">
            <v>Dic</v>
          </cell>
          <cell r="E255">
            <v>3.6562789262573725E-2</v>
          </cell>
          <cell r="G255">
            <v>2.2478070175438569E-2</v>
          </cell>
          <cell r="H255">
            <v>0.03</v>
          </cell>
          <cell r="I255">
            <v>0.01</v>
          </cell>
          <cell r="J255">
            <v>0.01</v>
          </cell>
          <cell r="K255">
            <v>0.04</v>
          </cell>
        </row>
        <row r="256">
          <cell r="B256">
            <v>2020</v>
          </cell>
          <cell r="C256" t="str">
            <v>Ene</v>
          </cell>
          <cell r="E256">
            <v>4.1724617524339536E-2</v>
          </cell>
          <cell r="G256">
            <v>2.4068140970540108E-2</v>
          </cell>
          <cell r="H256">
            <v>0.03</v>
          </cell>
          <cell r="I256">
            <v>0.01</v>
          </cell>
          <cell r="J256">
            <v>0.01</v>
          </cell>
          <cell r="K256">
            <v>0.04</v>
          </cell>
        </row>
        <row r="257">
          <cell r="C257" t="str">
            <v>Feb</v>
          </cell>
          <cell r="E257">
            <v>3.6566589684372541E-2</v>
          </cell>
          <cell r="G257">
            <v>2.4974635136189915E-2</v>
          </cell>
          <cell r="H257">
            <v>0.03</v>
          </cell>
          <cell r="I257">
            <v>0.01</v>
          </cell>
          <cell r="J257">
            <v>0.01</v>
          </cell>
          <cell r="K257">
            <v>0.04</v>
          </cell>
        </row>
        <row r="258">
          <cell r="C258" t="str">
            <v>Mar</v>
          </cell>
          <cell r="E258">
            <v>2.4474187380497003E-2</v>
          </cell>
          <cell r="G258">
            <v>2.666043030869969E-2</v>
          </cell>
          <cell r="H258">
            <v>0.03</v>
          </cell>
          <cell r="I258">
            <v>0.01</v>
          </cell>
          <cell r="J258">
            <v>0.01</v>
          </cell>
          <cell r="K258">
            <v>0.04</v>
          </cell>
        </row>
        <row r="259">
          <cell r="C259" t="str">
            <v>Abr</v>
          </cell>
          <cell r="E259">
            <v>1.0727328058429686E-2</v>
          </cell>
          <cell r="G259">
            <v>2.7548638132295578E-2</v>
          </cell>
          <cell r="H259">
            <v>0.03</v>
          </cell>
          <cell r="I259">
            <v>0.01</v>
          </cell>
          <cell r="J259">
            <v>0.01</v>
          </cell>
          <cell r="K259">
            <v>0.04</v>
          </cell>
        </row>
        <row r="260">
          <cell r="C260" t="str">
            <v>May</v>
          </cell>
          <cell r="E260">
            <v>9.8934550989342451E-3</v>
          </cell>
          <cell r="G260">
            <v>3.0963124319278279E-2</v>
          </cell>
          <cell r="H260">
            <v>0.03</v>
          </cell>
          <cell r="I260">
            <v>0.01</v>
          </cell>
          <cell r="J260">
            <v>0.01</v>
          </cell>
          <cell r="K260">
            <v>0.04</v>
          </cell>
        </row>
        <row r="261">
          <cell r="C261" t="str">
            <v>Jun</v>
          </cell>
          <cell r="E261">
            <v>2.8972247636474435E-2</v>
          </cell>
          <cell r="G261">
            <v>3.5114978247358763E-2</v>
          </cell>
          <cell r="I261">
            <v>0.01</v>
          </cell>
          <cell r="J261">
            <v>0.01</v>
          </cell>
          <cell r="K261">
            <v>0.04</v>
          </cell>
        </row>
        <row r="262">
          <cell r="C262" t="str">
            <v>Jul</v>
          </cell>
          <cell r="E262">
            <v>4.3484859983303981E-2</v>
          </cell>
          <cell r="G262">
            <v>4.1401767715925075E-2</v>
          </cell>
          <cell r="I262">
            <v>0.01</v>
          </cell>
          <cell r="J262">
            <v>0.01</v>
          </cell>
          <cell r="K262">
            <v>0.04</v>
          </cell>
        </row>
        <row r="263">
          <cell r="C263" t="str">
            <v>Ago</v>
          </cell>
          <cell r="E263">
            <v>4.8026017243987251E-2</v>
          </cell>
          <cell r="G263">
            <v>4.2359124990337671E-2</v>
          </cell>
          <cell r="I263">
            <v>0.01</v>
          </cell>
          <cell r="J263">
            <v>0.01</v>
          </cell>
          <cell r="K263">
            <v>0.04</v>
          </cell>
        </row>
        <row r="264">
          <cell r="C264" t="str">
            <v>Sep</v>
          </cell>
          <cell r="E264">
            <v>5.0331525015069323E-2</v>
          </cell>
          <cell r="G264">
            <v>4.338110648790261E-2</v>
          </cell>
          <cell r="I264">
            <v>0.01</v>
          </cell>
          <cell r="J264">
            <v>0.01</v>
          </cell>
          <cell r="K264">
            <v>0.04</v>
          </cell>
        </row>
        <row r="265">
          <cell r="C265" t="str">
            <v>Oct</v>
          </cell>
          <cell r="E265">
            <v>5.0250240673017421E-2</v>
          </cell>
          <cell r="G265">
            <v>4.4447465264028985E-2</v>
          </cell>
          <cell r="I265">
            <v>0.01</v>
          </cell>
          <cell r="J265">
            <v>0.01</v>
          </cell>
          <cell r="K265">
            <v>0.04</v>
          </cell>
        </row>
        <row r="266">
          <cell r="C266" t="str">
            <v>Nov</v>
          </cell>
          <cell r="E266">
            <v>5.2585709374322498E-2</v>
          </cell>
          <cell r="G266">
            <v>4.6127154666058656E-2</v>
          </cell>
          <cell r="I266">
            <v>0.01</v>
          </cell>
          <cell r="J266">
            <v>0.01</v>
          </cell>
          <cell r="K266">
            <v>0.04</v>
          </cell>
        </row>
        <row r="267">
          <cell r="C267" t="str">
            <v>Dic</v>
          </cell>
          <cell r="E267">
            <v>5.5536478118097365E-2</v>
          </cell>
          <cell r="G267">
            <v>4.771474481526794E-2</v>
          </cell>
          <cell r="I267">
            <v>0.01</v>
          </cell>
          <cell r="J267">
            <v>0.01</v>
          </cell>
          <cell r="K267">
            <v>0.04</v>
          </cell>
        </row>
        <row r="268">
          <cell r="B268">
            <v>2021</v>
          </cell>
          <cell r="C268" t="str">
            <v>Ene</v>
          </cell>
          <cell r="E268">
            <v>6.2270483901758489E-2</v>
          </cell>
          <cell r="G268">
            <v>4.9272552264164604E-2</v>
          </cell>
          <cell r="I268">
            <v>0.01</v>
          </cell>
          <cell r="J268">
            <v>0.01</v>
          </cell>
          <cell r="K268">
            <v>0.04</v>
          </cell>
        </row>
        <row r="269">
          <cell r="C269" t="str">
            <v>Feb</v>
          </cell>
          <cell r="E269">
            <v>7.0877017403547349E-2</v>
          </cell>
          <cell r="G269">
            <v>5.3600492475825545E-2</v>
          </cell>
          <cell r="I269">
            <v>0.01</v>
          </cell>
          <cell r="J269">
            <v>0.01</v>
          </cell>
          <cell r="K269">
            <v>0.04</v>
          </cell>
        </row>
        <row r="270">
          <cell r="C270" t="str">
            <v>Mar</v>
          </cell>
          <cell r="E270">
            <v>8.2965106026717805E-2</v>
          </cell>
          <cell r="G270">
            <v>5.5825302456185888E-2</v>
          </cell>
          <cell r="I270">
            <v>0.01</v>
          </cell>
          <cell r="J270">
            <v>0.01</v>
          </cell>
          <cell r="K270">
            <v>0.04</v>
          </cell>
        </row>
        <row r="271">
          <cell r="C271" t="str">
            <v>Abr</v>
          </cell>
          <cell r="E271">
            <v>9.6452641918615564E-2</v>
          </cell>
          <cell r="G271">
            <v>5.7211548901485276E-2</v>
          </cell>
          <cell r="I271">
            <v>0.01</v>
          </cell>
          <cell r="J271">
            <v>0.01</v>
          </cell>
          <cell r="K271">
            <v>0.04</v>
          </cell>
        </row>
        <row r="272">
          <cell r="C272" t="str">
            <v>May</v>
          </cell>
          <cell r="E272">
            <v>0.1048082068330556</v>
          </cell>
          <cell r="G272">
            <v>5.8254264130387368E-2</v>
          </cell>
          <cell r="I272">
            <v>0.01</v>
          </cell>
          <cell r="J272">
            <v>0.01</v>
          </cell>
          <cell r="K272">
            <v>0.04</v>
          </cell>
        </row>
        <row r="273">
          <cell r="C273" t="str">
            <v>Jun</v>
          </cell>
          <cell r="E273">
            <v>9.3193676739859302E-2</v>
          </cell>
          <cell r="G273">
            <v>5.9953809353818797E-2</v>
          </cell>
          <cell r="I273">
            <v>0.01</v>
          </cell>
          <cell r="J273">
            <v>0.01</v>
          </cell>
          <cell r="K273">
            <v>0.04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 a envia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 a enviar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</sheetNames>
    <definedNames>
      <definedName name="OnShow" sheetId="0"/>
      <definedName name="spnf" sheetId="0"/>
      <definedName name="will" sheetId="0"/>
    </defined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2:N46"/>
  <sheetViews>
    <sheetView showGridLines="0" workbookViewId="0">
      <selection activeCell="H16" sqref="H16"/>
    </sheetView>
  </sheetViews>
  <sheetFormatPr defaultColWidth="11.42578125" defaultRowHeight="15"/>
  <cols>
    <col min="3" max="3" width="65.5703125" customWidth="1"/>
    <col min="4" max="4" width="10.42578125" customWidth="1"/>
    <col min="5" max="5" width="13.7109375" customWidth="1"/>
    <col min="6" max="6" width="11.7109375" customWidth="1"/>
    <col min="7" max="7" width="10.7109375" customWidth="1"/>
    <col min="8" max="8" width="11" style="24" customWidth="1"/>
    <col min="9" max="9" width="10.42578125" customWidth="1"/>
    <col min="10" max="10" width="11" customWidth="1"/>
    <col min="11" max="11" width="10.42578125" customWidth="1"/>
    <col min="13" max="13" width="24.28515625" bestFit="1" customWidth="1"/>
  </cols>
  <sheetData>
    <row r="2" spans="3:14" ht="18.75">
      <c r="C2" s="763" t="s">
        <v>131</v>
      </c>
      <c r="D2" s="763"/>
      <c r="E2" s="763"/>
      <c r="F2" s="763"/>
      <c r="G2" s="763"/>
      <c r="H2" s="763"/>
      <c r="I2" s="763"/>
      <c r="J2" s="763"/>
      <c r="K2" s="763"/>
      <c r="L2" s="4"/>
    </row>
    <row r="3" spans="3:14" ht="16.5" thickBot="1">
      <c r="C3" s="764" t="s">
        <v>27</v>
      </c>
      <c r="D3" s="764"/>
      <c r="E3" s="764"/>
      <c r="F3" s="764"/>
      <c r="G3" s="764"/>
      <c r="H3" s="764"/>
      <c r="I3" s="764"/>
      <c r="J3" s="764"/>
      <c r="K3" s="764"/>
      <c r="L3" s="6"/>
      <c r="M3" s="1" t="s">
        <v>22</v>
      </c>
      <c r="N3" s="2">
        <v>4936862200000</v>
      </c>
    </row>
    <row r="4" spans="3:14" ht="15" customHeight="1" thickBot="1">
      <c r="C4" s="765" t="s">
        <v>0</v>
      </c>
      <c r="D4" s="118">
        <v>2020</v>
      </c>
      <c r="E4" s="758">
        <v>2021</v>
      </c>
      <c r="F4" s="759"/>
      <c r="G4" s="759"/>
      <c r="H4" s="759"/>
      <c r="I4" s="754" t="s">
        <v>2</v>
      </c>
      <c r="J4" s="755"/>
      <c r="K4" s="760" t="s">
        <v>3</v>
      </c>
    </row>
    <row r="5" spans="3:14" ht="30" customHeight="1">
      <c r="C5" s="766"/>
      <c r="D5" s="760" t="s">
        <v>425</v>
      </c>
      <c r="E5" s="760" t="s">
        <v>426</v>
      </c>
      <c r="F5" s="760" t="s">
        <v>427</v>
      </c>
      <c r="G5" s="760" t="s">
        <v>428</v>
      </c>
      <c r="H5" s="760" t="s">
        <v>128</v>
      </c>
      <c r="I5" s="756"/>
      <c r="J5" s="757"/>
      <c r="K5" s="761"/>
    </row>
    <row r="6" spans="3:14">
      <c r="C6" s="766"/>
      <c r="D6" s="762"/>
      <c r="E6" s="762"/>
      <c r="F6" s="762"/>
      <c r="G6" s="762"/>
      <c r="H6" s="762"/>
      <c r="I6" s="116" t="s">
        <v>4</v>
      </c>
      <c r="J6" s="117" t="s">
        <v>5</v>
      </c>
      <c r="K6" s="762"/>
    </row>
    <row r="7" spans="3:14">
      <c r="C7" s="766"/>
      <c r="D7" s="7">
        <v>1</v>
      </c>
      <c r="E7" s="7">
        <v>2</v>
      </c>
      <c r="F7" s="7">
        <v>3</v>
      </c>
      <c r="G7" s="7">
        <v>4</v>
      </c>
      <c r="H7" s="19" t="s">
        <v>429</v>
      </c>
      <c r="I7" s="8" t="s">
        <v>430</v>
      </c>
      <c r="J7" s="9" t="s">
        <v>93</v>
      </c>
      <c r="K7" s="7" t="s">
        <v>431</v>
      </c>
    </row>
    <row r="8" spans="3:14">
      <c r="C8" s="10" t="s">
        <v>95</v>
      </c>
      <c r="D8" s="16">
        <v>160122358071.25003</v>
      </c>
      <c r="E8" s="16">
        <f>E9+E16+E19+E22+E25+E28+E29</f>
        <v>656616381791</v>
      </c>
      <c r="F8" s="16">
        <f>F9+F16+F19+F22+F25+F28+F29</f>
        <v>152787762563.26868</v>
      </c>
      <c r="G8" s="16">
        <v>184572073787.23001</v>
      </c>
      <c r="H8" s="20">
        <v>1.2080291686371125</v>
      </c>
      <c r="I8" s="16">
        <f t="shared" ref="I8:I41" si="0">G8-D8</f>
        <v>24449715715.97998</v>
      </c>
      <c r="J8" s="20">
        <f t="shared" ref="J8:J41" si="1">I8/D8</f>
        <v>0.15269395236548122</v>
      </c>
      <c r="K8" s="20">
        <f>G8/$N$3</f>
        <v>3.7386515221597638E-2</v>
      </c>
    </row>
    <row r="9" spans="3:14">
      <c r="C9" s="11" t="s">
        <v>96</v>
      </c>
      <c r="D9" s="14">
        <v>146750865915.06003</v>
      </c>
      <c r="E9" s="14">
        <v>605936356314</v>
      </c>
      <c r="F9" s="14">
        <v>144589312821.17603</v>
      </c>
      <c r="G9" s="14">
        <v>167570094366.60007</v>
      </c>
      <c r="H9" s="21">
        <v>1.1589383136072167</v>
      </c>
      <c r="I9" s="14">
        <f t="shared" si="0"/>
        <v>20819228451.540039</v>
      </c>
      <c r="J9" s="21">
        <f t="shared" si="1"/>
        <v>0.14186784058630555</v>
      </c>
      <c r="K9" s="21">
        <f t="shared" ref="K9:K41" si="2">G9/$N$3</f>
        <v>3.3942631489005316E-2</v>
      </c>
    </row>
    <row r="10" spans="3:14" ht="25.5">
      <c r="C10" s="12" t="s">
        <v>97</v>
      </c>
      <c r="D10" s="15">
        <v>48615931790.340004</v>
      </c>
      <c r="E10" s="15">
        <v>198305463771</v>
      </c>
      <c r="F10" s="15">
        <v>47639584972.56926</v>
      </c>
      <c r="G10" s="15">
        <v>56448440382.390038</v>
      </c>
      <c r="H10" s="22">
        <v>1.1849062164351956</v>
      </c>
      <c r="I10" s="15">
        <f t="shared" si="0"/>
        <v>7832508592.0500336</v>
      </c>
      <c r="J10" s="22">
        <f t="shared" si="1"/>
        <v>0.16110991404686714</v>
      </c>
      <c r="K10" s="22">
        <f t="shared" si="2"/>
        <v>1.1434072513182571E-2</v>
      </c>
    </row>
    <row r="11" spans="3:14">
      <c r="C11" s="12" t="s">
        <v>98</v>
      </c>
      <c r="D11" s="15">
        <v>6398764290.3999996</v>
      </c>
      <c r="E11" s="15">
        <v>29124499696</v>
      </c>
      <c r="F11" s="15">
        <v>7224845293.5152493</v>
      </c>
      <c r="G11" s="15">
        <v>8246098567.2100019</v>
      </c>
      <c r="H11" s="22">
        <v>1.1413529608186062</v>
      </c>
      <c r="I11" s="15">
        <f t="shared" si="0"/>
        <v>1847334276.8100023</v>
      </c>
      <c r="J11" s="22">
        <f t="shared" si="1"/>
        <v>0.28870172317200976</v>
      </c>
      <c r="K11" s="22">
        <f t="shared" si="2"/>
        <v>1.6703116743282812E-3</v>
      </c>
    </row>
    <row r="12" spans="3:14">
      <c r="C12" s="12" t="s">
        <v>99</v>
      </c>
      <c r="D12" s="15">
        <v>82355487407.139969</v>
      </c>
      <c r="E12" s="15">
        <v>341256177005</v>
      </c>
      <c r="F12" s="15">
        <v>81455012452.417725</v>
      </c>
      <c r="G12" s="15">
        <v>92664863928.750015</v>
      </c>
      <c r="H12" s="22">
        <v>1.1376201554555108</v>
      </c>
      <c r="I12" s="15">
        <f t="shared" si="0"/>
        <v>10309376521.610046</v>
      </c>
      <c r="J12" s="22">
        <f t="shared" si="1"/>
        <v>0.12518141591031681</v>
      </c>
      <c r="K12" s="22">
        <f t="shared" si="2"/>
        <v>1.8769991985749575E-2</v>
      </c>
    </row>
    <row r="13" spans="3:14" ht="25.5">
      <c r="C13" s="12" t="s">
        <v>100</v>
      </c>
      <c r="D13" s="15">
        <v>9184255373.3400021</v>
      </c>
      <c r="E13" s="15">
        <v>36571429740</v>
      </c>
      <c r="F13" s="15">
        <v>8102972530.6273499</v>
      </c>
      <c r="G13" s="15">
        <v>9968296398.9099941</v>
      </c>
      <c r="H13" s="22">
        <v>1.2302024178450752</v>
      </c>
      <c r="I13" s="15">
        <f t="shared" si="0"/>
        <v>784041025.56999207</v>
      </c>
      <c r="J13" s="22">
        <f t="shared" si="1"/>
        <v>8.5367946959086241E-2</v>
      </c>
      <c r="K13" s="22">
        <f t="shared" si="2"/>
        <v>2.0191562970726619E-3</v>
      </c>
    </row>
    <row r="14" spans="3:14">
      <c r="C14" s="12" t="s">
        <v>101</v>
      </c>
      <c r="D14" s="15">
        <v>196172788.92999992</v>
      </c>
      <c r="E14" s="15">
        <v>677728808</v>
      </c>
      <c r="F14" s="15">
        <v>166630593.89096677</v>
      </c>
      <c r="G14" s="15">
        <v>242080578.16999993</v>
      </c>
      <c r="H14" s="22">
        <v>1.4527979077383784</v>
      </c>
      <c r="I14" s="15">
        <f t="shared" si="0"/>
        <v>45907789.24000001</v>
      </c>
      <c r="J14" s="22">
        <f t="shared" si="1"/>
        <v>0.23401711058092378</v>
      </c>
      <c r="K14" s="22">
        <f t="shared" si="2"/>
        <v>4.9035311978122448E-5</v>
      </c>
    </row>
    <row r="15" spans="3:14">
      <c r="C15" s="12" t="s">
        <v>102</v>
      </c>
      <c r="D15" s="15">
        <v>254264.91</v>
      </c>
      <c r="E15" s="15">
        <v>1057294</v>
      </c>
      <c r="F15" s="15">
        <v>266978.15549999999</v>
      </c>
      <c r="G15" s="15">
        <v>314511.16999998689</v>
      </c>
      <c r="H15" s="22">
        <v>1.1780408378766662</v>
      </c>
      <c r="I15" s="15">
        <f t="shared" si="0"/>
        <v>60246.259999986883</v>
      </c>
      <c r="J15" s="22">
        <f t="shared" si="1"/>
        <v>0.23694287977049952</v>
      </c>
      <c r="K15" s="22">
        <f t="shared" si="2"/>
        <v>6.3706694102174227E-8</v>
      </c>
    </row>
    <row r="16" spans="3:14">
      <c r="C16" s="11" t="s">
        <v>103</v>
      </c>
      <c r="D16" s="14">
        <v>621601808.09000015</v>
      </c>
      <c r="E16" s="14">
        <v>2605834807</v>
      </c>
      <c r="F16" s="14">
        <v>652320800.52450013</v>
      </c>
      <c r="G16" s="14">
        <v>587655362.87000012</v>
      </c>
      <c r="H16" s="21">
        <v>0.90086865603165556</v>
      </c>
      <c r="I16" s="14">
        <f t="shared" si="0"/>
        <v>-33946445.220000029</v>
      </c>
      <c r="J16" s="21">
        <f t="shared" si="1"/>
        <v>-5.4611239507664056E-2</v>
      </c>
      <c r="K16" s="21">
        <f t="shared" si="2"/>
        <v>1.1903418387290618E-4</v>
      </c>
    </row>
    <row r="17" spans="3:11">
      <c r="C17" s="12" t="s">
        <v>104</v>
      </c>
      <c r="D17" s="15">
        <v>225795193.70999998</v>
      </c>
      <c r="E17" s="15">
        <v>768404073</v>
      </c>
      <c r="F17" s="15">
        <f>183547512.8865+53663003.1945</f>
        <v>237210516.081</v>
      </c>
      <c r="G17" s="15">
        <v>267768856.23999998</v>
      </c>
      <c r="H17" s="22">
        <v>1.1288237160133543</v>
      </c>
      <c r="I17" s="15">
        <f t="shared" si="0"/>
        <v>41973662.530000001</v>
      </c>
      <c r="J17" s="22">
        <f t="shared" si="1"/>
        <v>0.18589263057524982</v>
      </c>
      <c r="K17" s="22">
        <f t="shared" si="2"/>
        <v>5.4238673350048128E-5</v>
      </c>
    </row>
    <row r="18" spans="3:11">
      <c r="C18" s="12" t="s">
        <v>105</v>
      </c>
      <c r="D18" s="15">
        <v>395806614.38000005</v>
      </c>
      <c r="E18" s="15">
        <v>1837430734</v>
      </c>
      <c r="F18" s="15">
        <v>415110284.44350004</v>
      </c>
      <c r="G18" s="15">
        <v>319886506.63000011</v>
      </c>
      <c r="H18" s="22">
        <v>0.77060607413965265</v>
      </c>
      <c r="I18" s="15">
        <f t="shared" si="0"/>
        <v>-75920107.74999994</v>
      </c>
      <c r="J18" s="22">
        <f t="shared" si="1"/>
        <v>-0.19181111429611358</v>
      </c>
      <c r="K18" s="22">
        <f t="shared" si="2"/>
        <v>6.4795510522858043E-5</v>
      </c>
    </row>
    <row r="19" spans="3:11">
      <c r="C19" s="11" t="s">
        <v>106</v>
      </c>
      <c r="D19" s="14">
        <v>6475506717.8400021</v>
      </c>
      <c r="E19" s="14">
        <v>23655956821</v>
      </c>
      <c r="F19" s="14">
        <v>5022494775.5986462</v>
      </c>
      <c r="G19" s="14">
        <v>4597719711.79</v>
      </c>
      <c r="H19" s="21">
        <v>0.91542548418917646</v>
      </c>
      <c r="I19" s="14">
        <f t="shared" si="0"/>
        <v>-1877787006.0500021</v>
      </c>
      <c r="J19" s="21">
        <f t="shared" si="1"/>
        <v>-0.28998302185012093</v>
      </c>
      <c r="K19" s="21">
        <f t="shared" si="2"/>
        <v>9.3130404000135952E-4</v>
      </c>
    </row>
    <row r="20" spans="3:11">
      <c r="C20" s="12" t="s">
        <v>107</v>
      </c>
      <c r="D20" s="15">
        <v>5336882681.1499968</v>
      </c>
      <c r="E20" s="15">
        <v>18947730026</v>
      </c>
      <c r="F20" s="15">
        <f>F19-F21</f>
        <v>4947756614.9918175</v>
      </c>
      <c r="G20" s="15">
        <v>3816229856.02</v>
      </c>
      <c r="H20" s="22">
        <v>0.77130508894813765</v>
      </c>
      <c r="I20" s="15">
        <f t="shared" si="0"/>
        <v>-1520652825.1299968</v>
      </c>
      <c r="J20" s="22">
        <f t="shared" si="1"/>
        <v>-0.28493278117223386</v>
      </c>
      <c r="K20" s="22">
        <f t="shared" si="2"/>
        <v>7.7300716556763527E-4</v>
      </c>
    </row>
    <row r="21" spans="3:11">
      <c r="C21" s="12" t="s">
        <v>108</v>
      </c>
      <c r="D21" s="15">
        <v>1138624036.6899996</v>
      </c>
      <c r="E21" s="15">
        <v>4708226795</v>
      </c>
      <c r="F21" s="15">
        <v>74738160.606828868</v>
      </c>
      <c r="G21" s="15">
        <v>781489855.76999986</v>
      </c>
      <c r="H21" s="22">
        <v>10.456369937723551</v>
      </c>
      <c r="I21" s="15">
        <f t="shared" si="0"/>
        <v>-357134180.91999972</v>
      </c>
      <c r="J21" s="22">
        <f t="shared" si="1"/>
        <v>-0.31365417329340345</v>
      </c>
      <c r="K21" s="22">
        <f t="shared" si="2"/>
        <v>1.5829687443372429E-4</v>
      </c>
    </row>
    <row r="22" spans="3:11">
      <c r="C22" s="11" t="s">
        <v>109</v>
      </c>
      <c r="D22" s="14">
        <v>1527287908.3399999</v>
      </c>
      <c r="E22" s="14">
        <v>13308027306</v>
      </c>
      <c r="F22" s="14">
        <v>15222198.243000001</v>
      </c>
      <c r="G22" s="14">
        <v>6877863551.9799995</v>
      </c>
      <c r="H22" s="21">
        <v>451.83116407926281</v>
      </c>
      <c r="I22" s="14">
        <f t="shared" si="0"/>
        <v>5350575643.6399994</v>
      </c>
      <c r="J22" s="21">
        <f t="shared" si="1"/>
        <v>3.5033182770729248</v>
      </c>
      <c r="K22" s="21">
        <f t="shared" si="2"/>
        <v>1.3931649848318633E-3</v>
      </c>
    </row>
    <row r="23" spans="3:11">
      <c r="C23" s="12" t="s">
        <v>110</v>
      </c>
      <c r="D23" s="15">
        <v>791834596.26000011</v>
      </c>
      <c r="E23" s="15">
        <v>301681040</v>
      </c>
      <c r="F23" s="15">
        <v>15180034.716000002</v>
      </c>
      <c r="G23" s="15">
        <v>6517686631.1999998</v>
      </c>
      <c r="H23" s="22">
        <v>429.35913870672857</v>
      </c>
      <c r="I23" s="15">
        <f t="shared" si="0"/>
        <v>5725852034.9399996</v>
      </c>
      <c r="J23" s="22">
        <f t="shared" si="1"/>
        <v>7.2311213250650992</v>
      </c>
      <c r="K23" s="22">
        <f t="shared" si="2"/>
        <v>1.3202083362180942E-3</v>
      </c>
    </row>
    <row r="24" spans="3:11">
      <c r="C24" s="12" t="s">
        <v>111</v>
      </c>
      <c r="D24" s="15">
        <v>735453312.07999992</v>
      </c>
      <c r="E24" s="15">
        <v>13006346266</v>
      </c>
      <c r="F24" s="15">
        <f>F22-F23</f>
        <v>42163.526999998838</v>
      </c>
      <c r="G24" s="15">
        <v>360176920.77999997</v>
      </c>
      <c r="H24" s="22">
        <v>8542.381209712601</v>
      </c>
      <c r="I24" s="15">
        <f t="shared" si="0"/>
        <v>-375276391.29999995</v>
      </c>
      <c r="J24" s="22">
        <f t="shared" si="1"/>
        <v>-0.51026541744525966</v>
      </c>
      <c r="K24" s="22">
        <f t="shared" si="2"/>
        <v>7.2956648613769286E-5</v>
      </c>
    </row>
    <row r="25" spans="3:11">
      <c r="C25" s="11" t="s">
        <v>127</v>
      </c>
      <c r="D25" s="14">
        <v>900664000</v>
      </c>
      <c r="E25" s="14">
        <f>E26+E27</f>
        <v>1003043267</v>
      </c>
      <c r="F25" s="14">
        <v>330696950</v>
      </c>
      <c r="G25" s="14">
        <v>1990995965.71</v>
      </c>
      <c r="H25" s="21">
        <v>6.0206057712658074</v>
      </c>
      <c r="I25" s="14">
        <f t="shared" si="0"/>
        <v>1090331965.71</v>
      </c>
      <c r="J25" s="21">
        <f t="shared" si="1"/>
        <v>1.2105868178477213</v>
      </c>
      <c r="K25" s="21">
        <f t="shared" si="2"/>
        <v>4.0329178434634049E-4</v>
      </c>
    </row>
    <row r="26" spans="3:11">
      <c r="C26" s="12" t="s">
        <v>112</v>
      </c>
      <c r="D26" s="15">
        <v>664000</v>
      </c>
      <c r="E26" s="15">
        <v>3043267</v>
      </c>
      <c r="F26" s="15">
        <v>696950</v>
      </c>
      <c r="G26" s="15">
        <v>12089500</v>
      </c>
      <c r="H26" s="22">
        <v>17.346294569194345</v>
      </c>
      <c r="I26" s="15">
        <f t="shared" si="0"/>
        <v>11425500</v>
      </c>
      <c r="J26" s="22">
        <f t="shared" si="1"/>
        <v>17.20707831325301</v>
      </c>
      <c r="K26" s="22">
        <f t="shared" si="2"/>
        <v>2.4488226550054404E-6</v>
      </c>
    </row>
    <row r="27" spans="3:11">
      <c r="C27" s="12" t="s">
        <v>113</v>
      </c>
      <c r="D27" s="15">
        <v>900000000</v>
      </c>
      <c r="E27" s="15">
        <v>1000000000</v>
      </c>
      <c r="F27" s="15">
        <v>330000000</v>
      </c>
      <c r="G27" s="15">
        <v>1978906465.71</v>
      </c>
      <c r="H27" s="22">
        <v>5.996686259727273</v>
      </c>
      <c r="I27" s="15">
        <f t="shared" si="0"/>
        <v>1078906465.71</v>
      </c>
      <c r="J27" s="22">
        <f t="shared" si="1"/>
        <v>1.1987849618999999</v>
      </c>
      <c r="K27" s="22">
        <f t="shared" si="2"/>
        <v>4.0084296169133507E-4</v>
      </c>
    </row>
    <row r="28" spans="3:11">
      <c r="C28" s="11" t="s">
        <v>114</v>
      </c>
      <c r="D28" s="14">
        <v>37408511.859999999</v>
      </c>
      <c r="E28" s="14">
        <v>78083503</v>
      </c>
      <c r="F28" s="14">
        <v>13666581.006000001</v>
      </c>
      <c r="G28" s="14">
        <v>290650880.0399999</v>
      </c>
      <c r="H28" s="21">
        <v>21.267270864043923</v>
      </c>
      <c r="I28" s="14">
        <f t="shared" si="0"/>
        <v>253242368.17999989</v>
      </c>
      <c r="J28" s="21">
        <f t="shared" si="1"/>
        <v>6.7696456124143696</v>
      </c>
      <c r="K28" s="21">
        <f t="shared" si="2"/>
        <v>5.8873606000183658E-5</v>
      </c>
    </row>
    <row r="29" spans="3:11">
      <c r="C29" s="11" t="s">
        <v>115</v>
      </c>
      <c r="D29" s="14">
        <v>3809023210.0599995</v>
      </c>
      <c r="E29" s="14">
        <v>10029079773</v>
      </c>
      <c r="F29" s="14">
        <v>2164048436.7205</v>
      </c>
      <c r="G29" s="14">
        <v>2657093948.2399998</v>
      </c>
      <c r="H29" s="21">
        <v>1.2278347855589979</v>
      </c>
      <c r="I29" s="14">
        <f t="shared" si="0"/>
        <v>-1151929261.8199997</v>
      </c>
      <c r="J29" s="21">
        <f t="shared" si="1"/>
        <v>-0.30242117159529058</v>
      </c>
      <c r="K29" s="21">
        <f t="shared" si="2"/>
        <v>5.3821513353968027E-4</v>
      </c>
    </row>
    <row r="30" spans="3:11">
      <c r="C30" s="10" t="s">
        <v>116</v>
      </c>
      <c r="D30" s="16">
        <v>2444290337.9700003</v>
      </c>
      <c r="E30" s="16">
        <f>E33</f>
        <v>87315942000</v>
      </c>
      <c r="F30" s="16">
        <f>F33</f>
        <v>2408933333.333333</v>
      </c>
      <c r="G30" s="16">
        <v>2706658312.1300001</v>
      </c>
      <c r="H30" s="20">
        <v>1.1235920374702497</v>
      </c>
      <c r="I30" s="16">
        <f t="shared" si="0"/>
        <v>262367974.15999985</v>
      </c>
      <c r="J30" s="20">
        <f t="shared" si="1"/>
        <v>0.10733912010546924</v>
      </c>
      <c r="K30" s="20">
        <f t="shared" si="2"/>
        <v>5.4825478258842231E-4</v>
      </c>
    </row>
    <row r="31" spans="3:11" ht="25.5">
      <c r="C31" s="11" t="s">
        <v>117</v>
      </c>
      <c r="D31" s="14">
        <v>11408777.59</v>
      </c>
      <c r="E31" s="14">
        <v>0</v>
      </c>
      <c r="F31" s="14">
        <v>0</v>
      </c>
      <c r="G31" s="14">
        <v>23522000</v>
      </c>
      <c r="H31" s="21" t="s">
        <v>28</v>
      </c>
      <c r="I31" s="14">
        <f t="shared" si="0"/>
        <v>12113222.41</v>
      </c>
      <c r="J31" s="21">
        <f t="shared" si="1"/>
        <v>1.0617458631692023</v>
      </c>
      <c r="K31" s="21">
        <f t="shared" si="2"/>
        <v>4.7645648282425225E-6</v>
      </c>
    </row>
    <row r="32" spans="3:11">
      <c r="C32" s="12" t="s">
        <v>118</v>
      </c>
      <c r="D32" s="15">
        <v>11408777.59</v>
      </c>
      <c r="E32" s="15">
        <v>0</v>
      </c>
      <c r="F32" s="15">
        <v>0</v>
      </c>
      <c r="G32" s="15">
        <v>23522000</v>
      </c>
      <c r="H32" s="22" t="s">
        <v>28</v>
      </c>
      <c r="I32" s="15">
        <f t="shared" si="0"/>
        <v>12113222.41</v>
      </c>
      <c r="J32" s="22">
        <f t="shared" si="1"/>
        <v>1.0617458631692023</v>
      </c>
      <c r="K32" s="22">
        <f t="shared" si="2"/>
        <v>4.7645648282425225E-6</v>
      </c>
    </row>
    <row r="33" spans="3:11">
      <c r="C33" s="11" t="s">
        <v>119</v>
      </c>
      <c r="D33" s="14">
        <v>2401063500</v>
      </c>
      <c r="E33" s="14">
        <f>E34</f>
        <v>87315942000</v>
      </c>
      <c r="F33" s="14">
        <v>2408933333.333333</v>
      </c>
      <c r="G33" s="14">
        <v>2603697500</v>
      </c>
      <c r="H33" s="21">
        <v>1.0808507914983121</v>
      </c>
      <c r="I33" s="14">
        <f t="shared" si="0"/>
        <v>202634000</v>
      </c>
      <c r="J33" s="21">
        <f t="shared" si="1"/>
        <v>8.4393436491787904E-2</v>
      </c>
      <c r="K33" s="21">
        <f t="shared" si="2"/>
        <v>5.2739926587377711E-4</v>
      </c>
    </row>
    <row r="34" spans="3:11">
      <c r="C34" s="12" t="s">
        <v>120</v>
      </c>
      <c r="D34" s="15">
        <v>2401063500</v>
      </c>
      <c r="E34" s="15">
        <v>87315942000</v>
      </c>
      <c r="F34" s="15">
        <v>2408933333.333333</v>
      </c>
      <c r="G34" s="15">
        <v>2603697500</v>
      </c>
      <c r="H34" s="22">
        <v>1.0808507914983121</v>
      </c>
      <c r="I34" s="15">
        <f t="shared" si="0"/>
        <v>202634000</v>
      </c>
      <c r="J34" s="22">
        <f t="shared" si="1"/>
        <v>8.4393436491787904E-2</v>
      </c>
      <c r="K34" s="22">
        <f t="shared" si="2"/>
        <v>5.2739926587377711E-4</v>
      </c>
    </row>
    <row r="35" spans="3:11" ht="25.5">
      <c r="C35" s="11" t="s">
        <v>121</v>
      </c>
      <c r="D35" s="14">
        <v>31818060.379999999</v>
      </c>
      <c r="E35" s="14">
        <v>0</v>
      </c>
      <c r="F35" s="14">
        <v>0</v>
      </c>
      <c r="G35" s="14">
        <v>79438812.129999995</v>
      </c>
      <c r="H35" s="21" t="s">
        <v>28</v>
      </c>
      <c r="I35" s="14">
        <f t="shared" si="0"/>
        <v>47620751.75</v>
      </c>
      <c r="J35" s="21">
        <f t="shared" si="1"/>
        <v>1.4966579100444841</v>
      </c>
      <c r="K35" s="21">
        <f t="shared" si="2"/>
        <v>1.6090951886402661E-5</v>
      </c>
    </row>
    <row r="36" spans="3:11" ht="15.75" thickBot="1">
      <c r="C36" s="12" t="s">
        <v>122</v>
      </c>
      <c r="D36" s="15">
        <v>31818060.379999999</v>
      </c>
      <c r="E36" s="15">
        <v>0</v>
      </c>
      <c r="F36" s="15">
        <v>0</v>
      </c>
      <c r="G36" s="15">
        <v>79438812.129999995</v>
      </c>
      <c r="H36" s="22" t="s">
        <v>28</v>
      </c>
      <c r="I36" s="15">
        <f t="shared" si="0"/>
        <v>47620751.75</v>
      </c>
      <c r="J36" s="22">
        <f t="shared" si="1"/>
        <v>1.4966579100444841</v>
      </c>
      <c r="K36" s="22">
        <f t="shared" si="2"/>
        <v>1.6090951886402661E-5</v>
      </c>
    </row>
    <row r="37" spans="3:11" ht="15.75" thickBot="1">
      <c r="C37" s="13" t="s">
        <v>123</v>
      </c>
      <c r="D37" s="17">
        <v>162566648409.22006</v>
      </c>
      <c r="E37" s="17">
        <f>E8+E30</f>
        <v>743932323791</v>
      </c>
      <c r="F37" s="17">
        <f>F8+F30</f>
        <v>155196695896.60202</v>
      </c>
      <c r="G37" s="17">
        <v>187278732099.36002</v>
      </c>
      <c r="H37" s="18">
        <v>1.2067185516896073</v>
      </c>
      <c r="I37" s="17">
        <f t="shared" si="0"/>
        <v>24712083690.139954</v>
      </c>
      <c r="J37" s="18">
        <f t="shared" si="1"/>
        <v>0.15201201434585518</v>
      </c>
      <c r="K37" s="18">
        <f t="shared" si="2"/>
        <v>3.7934770004186061E-2</v>
      </c>
    </row>
    <row r="38" spans="3:11">
      <c r="C38" s="10" t="s">
        <v>124</v>
      </c>
      <c r="D38" s="16">
        <f>D39+D40</f>
        <v>335638081.39999998</v>
      </c>
      <c r="E38" s="16">
        <f>E39+E40</f>
        <v>2381511760</v>
      </c>
      <c r="F38" s="16">
        <f>F39+F40</f>
        <v>260749351.35499999</v>
      </c>
      <c r="G38" s="16">
        <f>G39+G40</f>
        <v>85612582.599999994</v>
      </c>
      <c r="H38" s="20">
        <v>0.32833286892223879</v>
      </c>
      <c r="I38" s="16">
        <f t="shared" si="0"/>
        <v>-250025498.79999998</v>
      </c>
      <c r="J38" s="20">
        <f t="shared" si="1"/>
        <v>-0.74492589683835564</v>
      </c>
      <c r="K38" s="20">
        <f t="shared" si="2"/>
        <v>1.7341497317871257E-5</v>
      </c>
    </row>
    <row r="39" spans="3:11">
      <c r="C39" s="5" t="s">
        <v>125</v>
      </c>
      <c r="D39" s="15">
        <v>31761245.699999999</v>
      </c>
      <c r="E39" s="15">
        <v>549847567</v>
      </c>
      <c r="F39" s="15">
        <v>106900494.942</v>
      </c>
      <c r="G39" s="15">
        <v>64757959.060000002</v>
      </c>
      <c r="H39" s="22">
        <v>0.60577791613719956</v>
      </c>
      <c r="I39" s="15">
        <f t="shared" si="0"/>
        <v>32996713.360000003</v>
      </c>
      <c r="J39" s="22">
        <f t="shared" si="1"/>
        <v>1.0388985895474498</v>
      </c>
      <c r="K39" s="22">
        <f t="shared" si="2"/>
        <v>1.3117230426241186E-5</v>
      </c>
    </row>
    <row r="40" spans="3:11" ht="15.75" thickBot="1">
      <c r="C40" s="5" t="s">
        <v>126</v>
      </c>
      <c r="D40" s="15">
        <v>303876835.69999999</v>
      </c>
      <c r="E40" s="15">
        <v>1831664193</v>
      </c>
      <c r="F40" s="15">
        <v>153848856.41299999</v>
      </c>
      <c r="G40" s="15">
        <v>20854623.539999999</v>
      </c>
      <c r="H40" s="22">
        <v>0.13555267179898137</v>
      </c>
      <c r="I40" s="15">
        <f t="shared" si="0"/>
        <v>-283022212.15999997</v>
      </c>
      <c r="J40" s="22">
        <f t="shared" si="1"/>
        <v>-0.93137146011159411</v>
      </c>
      <c r="K40" s="22">
        <f t="shared" si="2"/>
        <v>4.224266891630072E-6</v>
      </c>
    </row>
    <row r="41" spans="3:11" ht="15.75" thickBot="1">
      <c r="C41" s="13" t="s">
        <v>129</v>
      </c>
      <c r="D41" s="17">
        <f>D37+D38</f>
        <v>162902286490.62006</v>
      </c>
      <c r="E41" s="17">
        <f>E37+E38</f>
        <v>746313835551</v>
      </c>
      <c r="F41" s="17">
        <f>F37+F38</f>
        <v>155457445247.95703</v>
      </c>
      <c r="G41" s="17">
        <f>G37+G38</f>
        <v>187364344681.96002</v>
      </c>
      <c r="H41" s="18">
        <v>1.205245232115522</v>
      </c>
      <c r="I41" s="17">
        <f t="shared" si="0"/>
        <v>24462058191.339966</v>
      </c>
      <c r="J41" s="18">
        <f t="shared" si="1"/>
        <v>0.15016399535158456</v>
      </c>
      <c r="K41" s="18">
        <f t="shared" si="2"/>
        <v>3.7952111501503932E-2</v>
      </c>
    </row>
    <row r="42" spans="3:11">
      <c r="C42" s="3" t="s">
        <v>23</v>
      </c>
    </row>
    <row r="43" spans="3:11">
      <c r="C43" s="3" t="s">
        <v>24</v>
      </c>
    </row>
    <row r="44" spans="3:11">
      <c r="C44" s="3" t="s">
        <v>130</v>
      </c>
    </row>
    <row r="45" spans="3:11">
      <c r="C45" s="3" t="s">
        <v>25</v>
      </c>
    </row>
    <row r="46" spans="3:11">
      <c r="C46" s="3" t="s">
        <v>26</v>
      </c>
    </row>
  </sheetData>
  <mergeCells count="11">
    <mergeCell ref="I4:J5"/>
    <mergeCell ref="E4:H4"/>
    <mergeCell ref="K4:K6"/>
    <mergeCell ref="H5:H6"/>
    <mergeCell ref="C2:K2"/>
    <mergeCell ref="C3:K3"/>
    <mergeCell ref="C4:C7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13"/>
  <sheetViews>
    <sheetView showGridLines="0" workbookViewId="0">
      <selection activeCell="B4" sqref="B4:L5"/>
    </sheetView>
  </sheetViews>
  <sheetFormatPr defaultColWidth="11.42578125" defaultRowHeight="15"/>
  <cols>
    <col min="1" max="1" width="11.42578125" style="24" customWidth="1"/>
    <col min="2" max="2" width="30.28515625" style="24" bestFit="1" customWidth="1"/>
    <col min="3" max="4" width="11" style="24" customWidth="1"/>
    <col min="5" max="5" width="18.28515625" style="24" customWidth="1"/>
    <col min="6" max="6" width="17.28515625" style="24" customWidth="1"/>
    <col min="7" max="256" width="11.42578125" style="24"/>
    <col min="257" max="257" width="11.42578125" style="24" customWidth="1"/>
    <col min="258" max="258" width="30.28515625" style="24" bestFit="1" customWidth="1"/>
    <col min="259" max="260" width="11" style="24" customWidth="1"/>
    <col min="261" max="261" width="18.28515625" style="24" customWidth="1"/>
    <col min="262" max="262" width="17.28515625" style="24" customWidth="1"/>
    <col min="263" max="512" width="11.42578125" style="24"/>
    <col min="513" max="513" width="11.42578125" style="24" customWidth="1"/>
    <col min="514" max="514" width="30.28515625" style="24" bestFit="1" customWidth="1"/>
    <col min="515" max="516" width="11" style="24" customWidth="1"/>
    <col min="517" max="517" width="18.28515625" style="24" customWidth="1"/>
    <col min="518" max="518" width="17.28515625" style="24" customWidth="1"/>
    <col min="519" max="768" width="11.42578125" style="24"/>
    <col min="769" max="769" width="11.42578125" style="24" customWidth="1"/>
    <col min="770" max="770" width="30.28515625" style="24" bestFit="1" customWidth="1"/>
    <col min="771" max="772" width="11" style="24" customWidth="1"/>
    <col min="773" max="773" width="18.28515625" style="24" customWidth="1"/>
    <col min="774" max="774" width="17.28515625" style="24" customWidth="1"/>
    <col min="775" max="1024" width="11.42578125" style="24"/>
    <col min="1025" max="1025" width="11.42578125" style="24" customWidth="1"/>
    <col min="1026" max="1026" width="30.28515625" style="24" bestFit="1" customWidth="1"/>
    <col min="1027" max="1028" width="11" style="24" customWidth="1"/>
    <col min="1029" max="1029" width="18.28515625" style="24" customWidth="1"/>
    <col min="1030" max="1030" width="17.28515625" style="24" customWidth="1"/>
    <col min="1031" max="1280" width="11.42578125" style="24"/>
    <col min="1281" max="1281" width="11.42578125" style="24" customWidth="1"/>
    <col min="1282" max="1282" width="30.28515625" style="24" bestFit="1" customWidth="1"/>
    <col min="1283" max="1284" width="11" style="24" customWidth="1"/>
    <col min="1285" max="1285" width="18.28515625" style="24" customWidth="1"/>
    <col min="1286" max="1286" width="17.28515625" style="24" customWidth="1"/>
    <col min="1287" max="1536" width="11.42578125" style="24"/>
    <col min="1537" max="1537" width="11.42578125" style="24" customWidth="1"/>
    <col min="1538" max="1538" width="30.28515625" style="24" bestFit="1" customWidth="1"/>
    <col min="1539" max="1540" width="11" style="24" customWidth="1"/>
    <col min="1541" max="1541" width="18.28515625" style="24" customWidth="1"/>
    <col min="1542" max="1542" width="17.28515625" style="24" customWidth="1"/>
    <col min="1543" max="1792" width="11.42578125" style="24"/>
    <col min="1793" max="1793" width="11.42578125" style="24" customWidth="1"/>
    <col min="1794" max="1794" width="30.28515625" style="24" bestFit="1" customWidth="1"/>
    <col min="1795" max="1796" width="11" style="24" customWidth="1"/>
    <col min="1797" max="1797" width="18.28515625" style="24" customWidth="1"/>
    <col min="1798" max="1798" width="17.28515625" style="24" customWidth="1"/>
    <col min="1799" max="2048" width="11.42578125" style="24"/>
    <col min="2049" max="2049" width="11.42578125" style="24" customWidth="1"/>
    <col min="2050" max="2050" width="30.28515625" style="24" bestFit="1" customWidth="1"/>
    <col min="2051" max="2052" width="11" style="24" customWidth="1"/>
    <col min="2053" max="2053" width="18.28515625" style="24" customWidth="1"/>
    <col min="2054" max="2054" width="17.28515625" style="24" customWidth="1"/>
    <col min="2055" max="2304" width="11.42578125" style="24"/>
    <col min="2305" max="2305" width="11.42578125" style="24" customWidth="1"/>
    <col min="2306" max="2306" width="30.28515625" style="24" bestFit="1" customWidth="1"/>
    <col min="2307" max="2308" width="11" style="24" customWidth="1"/>
    <col min="2309" max="2309" width="18.28515625" style="24" customWidth="1"/>
    <col min="2310" max="2310" width="17.28515625" style="24" customWidth="1"/>
    <col min="2311" max="2560" width="11.42578125" style="24"/>
    <col min="2561" max="2561" width="11.42578125" style="24" customWidth="1"/>
    <col min="2562" max="2562" width="30.28515625" style="24" bestFit="1" customWidth="1"/>
    <col min="2563" max="2564" width="11" style="24" customWidth="1"/>
    <col min="2565" max="2565" width="18.28515625" style="24" customWidth="1"/>
    <col min="2566" max="2566" width="17.28515625" style="24" customWidth="1"/>
    <col min="2567" max="2816" width="11.42578125" style="24"/>
    <col min="2817" max="2817" width="11.42578125" style="24" customWidth="1"/>
    <col min="2818" max="2818" width="30.28515625" style="24" bestFit="1" customWidth="1"/>
    <col min="2819" max="2820" width="11" style="24" customWidth="1"/>
    <col min="2821" max="2821" width="18.28515625" style="24" customWidth="1"/>
    <col min="2822" max="2822" width="17.28515625" style="24" customWidth="1"/>
    <col min="2823" max="3072" width="11.42578125" style="24"/>
    <col min="3073" max="3073" width="11.42578125" style="24" customWidth="1"/>
    <col min="3074" max="3074" width="30.28515625" style="24" bestFit="1" customWidth="1"/>
    <col min="3075" max="3076" width="11" style="24" customWidth="1"/>
    <col min="3077" max="3077" width="18.28515625" style="24" customWidth="1"/>
    <col min="3078" max="3078" width="17.28515625" style="24" customWidth="1"/>
    <col min="3079" max="3328" width="11.42578125" style="24"/>
    <col min="3329" max="3329" width="11.42578125" style="24" customWidth="1"/>
    <col min="3330" max="3330" width="30.28515625" style="24" bestFit="1" customWidth="1"/>
    <col min="3331" max="3332" width="11" style="24" customWidth="1"/>
    <col min="3333" max="3333" width="18.28515625" style="24" customWidth="1"/>
    <col min="3334" max="3334" width="17.28515625" style="24" customWidth="1"/>
    <col min="3335" max="3584" width="11.42578125" style="24"/>
    <col min="3585" max="3585" width="11.42578125" style="24" customWidth="1"/>
    <col min="3586" max="3586" width="30.28515625" style="24" bestFit="1" customWidth="1"/>
    <col min="3587" max="3588" width="11" style="24" customWidth="1"/>
    <col min="3589" max="3589" width="18.28515625" style="24" customWidth="1"/>
    <col min="3590" max="3590" width="17.28515625" style="24" customWidth="1"/>
    <col min="3591" max="3840" width="11.42578125" style="24"/>
    <col min="3841" max="3841" width="11.42578125" style="24" customWidth="1"/>
    <col min="3842" max="3842" width="30.28515625" style="24" bestFit="1" customWidth="1"/>
    <col min="3843" max="3844" width="11" style="24" customWidth="1"/>
    <col min="3845" max="3845" width="18.28515625" style="24" customWidth="1"/>
    <col min="3846" max="3846" width="17.28515625" style="24" customWidth="1"/>
    <col min="3847" max="4096" width="11.42578125" style="24"/>
    <col min="4097" max="4097" width="11.42578125" style="24" customWidth="1"/>
    <col min="4098" max="4098" width="30.28515625" style="24" bestFit="1" customWidth="1"/>
    <col min="4099" max="4100" width="11" style="24" customWidth="1"/>
    <col min="4101" max="4101" width="18.28515625" style="24" customWidth="1"/>
    <col min="4102" max="4102" width="17.28515625" style="24" customWidth="1"/>
    <col min="4103" max="4352" width="11.42578125" style="24"/>
    <col min="4353" max="4353" width="11.42578125" style="24" customWidth="1"/>
    <col min="4354" max="4354" width="30.28515625" style="24" bestFit="1" customWidth="1"/>
    <col min="4355" max="4356" width="11" style="24" customWidth="1"/>
    <col min="4357" max="4357" width="18.28515625" style="24" customWidth="1"/>
    <col min="4358" max="4358" width="17.28515625" style="24" customWidth="1"/>
    <col min="4359" max="4608" width="11.42578125" style="24"/>
    <col min="4609" max="4609" width="11.42578125" style="24" customWidth="1"/>
    <col min="4610" max="4610" width="30.28515625" style="24" bestFit="1" customWidth="1"/>
    <col min="4611" max="4612" width="11" style="24" customWidth="1"/>
    <col min="4613" max="4613" width="18.28515625" style="24" customWidth="1"/>
    <col min="4614" max="4614" width="17.28515625" style="24" customWidth="1"/>
    <col min="4615" max="4864" width="11.42578125" style="24"/>
    <col min="4865" max="4865" width="11.42578125" style="24" customWidth="1"/>
    <col min="4866" max="4866" width="30.28515625" style="24" bestFit="1" customWidth="1"/>
    <col min="4867" max="4868" width="11" style="24" customWidth="1"/>
    <col min="4869" max="4869" width="18.28515625" style="24" customWidth="1"/>
    <col min="4870" max="4870" width="17.28515625" style="24" customWidth="1"/>
    <col min="4871" max="5120" width="11.42578125" style="24"/>
    <col min="5121" max="5121" width="11.42578125" style="24" customWidth="1"/>
    <col min="5122" max="5122" width="30.28515625" style="24" bestFit="1" customWidth="1"/>
    <col min="5123" max="5124" width="11" style="24" customWidth="1"/>
    <col min="5125" max="5125" width="18.28515625" style="24" customWidth="1"/>
    <col min="5126" max="5126" width="17.28515625" style="24" customWidth="1"/>
    <col min="5127" max="5376" width="11.42578125" style="24"/>
    <col min="5377" max="5377" width="11.42578125" style="24" customWidth="1"/>
    <col min="5378" max="5378" width="30.28515625" style="24" bestFit="1" customWidth="1"/>
    <col min="5379" max="5380" width="11" style="24" customWidth="1"/>
    <col min="5381" max="5381" width="18.28515625" style="24" customWidth="1"/>
    <col min="5382" max="5382" width="17.28515625" style="24" customWidth="1"/>
    <col min="5383" max="5632" width="11.42578125" style="24"/>
    <col min="5633" max="5633" width="11.42578125" style="24" customWidth="1"/>
    <col min="5634" max="5634" width="30.28515625" style="24" bestFit="1" customWidth="1"/>
    <col min="5635" max="5636" width="11" style="24" customWidth="1"/>
    <col min="5637" max="5637" width="18.28515625" style="24" customWidth="1"/>
    <col min="5638" max="5638" width="17.28515625" style="24" customWidth="1"/>
    <col min="5639" max="5888" width="11.42578125" style="24"/>
    <col min="5889" max="5889" width="11.42578125" style="24" customWidth="1"/>
    <col min="5890" max="5890" width="30.28515625" style="24" bestFit="1" customWidth="1"/>
    <col min="5891" max="5892" width="11" style="24" customWidth="1"/>
    <col min="5893" max="5893" width="18.28515625" style="24" customWidth="1"/>
    <col min="5894" max="5894" width="17.28515625" style="24" customWidth="1"/>
    <col min="5895" max="6144" width="11.42578125" style="24"/>
    <col min="6145" max="6145" width="11.42578125" style="24" customWidth="1"/>
    <col min="6146" max="6146" width="30.28515625" style="24" bestFit="1" customWidth="1"/>
    <col min="6147" max="6148" width="11" style="24" customWidth="1"/>
    <col min="6149" max="6149" width="18.28515625" style="24" customWidth="1"/>
    <col min="6150" max="6150" width="17.28515625" style="24" customWidth="1"/>
    <col min="6151" max="6400" width="11.42578125" style="24"/>
    <col min="6401" max="6401" width="11.42578125" style="24" customWidth="1"/>
    <col min="6402" max="6402" width="30.28515625" style="24" bestFit="1" customWidth="1"/>
    <col min="6403" max="6404" width="11" style="24" customWidth="1"/>
    <col min="6405" max="6405" width="18.28515625" style="24" customWidth="1"/>
    <col min="6406" max="6406" width="17.28515625" style="24" customWidth="1"/>
    <col min="6407" max="6656" width="11.42578125" style="24"/>
    <col min="6657" max="6657" width="11.42578125" style="24" customWidth="1"/>
    <col min="6658" max="6658" width="30.28515625" style="24" bestFit="1" customWidth="1"/>
    <col min="6659" max="6660" width="11" style="24" customWidth="1"/>
    <col min="6661" max="6661" width="18.28515625" style="24" customWidth="1"/>
    <col min="6662" max="6662" width="17.28515625" style="24" customWidth="1"/>
    <col min="6663" max="6912" width="11.42578125" style="24"/>
    <col min="6913" max="6913" width="11.42578125" style="24" customWidth="1"/>
    <col min="6914" max="6914" width="30.28515625" style="24" bestFit="1" customWidth="1"/>
    <col min="6915" max="6916" width="11" style="24" customWidth="1"/>
    <col min="6917" max="6917" width="18.28515625" style="24" customWidth="1"/>
    <col min="6918" max="6918" width="17.28515625" style="24" customWidth="1"/>
    <col min="6919" max="7168" width="11.42578125" style="24"/>
    <col min="7169" max="7169" width="11.42578125" style="24" customWidth="1"/>
    <col min="7170" max="7170" width="30.28515625" style="24" bestFit="1" customWidth="1"/>
    <col min="7171" max="7172" width="11" style="24" customWidth="1"/>
    <col min="7173" max="7173" width="18.28515625" style="24" customWidth="1"/>
    <col min="7174" max="7174" width="17.28515625" style="24" customWidth="1"/>
    <col min="7175" max="7424" width="11.42578125" style="24"/>
    <col min="7425" max="7425" width="11.42578125" style="24" customWidth="1"/>
    <col min="7426" max="7426" width="30.28515625" style="24" bestFit="1" customWidth="1"/>
    <col min="7427" max="7428" width="11" style="24" customWidth="1"/>
    <col min="7429" max="7429" width="18.28515625" style="24" customWidth="1"/>
    <col min="7430" max="7430" width="17.28515625" style="24" customWidth="1"/>
    <col min="7431" max="7680" width="11.42578125" style="24"/>
    <col min="7681" max="7681" width="11.42578125" style="24" customWidth="1"/>
    <col min="7682" max="7682" width="30.28515625" style="24" bestFit="1" customWidth="1"/>
    <col min="7683" max="7684" width="11" style="24" customWidth="1"/>
    <col min="7685" max="7685" width="18.28515625" style="24" customWidth="1"/>
    <col min="7686" max="7686" width="17.28515625" style="24" customWidth="1"/>
    <col min="7687" max="7936" width="11.42578125" style="24"/>
    <col min="7937" max="7937" width="11.42578125" style="24" customWidth="1"/>
    <col min="7938" max="7938" width="30.28515625" style="24" bestFit="1" customWidth="1"/>
    <col min="7939" max="7940" width="11" style="24" customWidth="1"/>
    <col min="7941" max="7941" width="18.28515625" style="24" customWidth="1"/>
    <col min="7942" max="7942" width="17.28515625" style="24" customWidth="1"/>
    <col min="7943" max="8192" width="11.42578125" style="24"/>
    <col min="8193" max="8193" width="11.42578125" style="24" customWidth="1"/>
    <col min="8194" max="8194" width="30.28515625" style="24" bestFit="1" customWidth="1"/>
    <col min="8195" max="8196" width="11" style="24" customWidth="1"/>
    <col min="8197" max="8197" width="18.28515625" style="24" customWidth="1"/>
    <col min="8198" max="8198" width="17.28515625" style="24" customWidth="1"/>
    <col min="8199" max="8448" width="11.42578125" style="24"/>
    <col min="8449" max="8449" width="11.42578125" style="24" customWidth="1"/>
    <col min="8450" max="8450" width="30.28515625" style="24" bestFit="1" customWidth="1"/>
    <col min="8451" max="8452" width="11" style="24" customWidth="1"/>
    <col min="8453" max="8453" width="18.28515625" style="24" customWidth="1"/>
    <col min="8454" max="8454" width="17.28515625" style="24" customWidth="1"/>
    <col min="8455" max="8704" width="11.42578125" style="24"/>
    <col min="8705" max="8705" width="11.42578125" style="24" customWidth="1"/>
    <col min="8706" max="8706" width="30.28515625" style="24" bestFit="1" customWidth="1"/>
    <col min="8707" max="8708" width="11" style="24" customWidth="1"/>
    <col min="8709" max="8709" width="18.28515625" style="24" customWidth="1"/>
    <col min="8710" max="8710" width="17.28515625" style="24" customWidth="1"/>
    <col min="8711" max="8960" width="11.42578125" style="24"/>
    <col min="8961" max="8961" width="11.42578125" style="24" customWidth="1"/>
    <col min="8962" max="8962" width="30.28515625" style="24" bestFit="1" customWidth="1"/>
    <col min="8963" max="8964" width="11" style="24" customWidth="1"/>
    <col min="8965" max="8965" width="18.28515625" style="24" customWidth="1"/>
    <col min="8966" max="8966" width="17.28515625" style="24" customWidth="1"/>
    <col min="8967" max="9216" width="11.42578125" style="24"/>
    <col min="9217" max="9217" width="11.42578125" style="24" customWidth="1"/>
    <col min="9218" max="9218" width="30.28515625" style="24" bestFit="1" customWidth="1"/>
    <col min="9219" max="9220" width="11" style="24" customWidth="1"/>
    <col min="9221" max="9221" width="18.28515625" style="24" customWidth="1"/>
    <col min="9222" max="9222" width="17.28515625" style="24" customWidth="1"/>
    <col min="9223" max="9472" width="11.42578125" style="24"/>
    <col min="9473" max="9473" width="11.42578125" style="24" customWidth="1"/>
    <col min="9474" max="9474" width="30.28515625" style="24" bestFit="1" customWidth="1"/>
    <col min="9475" max="9476" width="11" style="24" customWidth="1"/>
    <col min="9477" max="9477" width="18.28515625" style="24" customWidth="1"/>
    <col min="9478" max="9478" width="17.28515625" style="24" customWidth="1"/>
    <col min="9479" max="9728" width="11.42578125" style="24"/>
    <col min="9729" max="9729" width="11.42578125" style="24" customWidth="1"/>
    <col min="9730" max="9730" width="30.28515625" style="24" bestFit="1" customWidth="1"/>
    <col min="9731" max="9732" width="11" style="24" customWidth="1"/>
    <col min="9733" max="9733" width="18.28515625" style="24" customWidth="1"/>
    <col min="9734" max="9734" width="17.28515625" style="24" customWidth="1"/>
    <col min="9735" max="9984" width="11.42578125" style="24"/>
    <col min="9985" max="9985" width="11.42578125" style="24" customWidth="1"/>
    <col min="9986" max="9986" width="30.28515625" style="24" bestFit="1" customWidth="1"/>
    <col min="9987" max="9988" width="11" style="24" customWidth="1"/>
    <col min="9989" max="9989" width="18.28515625" style="24" customWidth="1"/>
    <col min="9990" max="9990" width="17.28515625" style="24" customWidth="1"/>
    <col min="9991" max="10240" width="11.42578125" style="24"/>
    <col min="10241" max="10241" width="11.42578125" style="24" customWidth="1"/>
    <col min="10242" max="10242" width="30.28515625" style="24" bestFit="1" customWidth="1"/>
    <col min="10243" max="10244" width="11" style="24" customWidth="1"/>
    <col min="10245" max="10245" width="18.28515625" style="24" customWidth="1"/>
    <col min="10246" max="10246" width="17.28515625" style="24" customWidth="1"/>
    <col min="10247" max="10496" width="11.42578125" style="24"/>
    <col min="10497" max="10497" width="11.42578125" style="24" customWidth="1"/>
    <col min="10498" max="10498" width="30.28515625" style="24" bestFit="1" customWidth="1"/>
    <col min="10499" max="10500" width="11" style="24" customWidth="1"/>
    <col min="10501" max="10501" width="18.28515625" style="24" customWidth="1"/>
    <col min="10502" max="10502" width="17.28515625" style="24" customWidth="1"/>
    <col min="10503" max="10752" width="11.42578125" style="24"/>
    <col min="10753" max="10753" width="11.42578125" style="24" customWidth="1"/>
    <col min="10754" max="10754" width="30.28515625" style="24" bestFit="1" customWidth="1"/>
    <col min="10755" max="10756" width="11" style="24" customWidth="1"/>
    <col min="10757" max="10757" width="18.28515625" style="24" customWidth="1"/>
    <col min="10758" max="10758" width="17.28515625" style="24" customWidth="1"/>
    <col min="10759" max="11008" width="11.42578125" style="24"/>
    <col min="11009" max="11009" width="11.42578125" style="24" customWidth="1"/>
    <col min="11010" max="11010" width="30.28515625" style="24" bestFit="1" customWidth="1"/>
    <col min="11011" max="11012" width="11" style="24" customWidth="1"/>
    <col min="11013" max="11013" width="18.28515625" style="24" customWidth="1"/>
    <col min="11014" max="11014" width="17.28515625" style="24" customWidth="1"/>
    <col min="11015" max="11264" width="11.42578125" style="24"/>
    <col min="11265" max="11265" width="11.42578125" style="24" customWidth="1"/>
    <col min="11266" max="11266" width="30.28515625" style="24" bestFit="1" customWidth="1"/>
    <col min="11267" max="11268" width="11" style="24" customWidth="1"/>
    <col min="11269" max="11269" width="18.28515625" style="24" customWidth="1"/>
    <col min="11270" max="11270" width="17.28515625" style="24" customWidth="1"/>
    <col min="11271" max="11520" width="11.42578125" style="24"/>
    <col min="11521" max="11521" width="11.42578125" style="24" customWidth="1"/>
    <col min="11522" max="11522" width="30.28515625" style="24" bestFit="1" customWidth="1"/>
    <col min="11523" max="11524" width="11" style="24" customWidth="1"/>
    <col min="11525" max="11525" width="18.28515625" style="24" customWidth="1"/>
    <col min="11526" max="11526" width="17.28515625" style="24" customWidth="1"/>
    <col min="11527" max="11776" width="11.42578125" style="24"/>
    <col min="11777" max="11777" width="11.42578125" style="24" customWidth="1"/>
    <col min="11778" max="11778" width="30.28515625" style="24" bestFit="1" customWidth="1"/>
    <col min="11779" max="11780" width="11" style="24" customWidth="1"/>
    <col min="11781" max="11781" width="18.28515625" style="24" customWidth="1"/>
    <col min="11782" max="11782" width="17.28515625" style="24" customWidth="1"/>
    <col min="11783" max="12032" width="11.42578125" style="24"/>
    <col min="12033" max="12033" width="11.42578125" style="24" customWidth="1"/>
    <col min="12034" max="12034" width="30.28515625" style="24" bestFit="1" customWidth="1"/>
    <col min="12035" max="12036" width="11" style="24" customWidth="1"/>
    <col min="12037" max="12037" width="18.28515625" style="24" customWidth="1"/>
    <col min="12038" max="12038" width="17.28515625" style="24" customWidth="1"/>
    <col min="12039" max="12288" width="11.42578125" style="24"/>
    <col min="12289" max="12289" width="11.42578125" style="24" customWidth="1"/>
    <col min="12290" max="12290" width="30.28515625" style="24" bestFit="1" customWidth="1"/>
    <col min="12291" max="12292" width="11" style="24" customWidth="1"/>
    <col min="12293" max="12293" width="18.28515625" style="24" customWidth="1"/>
    <col min="12294" max="12294" width="17.28515625" style="24" customWidth="1"/>
    <col min="12295" max="12544" width="11.42578125" style="24"/>
    <col min="12545" max="12545" width="11.42578125" style="24" customWidth="1"/>
    <col min="12546" max="12546" width="30.28515625" style="24" bestFit="1" customWidth="1"/>
    <col min="12547" max="12548" width="11" style="24" customWidth="1"/>
    <col min="12549" max="12549" width="18.28515625" style="24" customWidth="1"/>
    <col min="12550" max="12550" width="17.28515625" style="24" customWidth="1"/>
    <col min="12551" max="12800" width="11.42578125" style="24"/>
    <col min="12801" max="12801" width="11.42578125" style="24" customWidth="1"/>
    <col min="12802" max="12802" width="30.28515625" style="24" bestFit="1" customWidth="1"/>
    <col min="12803" max="12804" width="11" style="24" customWidth="1"/>
    <col min="12805" max="12805" width="18.28515625" style="24" customWidth="1"/>
    <col min="12806" max="12806" width="17.28515625" style="24" customWidth="1"/>
    <col min="12807" max="13056" width="11.42578125" style="24"/>
    <col min="13057" max="13057" width="11.42578125" style="24" customWidth="1"/>
    <col min="13058" max="13058" width="30.28515625" style="24" bestFit="1" customWidth="1"/>
    <col min="13059" max="13060" width="11" style="24" customWidth="1"/>
    <col min="13061" max="13061" width="18.28515625" style="24" customWidth="1"/>
    <col min="13062" max="13062" width="17.28515625" style="24" customWidth="1"/>
    <col min="13063" max="13312" width="11.42578125" style="24"/>
    <col min="13313" max="13313" width="11.42578125" style="24" customWidth="1"/>
    <col min="13314" max="13314" width="30.28515625" style="24" bestFit="1" customWidth="1"/>
    <col min="13315" max="13316" width="11" style="24" customWidth="1"/>
    <col min="13317" max="13317" width="18.28515625" style="24" customWidth="1"/>
    <col min="13318" max="13318" width="17.28515625" style="24" customWidth="1"/>
    <col min="13319" max="13568" width="11.42578125" style="24"/>
    <col min="13569" max="13569" width="11.42578125" style="24" customWidth="1"/>
    <col min="13570" max="13570" width="30.28515625" style="24" bestFit="1" customWidth="1"/>
    <col min="13571" max="13572" width="11" style="24" customWidth="1"/>
    <col min="13573" max="13573" width="18.28515625" style="24" customWidth="1"/>
    <col min="13574" max="13574" width="17.28515625" style="24" customWidth="1"/>
    <col min="13575" max="13824" width="11.42578125" style="24"/>
    <col min="13825" max="13825" width="11.42578125" style="24" customWidth="1"/>
    <col min="13826" max="13826" width="30.28515625" style="24" bestFit="1" customWidth="1"/>
    <col min="13827" max="13828" width="11" style="24" customWidth="1"/>
    <col min="13829" max="13829" width="18.28515625" style="24" customWidth="1"/>
    <col min="13830" max="13830" width="17.28515625" style="24" customWidth="1"/>
    <col min="13831" max="14080" width="11.42578125" style="24"/>
    <col min="14081" max="14081" width="11.42578125" style="24" customWidth="1"/>
    <col min="14082" max="14082" width="30.28515625" style="24" bestFit="1" customWidth="1"/>
    <col min="14083" max="14084" width="11" style="24" customWidth="1"/>
    <col min="14085" max="14085" width="18.28515625" style="24" customWidth="1"/>
    <col min="14086" max="14086" width="17.28515625" style="24" customWidth="1"/>
    <col min="14087" max="14336" width="11.42578125" style="24"/>
    <col min="14337" max="14337" width="11.42578125" style="24" customWidth="1"/>
    <col min="14338" max="14338" width="30.28515625" style="24" bestFit="1" customWidth="1"/>
    <col min="14339" max="14340" width="11" style="24" customWidth="1"/>
    <col min="14341" max="14341" width="18.28515625" style="24" customWidth="1"/>
    <col min="14342" max="14342" width="17.28515625" style="24" customWidth="1"/>
    <col min="14343" max="14592" width="11.42578125" style="24"/>
    <col min="14593" max="14593" width="11.42578125" style="24" customWidth="1"/>
    <col min="14594" max="14594" width="30.28515625" style="24" bestFit="1" customWidth="1"/>
    <col min="14595" max="14596" width="11" style="24" customWidth="1"/>
    <col min="14597" max="14597" width="18.28515625" style="24" customWidth="1"/>
    <col min="14598" max="14598" width="17.28515625" style="24" customWidth="1"/>
    <col min="14599" max="14848" width="11.42578125" style="24"/>
    <col min="14849" max="14849" width="11.42578125" style="24" customWidth="1"/>
    <col min="14850" max="14850" width="30.28515625" style="24" bestFit="1" customWidth="1"/>
    <col min="14851" max="14852" width="11" style="24" customWidth="1"/>
    <col min="14853" max="14853" width="18.28515625" style="24" customWidth="1"/>
    <col min="14854" max="14854" width="17.28515625" style="24" customWidth="1"/>
    <col min="14855" max="15104" width="11.42578125" style="24"/>
    <col min="15105" max="15105" width="11.42578125" style="24" customWidth="1"/>
    <col min="15106" max="15106" width="30.28515625" style="24" bestFit="1" customWidth="1"/>
    <col min="15107" max="15108" width="11" style="24" customWidth="1"/>
    <col min="15109" max="15109" width="18.28515625" style="24" customWidth="1"/>
    <col min="15110" max="15110" width="17.28515625" style="24" customWidth="1"/>
    <col min="15111" max="15360" width="11.42578125" style="24"/>
    <col min="15361" max="15361" width="11.42578125" style="24" customWidth="1"/>
    <col min="15362" max="15362" width="30.28515625" style="24" bestFit="1" customWidth="1"/>
    <col min="15363" max="15364" width="11" style="24" customWidth="1"/>
    <col min="15365" max="15365" width="18.28515625" style="24" customWidth="1"/>
    <col min="15366" max="15366" width="17.28515625" style="24" customWidth="1"/>
    <col min="15367" max="15616" width="11.42578125" style="24"/>
    <col min="15617" max="15617" width="11.42578125" style="24" customWidth="1"/>
    <col min="15618" max="15618" width="30.28515625" style="24" bestFit="1" customWidth="1"/>
    <col min="15619" max="15620" width="11" style="24" customWidth="1"/>
    <col min="15621" max="15621" width="18.28515625" style="24" customWidth="1"/>
    <col min="15622" max="15622" width="17.28515625" style="24" customWidth="1"/>
    <col min="15623" max="15872" width="11.42578125" style="24"/>
    <col min="15873" max="15873" width="11.42578125" style="24" customWidth="1"/>
    <col min="15874" max="15874" width="30.28515625" style="24" bestFit="1" customWidth="1"/>
    <col min="15875" max="15876" width="11" style="24" customWidth="1"/>
    <col min="15877" max="15877" width="18.28515625" style="24" customWidth="1"/>
    <col min="15878" max="15878" width="17.28515625" style="24" customWidth="1"/>
    <col min="15879" max="16128" width="11.42578125" style="24"/>
    <col min="16129" max="16129" width="11.42578125" style="24" customWidth="1"/>
    <col min="16130" max="16130" width="30.28515625" style="24" bestFit="1" customWidth="1"/>
    <col min="16131" max="16132" width="11" style="24" customWidth="1"/>
    <col min="16133" max="16133" width="18.28515625" style="24" customWidth="1"/>
    <col min="16134" max="16134" width="17.28515625" style="24" customWidth="1"/>
    <col min="16135" max="16384" width="11.42578125" style="24"/>
  </cols>
  <sheetData>
    <row r="2" spans="2:12" ht="15" customHeight="1">
      <c r="B2" s="779" t="s">
        <v>957</v>
      </c>
      <c r="C2" s="779"/>
      <c r="D2" s="779"/>
      <c r="E2" s="779"/>
      <c r="F2" s="779"/>
      <c r="G2" s="349"/>
      <c r="H2" s="349"/>
      <c r="I2" s="349"/>
      <c r="J2" s="349"/>
      <c r="K2" s="349"/>
      <c r="L2" s="349"/>
    </row>
    <row r="3" spans="2:12" ht="15" customHeight="1">
      <c r="B3" s="779"/>
      <c r="C3" s="779"/>
      <c r="D3" s="779"/>
      <c r="E3" s="779"/>
      <c r="F3" s="779"/>
      <c r="G3" s="349"/>
      <c r="H3" s="349"/>
      <c r="I3" s="349"/>
      <c r="J3" s="349"/>
      <c r="K3" s="349"/>
      <c r="L3" s="349"/>
    </row>
    <row r="4" spans="2:12">
      <c r="B4" s="780" t="s">
        <v>626</v>
      </c>
      <c r="C4" s="780"/>
      <c r="D4" s="780"/>
      <c r="E4" s="780"/>
      <c r="F4" s="780"/>
    </row>
    <row r="5" spans="2:12">
      <c r="B5" s="781" t="s">
        <v>678</v>
      </c>
      <c r="C5" s="781"/>
      <c r="D5" s="781"/>
      <c r="E5" s="781"/>
      <c r="F5" s="781"/>
    </row>
    <row r="6" spans="2:12">
      <c r="B6" s="790" t="s">
        <v>679</v>
      </c>
      <c r="C6" s="790">
        <v>2020</v>
      </c>
      <c r="D6" s="790">
        <v>2021</v>
      </c>
      <c r="E6" s="792" t="s">
        <v>680</v>
      </c>
      <c r="F6" s="792" t="s">
        <v>681</v>
      </c>
    </row>
    <row r="7" spans="2:12">
      <c r="B7" s="791"/>
      <c r="C7" s="791"/>
      <c r="D7" s="791"/>
      <c r="E7" s="793"/>
      <c r="F7" s="793"/>
    </row>
    <row r="8" spans="2:12">
      <c r="B8" s="791"/>
      <c r="C8" s="791"/>
      <c r="D8" s="791"/>
      <c r="E8" s="793"/>
      <c r="F8" s="793"/>
    </row>
    <row r="9" spans="2:12">
      <c r="B9" s="388" t="s">
        <v>688</v>
      </c>
      <c r="C9" s="389">
        <v>-977.4</v>
      </c>
      <c r="D9" s="389">
        <v>-2971.5</v>
      </c>
      <c r="E9" s="389">
        <f>D9-C9</f>
        <v>-1994.1</v>
      </c>
      <c r="F9" s="390">
        <f>D9/C9-1</f>
        <v>2.0402087170042971</v>
      </c>
    </row>
    <row r="10" spans="2:12">
      <c r="B10" s="391" t="s">
        <v>689</v>
      </c>
      <c r="C10" s="392">
        <v>-830.4</v>
      </c>
      <c r="D10" s="392">
        <v>-960.9</v>
      </c>
      <c r="E10" s="392">
        <f>D10-C10</f>
        <v>-130.5</v>
      </c>
      <c r="F10" s="393">
        <f>D10/C10-1</f>
        <v>0.15715317919075145</v>
      </c>
    </row>
    <row r="11" spans="2:12">
      <c r="B11" s="391" t="s">
        <v>690</v>
      </c>
      <c r="C11" s="392">
        <v>-2459.5</v>
      </c>
      <c r="D11" s="392">
        <v>-2456.5</v>
      </c>
      <c r="E11" s="392">
        <f>D11-C11</f>
        <v>3</v>
      </c>
      <c r="F11" s="393">
        <f>D11/C11-1</f>
        <v>-1.2197601138442815E-3</v>
      </c>
    </row>
    <row r="12" spans="2:12">
      <c r="B12" s="394" t="s">
        <v>691</v>
      </c>
      <c r="C12" s="395">
        <v>2312.5</v>
      </c>
      <c r="D12" s="396">
        <v>445.9</v>
      </c>
      <c r="E12" s="396">
        <f>D12-C12</f>
        <v>-1866.6</v>
      </c>
      <c r="F12" s="397">
        <f>D12/C12-1</f>
        <v>-0.80717837837837836</v>
      </c>
    </row>
    <row r="13" spans="2:12">
      <c r="B13" s="346" t="s">
        <v>625</v>
      </c>
    </row>
  </sheetData>
  <mergeCells count="8">
    <mergeCell ref="B2:F3"/>
    <mergeCell ref="B4:F4"/>
    <mergeCell ref="B5:F5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16"/>
  <sheetViews>
    <sheetView showGridLines="0" zoomScaleNormal="90" workbookViewId="0">
      <selection activeCell="B18" sqref="B18"/>
    </sheetView>
  </sheetViews>
  <sheetFormatPr defaultColWidth="11.42578125" defaultRowHeight="15"/>
  <cols>
    <col min="1" max="1" width="11.42578125" style="24" customWidth="1"/>
    <col min="2" max="2" width="30.28515625" style="24" bestFit="1" customWidth="1"/>
    <col min="3" max="4" width="11" style="24" customWidth="1"/>
    <col min="5" max="5" width="19.85546875" style="24" customWidth="1"/>
    <col min="6" max="6" width="16.42578125" style="24" customWidth="1"/>
    <col min="7" max="256" width="11.42578125" style="24"/>
    <col min="257" max="257" width="11.42578125" style="24" customWidth="1"/>
    <col min="258" max="258" width="30.28515625" style="24" bestFit="1" customWidth="1"/>
    <col min="259" max="260" width="11" style="24" customWidth="1"/>
    <col min="261" max="261" width="19.85546875" style="24" customWidth="1"/>
    <col min="262" max="262" width="16.42578125" style="24" customWidth="1"/>
    <col min="263" max="512" width="11.42578125" style="24"/>
    <col min="513" max="513" width="11.42578125" style="24" customWidth="1"/>
    <col min="514" max="514" width="30.28515625" style="24" bestFit="1" customWidth="1"/>
    <col min="515" max="516" width="11" style="24" customWidth="1"/>
    <col min="517" max="517" width="19.85546875" style="24" customWidth="1"/>
    <col min="518" max="518" width="16.42578125" style="24" customWidth="1"/>
    <col min="519" max="768" width="11.42578125" style="24"/>
    <col min="769" max="769" width="11.42578125" style="24" customWidth="1"/>
    <col min="770" max="770" width="30.28515625" style="24" bestFit="1" customWidth="1"/>
    <col min="771" max="772" width="11" style="24" customWidth="1"/>
    <col min="773" max="773" width="19.85546875" style="24" customWidth="1"/>
    <col min="774" max="774" width="16.42578125" style="24" customWidth="1"/>
    <col min="775" max="1024" width="11.42578125" style="24"/>
    <col min="1025" max="1025" width="11.42578125" style="24" customWidth="1"/>
    <col min="1026" max="1026" width="30.28515625" style="24" bestFit="1" customWidth="1"/>
    <col min="1027" max="1028" width="11" style="24" customWidth="1"/>
    <col min="1029" max="1029" width="19.85546875" style="24" customWidth="1"/>
    <col min="1030" max="1030" width="16.42578125" style="24" customWidth="1"/>
    <col min="1031" max="1280" width="11.42578125" style="24"/>
    <col min="1281" max="1281" width="11.42578125" style="24" customWidth="1"/>
    <col min="1282" max="1282" width="30.28515625" style="24" bestFit="1" customWidth="1"/>
    <col min="1283" max="1284" width="11" style="24" customWidth="1"/>
    <col min="1285" max="1285" width="19.85546875" style="24" customWidth="1"/>
    <col min="1286" max="1286" width="16.42578125" style="24" customWidth="1"/>
    <col min="1287" max="1536" width="11.42578125" style="24"/>
    <col min="1537" max="1537" width="11.42578125" style="24" customWidth="1"/>
    <col min="1538" max="1538" width="30.28515625" style="24" bestFit="1" customWidth="1"/>
    <col min="1539" max="1540" width="11" style="24" customWidth="1"/>
    <col min="1541" max="1541" width="19.85546875" style="24" customWidth="1"/>
    <col min="1542" max="1542" width="16.42578125" style="24" customWidth="1"/>
    <col min="1543" max="1792" width="11.42578125" style="24"/>
    <col min="1793" max="1793" width="11.42578125" style="24" customWidth="1"/>
    <col min="1794" max="1794" width="30.28515625" style="24" bestFit="1" customWidth="1"/>
    <col min="1795" max="1796" width="11" style="24" customWidth="1"/>
    <col min="1797" max="1797" width="19.85546875" style="24" customWidth="1"/>
    <col min="1798" max="1798" width="16.42578125" style="24" customWidth="1"/>
    <col min="1799" max="2048" width="11.42578125" style="24"/>
    <col min="2049" max="2049" width="11.42578125" style="24" customWidth="1"/>
    <col min="2050" max="2050" width="30.28515625" style="24" bestFit="1" customWidth="1"/>
    <col min="2051" max="2052" width="11" style="24" customWidth="1"/>
    <col min="2053" max="2053" width="19.85546875" style="24" customWidth="1"/>
    <col min="2054" max="2054" width="16.42578125" style="24" customWidth="1"/>
    <col min="2055" max="2304" width="11.42578125" style="24"/>
    <col min="2305" max="2305" width="11.42578125" style="24" customWidth="1"/>
    <col min="2306" max="2306" width="30.28515625" style="24" bestFit="1" customWidth="1"/>
    <col min="2307" max="2308" width="11" style="24" customWidth="1"/>
    <col min="2309" max="2309" width="19.85546875" style="24" customWidth="1"/>
    <col min="2310" max="2310" width="16.42578125" style="24" customWidth="1"/>
    <col min="2311" max="2560" width="11.42578125" style="24"/>
    <col min="2561" max="2561" width="11.42578125" style="24" customWidth="1"/>
    <col min="2562" max="2562" width="30.28515625" style="24" bestFit="1" customWidth="1"/>
    <col min="2563" max="2564" width="11" style="24" customWidth="1"/>
    <col min="2565" max="2565" width="19.85546875" style="24" customWidth="1"/>
    <col min="2566" max="2566" width="16.42578125" style="24" customWidth="1"/>
    <col min="2567" max="2816" width="11.42578125" style="24"/>
    <col min="2817" max="2817" width="11.42578125" style="24" customWidth="1"/>
    <col min="2818" max="2818" width="30.28515625" style="24" bestFit="1" customWidth="1"/>
    <col min="2819" max="2820" width="11" style="24" customWidth="1"/>
    <col min="2821" max="2821" width="19.85546875" style="24" customWidth="1"/>
    <col min="2822" max="2822" width="16.42578125" style="24" customWidth="1"/>
    <col min="2823" max="3072" width="11.42578125" style="24"/>
    <col min="3073" max="3073" width="11.42578125" style="24" customWidth="1"/>
    <col min="3074" max="3074" width="30.28515625" style="24" bestFit="1" customWidth="1"/>
    <col min="3075" max="3076" width="11" style="24" customWidth="1"/>
    <col min="3077" max="3077" width="19.85546875" style="24" customWidth="1"/>
    <col min="3078" max="3078" width="16.42578125" style="24" customWidth="1"/>
    <col min="3079" max="3328" width="11.42578125" style="24"/>
    <col min="3329" max="3329" width="11.42578125" style="24" customWidth="1"/>
    <col min="3330" max="3330" width="30.28515625" style="24" bestFit="1" customWidth="1"/>
    <col min="3331" max="3332" width="11" style="24" customWidth="1"/>
    <col min="3333" max="3333" width="19.85546875" style="24" customWidth="1"/>
    <col min="3334" max="3334" width="16.42578125" style="24" customWidth="1"/>
    <col min="3335" max="3584" width="11.42578125" style="24"/>
    <col min="3585" max="3585" width="11.42578125" style="24" customWidth="1"/>
    <col min="3586" max="3586" width="30.28515625" style="24" bestFit="1" customWidth="1"/>
    <col min="3587" max="3588" width="11" style="24" customWidth="1"/>
    <col min="3589" max="3589" width="19.85546875" style="24" customWidth="1"/>
    <col min="3590" max="3590" width="16.42578125" style="24" customWidth="1"/>
    <col min="3591" max="3840" width="11.42578125" style="24"/>
    <col min="3841" max="3841" width="11.42578125" style="24" customWidth="1"/>
    <col min="3842" max="3842" width="30.28515625" style="24" bestFit="1" customWidth="1"/>
    <col min="3843" max="3844" width="11" style="24" customWidth="1"/>
    <col min="3845" max="3845" width="19.85546875" style="24" customWidth="1"/>
    <col min="3846" max="3846" width="16.42578125" style="24" customWidth="1"/>
    <col min="3847" max="4096" width="11.42578125" style="24"/>
    <col min="4097" max="4097" width="11.42578125" style="24" customWidth="1"/>
    <col min="4098" max="4098" width="30.28515625" style="24" bestFit="1" customWidth="1"/>
    <col min="4099" max="4100" width="11" style="24" customWidth="1"/>
    <col min="4101" max="4101" width="19.85546875" style="24" customWidth="1"/>
    <col min="4102" max="4102" width="16.42578125" style="24" customWidth="1"/>
    <col min="4103" max="4352" width="11.42578125" style="24"/>
    <col min="4353" max="4353" width="11.42578125" style="24" customWidth="1"/>
    <col min="4354" max="4354" width="30.28515625" style="24" bestFit="1" customWidth="1"/>
    <col min="4355" max="4356" width="11" style="24" customWidth="1"/>
    <col min="4357" max="4357" width="19.85546875" style="24" customWidth="1"/>
    <col min="4358" max="4358" width="16.42578125" style="24" customWidth="1"/>
    <col min="4359" max="4608" width="11.42578125" style="24"/>
    <col min="4609" max="4609" width="11.42578125" style="24" customWidth="1"/>
    <col min="4610" max="4610" width="30.28515625" style="24" bestFit="1" customWidth="1"/>
    <col min="4611" max="4612" width="11" style="24" customWidth="1"/>
    <col min="4613" max="4613" width="19.85546875" style="24" customWidth="1"/>
    <col min="4614" max="4614" width="16.42578125" style="24" customWidth="1"/>
    <col min="4615" max="4864" width="11.42578125" style="24"/>
    <col min="4865" max="4865" width="11.42578125" style="24" customWidth="1"/>
    <col min="4866" max="4866" width="30.28515625" style="24" bestFit="1" customWidth="1"/>
    <col min="4867" max="4868" width="11" style="24" customWidth="1"/>
    <col min="4869" max="4869" width="19.85546875" style="24" customWidth="1"/>
    <col min="4870" max="4870" width="16.42578125" style="24" customWidth="1"/>
    <col min="4871" max="5120" width="11.42578125" style="24"/>
    <col min="5121" max="5121" width="11.42578125" style="24" customWidth="1"/>
    <col min="5122" max="5122" width="30.28515625" style="24" bestFit="1" customWidth="1"/>
    <col min="5123" max="5124" width="11" style="24" customWidth="1"/>
    <col min="5125" max="5125" width="19.85546875" style="24" customWidth="1"/>
    <col min="5126" max="5126" width="16.42578125" style="24" customWidth="1"/>
    <col min="5127" max="5376" width="11.42578125" style="24"/>
    <col min="5377" max="5377" width="11.42578125" style="24" customWidth="1"/>
    <col min="5378" max="5378" width="30.28515625" style="24" bestFit="1" customWidth="1"/>
    <col min="5379" max="5380" width="11" style="24" customWidth="1"/>
    <col min="5381" max="5381" width="19.85546875" style="24" customWidth="1"/>
    <col min="5382" max="5382" width="16.42578125" style="24" customWidth="1"/>
    <col min="5383" max="5632" width="11.42578125" style="24"/>
    <col min="5633" max="5633" width="11.42578125" style="24" customWidth="1"/>
    <col min="5634" max="5634" width="30.28515625" style="24" bestFit="1" customWidth="1"/>
    <col min="5635" max="5636" width="11" style="24" customWidth="1"/>
    <col min="5637" max="5637" width="19.85546875" style="24" customWidth="1"/>
    <col min="5638" max="5638" width="16.42578125" style="24" customWidth="1"/>
    <col min="5639" max="5888" width="11.42578125" style="24"/>
    <col min="5889" max="5889" width="11.42578125" style="24" customWidth="1"/>
    <col min="5890" max="5890" width="30.28515625" style="24" bestFit="1" customWidth="1"/>
    <col min="5891" max="5892" width="11" style="24" customWidth="1"/>
    <col min="5893" max="5893" width="19.85546875" style="24" customWidth="1"/>
    <col min="5894" max="5894" width="16.42578125" style="24" customWidth="1"/>
    <col min="5895" max="6144" width="11.42578125" style="24"/>
    <col min="6145" max="6145" width="11.42578125" style="24" customWidth="1"/>
    <col min="6146" max="6146" width="30.28515625" style="24" bestFit="1" customWidth="1"/>
    <col min="6147" max="6148" width="11" style="24" customWidth="1"/>
    <col min="6149" max="6149" width="19.85546875" style="24" customWidth="1"/>
    <col min="6150" max="6150" width="16.42578125" style="24" customWidth="1"/>
    <col min="6151" max="6400" width="11.42578125" style="24"/>
    <col min="6401" max="6401" width="11.42578125" style="24" customWidth="1"/>
    <col min="6402" max="6402" width="30.28515625" style="24" bestFit="1" customWidth="1"/>
    <col min="6403" max="6404" width="11" style="24" customWidth="1"/>
    <col min="6405" max="6405" width="19.85546875" style="24" customWidth="1"/>
    <col min="6406" max="6406" width="16.42578125" style="24" customWidth="1"/>
    <col min="6407" max="6656" width="11.42578125" style="24"/>
    <col min="6657" max="6657" width="11.42578125" style="24" customWidth="1"/>
    <col min="6658" max="6658" width="30.28515625" style="24" bestFit="1" customWidth="1"/>
    <col min="6659" max="6660" width="11" style="24" customWidth="1"/>
    <col min="6661" max="6661" width="19.85546875" style="24" customWidth="1"/>
    <col min="6662" max="6662" width="16.42578125" style="24" customWidth="1"/>
    <col min="6663" max="6912" width="11.42578125" style="24"/>
    <col min="6913" max="6913" width="11.42578125" style="24" customWidth="1"/>
    <col min="6914" max="6914" width="30.28515625" style="24" bestFit="1" customWidth="1"/>
    <col min="6915" max="6916" width="11" style="24" customWidth="1"/>
    <col min="6917" max="6917" width="19.85546875" style="24" customWidth="1"/>
    <col min="6918" max="6918" width="16.42578125" style="24" customWidth="1"/>
    <col min="6919" max="7168" width="11.42578125" style="24"/>
    <col min="7169" max="7169" width="11.42578125" style="24" customWidth="1"/>
    <col min="7170" max="7170" width="30.28515625" style="24" bestFit="1" customWidth="1"/>
    <col min="7171" max="7172" width="11" style="24" customWidth="1"/>
    <col min="7173" max="7173" width="19.85546875" style="24" customWidth="1"/>
    <col min="7174" max="7174" width="16.42578125" style="24" customWidth="1"/>
    <col min="7175" max="7424" width="11.42578125" style="24"/>
    <col min="7425" max="7425" width="11.42578125" style="24" customWidth="1"/>
    <col min="7426" max="7426" width="30.28515625" style="24" bestFit="1" customWidth="1"/>
    <col min="7427" max="7428" width="11" style="24" customWidth="1"/>
    <col min="7429" max="7429" width="19.85546875" style="24" customWidth="1"/>
    <col min="7430" max="7430" width="16.42578125" style="24" customWidth="1"/>
    <col min="7431" max="7680" width="11.42578125" style="24"/>
    <col min="7681" max="7681" width="11.42578125" style="24" customWidth="1"/>
    <col min="7682" max="7682" width="30.28515625" style="24" bestFit="1" customWidth="1"/>
    <col min="7683" max="7684" width="11" style="24" customWidth="1"/>
    <col min="7685" max="7685" width="19.85546875" style="24" customWidth="1"/>
    <col min="7686" max="7686" width="16.42578125" style="24" customWidth="1"/>
    <col min="7687" max="7936" width="11.42578125" style="24"/>
    <col min="7937" max="7937" width="11.42578125" style="24" customWidth="1"/>
    <col min="7938" max="7938" width="30.28515625" style="24" bestFit="1" customWidth="1"/>
    <col min="7939" max="7940" width="11" style="24" customWidth="1"/>
    <col min="7941" max="7941" width="19.85546875" style="24" customWidth="1"/>
    <col min="7942" max="7942" width="16.42578125" style="24" customWidth="1"/>
    <col min="7943" max="8192" width="11.42578125" style="24"/>
    <col min="8193" max="8193" width="11.42578125" style="24" customWidth="1"/>
    <col min="8194" max="8194" width="30.28515625" style="24" bestFit="1" customWidth="1"/>
    <col min="8195" max="8196" width="11" style="24" customWidth="1"/>
    <col min="8197" max="8197" width="19.85546875" style="24" customWidth="1"/>
    <col min="8198" max="8198" width="16.42578125" style="24" customWidth="1"/>
    <col min="8199" max="8448" width="11.42578125" style="24"/>
    <col min="8449" max="8449" width="11.42578125" style="24" customWidth="1"/>
    <col min="8450" max="8450" width="30.28515625" style="24" bestFit="1" customWidth="1"/>
    <col min="8451" max="8452" width="11" style="24" customWidth="1"/>
    <col min="8453" max="8453" width="19.85546875" style="24" customWidth="1"/>
    <col min="8454" max="8454" width="16.42578125" style="24" customWidth="1"/>
    <col min="8455" max="8704" width="11.42578125" style="24"/>
    <col min="8705" max="8705" width="11.42578125" style="24" customWidth="1"/>
    <col min="8706" max="8706" width="30.28515625" style="24" bestFit="1" customWidth="1"/>
    <col min="8707" max="8708" width="11" style="24" customWidth="1"/>
    <col min="8709" max="8709" width="19.85546875" style="24" customWidth="1"/>
    <col min="8710" max="8710" width="16.42578125" style="24" customWidth="1"/>
    <col min="8711" max="8960" width="11.42578125" style="24"/>
    <col min="8961" max="8961" width="11.42578125" style="24" customWidth="1"/>
    <col min="8962" max="8962" width="30.28515625" style="24" bestFit="1" customWidth="1"/>
    <col min="8963" max="8964" width="11" style="24" customWidth="1"/>
    <col min="8965" max="8965" width="19.85546875" style="24" customWidth="1"/>
    <col min="8966" max="8966" width="16.42578125" style="24" customWidth="1"/>
    <col min="8967" max="9216" width="11.42578125" style="24"/>
    <col min="9217" max="9217" width="11.42578125" style="24" customWidth="1"/>
    <col min="9218" max="9218" width="30.28515625" style="24" bestFit="1" customWidth="1"/>
    <col min="9219" max="9220" width="11" style="24" customWidth="1"/>
    <col min="9221" max="9221" width="19.85546875" style="24" customWidth="1"/>
    <col min="9222" max="9222" width="16.42578125" style="24" customWidth="1"/>
    <col min="9223" max="9472" width="11.42578125" style="24"/>
    <col min="9473" max="9473" width="11.42578125" style="24" customWidth="1"/>
    <col min="9474" max="9474" width="30.28515625" style="24" bestFit="1" customWidth="1"/>
    <col min="9475" max="9476" width="11" style="24" customWidth="1"/>
    <col min="9477" max="9477" width="19.85546875" style="24" customWidth="1"/>
    <col min="9478" max="9478" width="16.42578125" style="24" customWidth="1"/>
    <col min="9479" max="9728" width="11.42578125" style="24"/>
    <col min="9729" max="9729" width="11.42578125" style="24" customWidth="1"/>
    <col min="9730" max="9730" width="30.28515625" style="24" bestFit="1" customWidth="1"/>
    <col min="9731" max="9732" width="11" style="24" customWidth="1"/>
    <col min="9733" max="9733" width="19.85546875" style="24" customWidth="1"/>
    <col min="9734" max="9734" width="16.42578125" style="24" customWidth="1"/>
    <col min="9735" max="9984" width="11.42578125" style="24"/>
    <col min="9985" max="9985" width="11.42578125" style="24" customWidth="1"/>
    <col min="9986" max="9986" width="30.28515625" style="24" bestFit="1" customWidth="1"/>
    <col min="9987" max="9988" width="11" style="24" customWidth="1"/>
    <col min="9989" max="9989" width="19.85546875" style="24" customWidth="1"/>
    <col min="9990" max="9990" width="16.42578125" style="24" customWidth="1"/>
    <col min="9991" max="10240" width="11.42578125" style="24"/>
    <col min="10241" max="10241" width="11.42578125" style="24" customWidth="1"/>
    <col min="10242" max="10242" width="30.28515625" style="24" bestFit="1" customWidth="1"/>
    <col min="10243" max="10244" width="11" style="24" customWidth="1"/>
    <col min="10245" max="10245" width="19.85546875" style="24" customWidth="1"/>
    <col min="10246" max="10246" width="16.42578125" style="24" customWidth="1"/>
    <col min="10247" max="10496" width="11.42578125" style="24"/>
    <col min="10497" max="10497" width="11.42578125" style="24" customWidth="1"/>
    <col min="10498" max="10498" width="30.28515625" style="24" bestFit="1" customWidth="1"/>
    <col min="10499" max="10500" width="11" style="24" customWidth="1"/>
    <col min="10501" max="10501" width="19.85546875" style="24" customWidth="1"/>
    <col min="10502" max="10502" width="16.42578125" style="24" customWidth="1"/>
    <col min="10503" max="10752" width="11.42578125" style="24"/>
    <col min="10753" max="10753" width="11.42578125" style="24" customWidth="1"/>
    <col min="10754" max="10754" width="30.28515625" style="24" bestFit="1" customWidth="1"/>
    <col min="10755" max="10756" width="11" style="24" customWidth="1"/>
    <col min="10757" max="10757" width="19.85546875" style="24" customWidth="1"/>
    <col min="10758" max="10758" width="16.42578125" style="24" customWidth="1"/>
    <col min="10759" max="11008" width="11.42578125" style="24"/>
    <col min="11009" max="11009" width="11.42578125" style="24" customWidth="1"/>
    <col min="11010" max="11010" width="30.28515625" style="24" bestFit="1" customWidth="1"/>
    <col min="11011" max="11012" width="11" style="24" customWidth="1"/>
    <col min="11013" max="11013" width="19.85546875" style="24" customWidth="1"/>
    <col min="11014" max="11014" width="16.42578125" style="24" customWidth="1"/>
    <col min="11015" max="11264" width="11.42578125" style="24"/>
    <col min="11265" max="11265" width="11.42578125" style="24" customWidth="1"/>
    <col min="11266" max="11266" width="30.28515625" style="24" bestFit="1" customWidth="1"/>
    <col min="11267" max="11268" width="11" style="24" customWidth="1"/>
    <col min="11269" max="11269" width="19.85546875" style="24" customWidth="1"/>
    <col min="11270" max="11270" width="16.42578125" style="24" customWidth="1"/>
    <col min="11271" max="11520" width="11.42578125" style="24"/>
    <col min="11521" max="11521" width="11.42578125" style="24" customWidth="1"/>
    <col min="11522" max="11522" width="30.28515625" style="24" bestFit="1" customWidth="1"/>
    <col min="11523" max="11524" width="11" style="24" customWidth="1"/>
    <col min="11525" max="11525" width="19.85546875" style="24" customWidth="1"/>
    <col min="11526" max="11526" width="16.42578125" style="24" customWidth="1"/>
    <col min="11527" max="11776" width="11.42578125" style="24"/>
    <col min="11777" max="11777" width="11.42578125" style="24" customWidth="1"/>
    <col min="11778" max="11778" width="30.28515625" style="24" bestFit="1" customWidth="1"/>
    <col min="11779" max="11780" width="11" style="24" customWidth="1"/>
    <col min="11781" max="11781" width="19.85546875" style="24" customWidth="1"/>
    <col min="11782" max="11782" width="16.42578125" style="24" customWidth="1"/>
    <col min="11783" max="12032" width="11.42578125" style="24"/>
    <col min="12033" max="12033" width="11.42578125" style="24" customWidth="1"/>
    <col min="12034" max="12034" width="30.28515625" style="24" bestFit="1" customWidth="1"/>
    <col min="12035" max="12036" width="11" style="24" customWidth="1"/>
    <col min="12037" max="12037" width="19.85546875" style="24" customWidth="1"/>
    <col min="12038" max="12038" width="16.42578125" style="24" customWidth="1"/>
    <col min="12039" max="12288" width="11.42578125" style="24"/>
    <col min="12289" max="12289" width="11.42578125" style="24" customWidth="1"/>
    <col min="12290" max="12290" width="30.28515625" style="24" bestFit="1" customWidth="1"/>
    <col min="12291" max="12292" width="11" style="24" customWidth="1"/>
    <col min="12293" max="12293" width="19.85546875" style="24" customWidth="1"/>
    <col min="12294" max="12294" width="16.42578125" style="24" customWidth="1"/>
    <col min="12295" max="12544" width="11.42578125" style="24"/>
    <col min="12545" max="12545" width="11.42578125" style="24" customWidth="1"/>
    <col min="12546" max="12546" width="30.28515625" style="24" bestFit="1" customWidth="1"/>
    <col min="12547" max="12548" width="11" style="24" customWidth="1"/>
    <col min="12549" max="12549" width="19.85546875" style="24" customWidth="1"/>
    <col min="12550" max="12550" width="16.42578125" style="24" customWidth="1"/>
    <col min="12551" max="12800" width="11.42578125" style="24"/>
    <col min="12801" max="12801" width="11.42578125" style="24" customWidth="1"/>
    <col min="12802" max="12802" width="30.28515625" style="24" bestFit="1" customWidth="1"/>
    <col min="12803" max="12804" width="11" style="24" customWidth="1"/>
    <col min="12805" max="12805" width="19.85546875" style="24" customWidth="1"/>
    <col min="12806" max="12806" width="16.42578125" style="24" customWidth="1"/>
    <col min="12807" max="13056" width="11.42578125" style="24"/>
    <col min="13057" max="13057" width="11.42578125" style="24" customWidth="1"/>
    <col min="13058" max="13058" width="30.28515625" style="24" bestFit="1" customWidth="1"/>
    <col min="13059" max="13060" width="11" style="24" customWidth="1"/>
    <col min="13061" max="13061" width="19.85546875" style="24" customWidth="1"/>
    <col min="13062" max="13062" width="16.42578125" style="24" customWidth="1"/>
    <col min="13063" max="13312" width="11.42578125" style="24"/>
    <col min="13313" max="13313" width="11.42578125" style="24" customWidth="1"/>
    <col min="13314" max="13314" width="30.28515625" style="24" bestFit="1" customWidth="1"/>
    <col min="13315" max="13316" width="11" style="24" customWidth="1"/>
    <col min="13317" max="13317" width="19.85546875" style="24" customWidth="1"/>
    <col min="13318" max="13318" width="16.42578125" style="24" customWidth="1"/>
    <col min="13319" max="13568" width="11.42578125" style="24"/>
    <col min="13569" max="13569" width="11.42578125" style="24" customWidth="1"/>
    <col min="13570" max="13570" width="30.28515625" style="24" bestFit="1" customWidth="1"/>
    <col min="13571" max="13572" width="11" style="24" customWidth="1"/>
    <col min="13573" max="13573" width="19.85546875" style="24" customWidth="1"/>
    <col min="13574" max="13574" width="16.42578125" style="24" customWidth="1"/>
    <col min="13575" max="13824" width="11.42578125" style="24"/>
    <col min="13825" max="13825" width="11.42578125" style="24" customWidth="1"/>
    <col min="13826" max="13826" width="30.28515625" style="24" bestFit="1" customWidth="1"/>
    <col min="13827" max="13828" width="11" style="24" customWidth="1"/>
    <col min="13829" max="13829" width="19.85546875" style="24" customWidth="1"/>
    <col min="13830" max="13830" width="16.42578125" style="24" customWidth="1"/>
    <col min="13831" max="14080" width="11.42578125" style="24"/>
    <col min="14081" max="14081" width="11.42578125" style="24" customWidth="1"/>
    <col min="14082" max="14082" width="30.28515625" style="24" bestFit="1" customWidth="1"/>
    <col min="14083" max="14084" width="11" style="24" customWidth="1"/>
    <col min="14085" max="14085" width="19.85546875" style="24" customWidth="1"/>
    <col min="14086" max="14086" width="16.42578125" style="24" customWidth="1"/>
    <col min="14087" max="14336" width="11.42578125" style="24"/>
    <col min="14337" max="14337" width="11.42578125" style="24" customWidth="1"/>
    <col min="14338" max="14338" width="30.28515625" style="24" bestFit="1" customWidth="1"/>
    <col min="14339" max="14340" width="11" style="24" customWidth="1"/>
    <col min="14341" max="14341" width="19.85546875" style="24" customWidth="1"/>
    <col min="14342" max="14342" width="16.42578125" style="24" customWidth="1"/>
    <col min="14343" max="14592" width="11.42578125" style="24"/>
    <col min="14593" max="14593" width="11.42578125" style="24" customWidth="1"/>
    <col min="14594" max="14594" width="30.28515625" style="24" bestFit="1" customWidth="1"/>
    <col min="14595" max="14596" width="11" style="24" customWidth="1"/>
    <col min="14597" max="14597" width="19.85546875" style="24" customWidth="1"/>
    <col min="14598" max="14598" width="16.42578125" style="24" customWidth="1"/>
    <col min="14599" max="14848" width="11.42578125" style="24"/>
    <col min="14849" max="14849" width="11.42578125" style="24" customWidth="1"/>
    <col min="14850" max="14850" width="30.28515625" style="24" bestFit="1" customWidth="1"/>
    <col min="14851" max="14852" width="11" style="24" customWidth="1"/>
    <col min="14853" max="14853" width="19.85546875" style="24" customWidth="1"/>
    <col min="14854" max="14854" width="16.42578125" style="24" customWidth="1"/>
    <col min="14855" max="15104" width="11.42578125" style="24"/>
    <col min="15105" max="15105" width="11.42578125" style="24" customWidth="1"/>
    <col min="15106" max="15106" width="30.28515625" style="24" bestFit="1" customWidth="1"/>
    <col min="15107" max="15108" width="11" style="24" customWidth="1"/>
    <col min="15109" max="15109" width="19.85546875" style="24" customWidth="1"/>
    <col min="15110" max="15110" width="16.42578125" style="24" customWidth="1"/>
    <col min="15111" max="15360" width="11.42578125" style="24"/>
    <col min="15361" max="15361" width="11.42578125" style="24" customWidth="1"/>
    <col min="15362" max="15362" width="30.28515625" style="24" bestFit="1" customWidth="1"/>
    <col min="15363" max="15364" width="11" style="24" customWidth="1"/>
    <col min="15365" max="15365" width="19.85546875" style="24" customWidth="1"/>
    <col min="15366" max="15366" width="16.42578125" style="24" customWidth="1"/>
    <col min="15367" max="15616" width="11.42578125" style="24"/>
    <col min="15617" max="15617" width="11.42578125" style="24" customWidth="1"/>
    <col min="15618" max="15618" width="30.28515625" style="24" bestFit="1" customWidth="1"/>
    <col min="15619" max="15620" width="11" style="24" customWidth="1"/>
    <col min="15621" max="15621" width="19.85546875" style="24" customWidth="1"/>
    <col min="15622" max="15622" width="16.42578125" style="24" customWidth="1"/>
    <col min="15623" max="15872" width="11.42578125" style="24"/>
    <col min="15873" max="15873" width="11.42578125" style="24" customWidth="1"/>
    <col min="15874" max="15874" width="30.28515625" style="24" bestFit="1" customWidth="1"/>
    <col min="15875" max="15876" width="11" style="24" customWidth="1"/>
    <col min="15877" max="15877" width="19.85546875" style="24" customWidth="1"/>
    <col min="15878" max="15878" width="16.42578125" style="24" customWidth="1"/>
    <col min="15879" max="16128" width="11.42578125" style="24"/>
    <col min="16129" max="16129" width="11.42578125" style="24" customWidth="1"/>
    <col min="16130" max="16130" width="30.28515625" style="24" bestFit="1" customWidth="1"/>
    <col min="16131" max="16132" width="11" style="24" customWidth="1"/>
    <col min="16133" max="16133" width="19.85546875" style="24" customWidth="1"/>
    <col min="16134" max="16134" width="16.42578125" style="24" customWidth="1"/>
    <col min="16135" max="16384" width="11.42578125" style="24"/>
  </cols>
  <sheetData>
    <row r="2" spans="2:12" ht="15" customHeight="1">
      <c r="B2" s="779" t="s">
        <v>958</v>
      </c>
      <c r="C2" s="779"/>
      <c r="D2" s="779"/>
      <c r="E2" s="779"/>
      <c r="F2" s="779"/>
      <c r="G2" s="349"/>
      <c r="H2" s="349"/>
      <c r="I2" s="349"/>
      <c r="J2" s="349"/>
      <c r="K2" s="349"/>
      <c r="L2" s="349"/>
    </row>
    <row r="3" spans="2:12">
      <c r="B3" s="780" t="s">
        <v>626</v>
      </c>
      <c r="C3" s="780"/>
      <c r="D3" s="780"/>
      <c r="E3" s="780"/>
      <c r="F3" s="780"/>
    </row>
    <row r="4" spans="2:12">
      <c r="B4" s="781" t="s">
        <v>678</v>
      </c>
      <c r="C4" s="781"/>
      <c r="D4" s="781"/>
      <c r="E4" s="781"/>
      <c r="F4" s="781"/>
    </row>
    <row r="5" spans="2:12">
      <c r="B5" s="792" t="s">
        <v>679</v>
      </c>
      <c r="C5" s="792">
        <v>2020</v>
      </c>
      <c r="D5" s="790">
        <v>2021</v>
      </c>
      <c r="E5" s="792" t="s">
        <v>680</v>
      </c>
      <c r="F5" s="792" t="s">
        <v>681</v>
      </c>
    </row>
    <row r="6" spans="2:12">
      <c r="B6" s="793"/>
      <c r="C6" s="793"/>
      <c r="D6" s="791"/>
      <c r="E6" s="793"/>
      <c r="F6" s="793"/>
    </row>
    <row r="7" spans="2:12">
      <c r="B7" s="793"/>
      <c r="C7" s="793"/>
      <c r="D7" s="791"/>
      <c r="E7" s="793"/>
      <c r="F7" s="793"/>
    </row>
    <row r="8" spans="2:12">
      <c r="B8" s="398" t="s">
        <v>692</v>
      </c>
      <c r="C8" s="399">
        <f>C9+C12+C13+C14+C15</f>
        <v>7291.7000000000007</v>
      </c>
      <c r="D8" s="399">
        <f>D9+D12+D13+D14+D15</f>
        <v>7615.6</v>
      </c>
      <c r="E8" s="399">
        <f>D8-C8</f>
        <v>323.89999999999964</v>
      </c>
      <c r="F8" s="400">
        <f>D8/C8-1</f>
        <v>4.4420368364030294E-2</v>
      </c>
    </row>
    <row r="9" spans="2:12">
      <c r="B9" s="401" t="s">
        <v>693</v>
      </c>
      <c r="C9" s="402">
        <v>2693.5</v>
      </c>
      <c r="D9" s="402">
        <v>2896.6</v>
      </c>
      <c r="E9" s="402">
        <f>D9-C9</f>
        <v>203.09999999999991</v>
      </c>
      <c r="F9" s="403">
        <f>D9/C9-1</f>
        <v>7.5403749767959827E-2</v>
      </c>
    </row>
    <row r="10" spans="2:12">
      <c r="B10" s="404" t="s">
        <v>694</v>
      </c>
      <c r="C10" s="375">
        <v>1223.0999999999999</v>
      </c>
      <c r="D10" s="375">
        <v>1248.9000000000001</v>
      </c>
      <c r="E10" s="375">
        <f t="shared" ref="E10:E15" si="0">D10-C10</f>
        <v>25.800000000000182</v>
      </c>
      <c r="F10" s="376">
        <f t="shared" ref="F10:F15" si="1">D10/C10-1</f>
        <v>2.1093941623743007E-2</v>
      </c>
      <c r="I10" s="387"/>
    </row>
    <row r="11" spans="2:12">
      <c r="B11" s="404" t="s">
        <v>695</v>
      </c>
      <c r="C11" s="375">
        <v>1470.4</v>
      </c>
      <c r="D11" s="375">
        <v>1647.7</v>
      </c>
      <c r="E11" s="375">
        <f t="shared" si="0"/>
        <v>177.29999999999995</v>
      </c>
      <c r="F11" s="376">
        <f t="shared" si="1"/>
        <v>0.12057943416757344</v>
      </c>
    </row>
    <row r="12" spans="2:12">
      <c r="B12" s="405" t="s">
        <v>696</v>
      </c>
      <c r="C12" s="406">
        <v>1623.2</v>
      </c>
      <c r="D12" s="406">
        <v>818.1</v>
      </c>
      <c r="E12" s="406">
        <f t="shared" si="0"/>
        <v>-805.1</v>
      </c>
      <c r="F12" s="407">
        <f t="shared" si="1"/>
        <v>-0.49599556431739777</v>
      </c>
    </row>
    <row r="13" spans="2:12">
      <c r="B13" s="405" t="s">
        <v>697</v>
      </c>
      <c r="C13" s="406">
        <v>441.40000000000146</v>
      </c>
      <c r="D13" s="406">
        <v>391.30000000000109</v>
      </c>
      <c r="E13" s="406">
        <f t="shared" si="0"/>
        <v>-50.100000000000364</v>
      </c>
      <c r="F13" s="407">
        <f t="shared" si="1"/>
        <v>-0.11350249207068464</v>
      </c>
    </row>
    <row r="14" spans="2:12">
      <c r="B14" s="405" t="s">
        <v>698</v>
      </c>
      <c r="C14" s="406">
        <v>1703.2</v>
      </c>
      <c r="D14" s="406">
        <v>2548.6999999999998</v>
      </c>
      <c r="E14" s="406">
        <f t="shared" si="0"/>
        <v>845.49999999999977</v>
      </c>
      <c r="F14" s="407">
        <f>D14/C14-1</f>
        <v>0.49641850634100493</v>
      </c>
    </row>
    <row r="15" spans="2:12">
      <c r="B15" s="408" t="s">
        <v>699</v>
      </c>
      <c r="C15" s="409">
        <v>830.4</v>
      </c>
      <c r="D15" s="410">
        <v>960.9</v>
      </c>
      <c r="E15" s="409">
        <f t="shared" si="0"/>
        <v>130.5</v>
      </c>
      <c r="F15" s="411">
        <f t="shared" si="1"/>
        <v>0.15715317919075145</v>
      </c>
    </row>
    <row r="16" spans="2:12">
      <c r="B16" s="346" t="s">
        <v>625</v>
      </c>
    </row>
  </sheetData>
  <mergeCells count="8">
    <mergeCell ref="B2:F2"/>
    <mergeCell ref="B3:F3"/>
    <mergeCell ref="B4:F4"/>
    <mergeCell ref="B5:B7"/>
    <mergeCell ref="C5:C7"/>
    <mergeCell ref="D5:D7"/>
    <mergeCell ref="E5:E7"/>
    <mergeCell ref="F5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14"/>
  <sheetViews>
    <sheetView showGridLines="0" zoomScale="142" workbookViewId="0">
      <selection activeCell="F21" sqref="F21"/>
    </sheetView>
  </sheetViews>
  <sheetFormatPr defaultColWidth="11.42578125" defaultRowHeight="15"/>
  <cols>
    <col min="1" max="1" width="11.42578125" style="24" customWidth="1"/>
    <col min="2" max="2" width="28.28515625" style="24" bestFit="1" customWidth="1"/>
    <col min="3" max="5" width="11.7109375" style="24" customWidth="1"/>
    <col min="6" max="7" width="18.85546875" style="24" customWidth="1"/>
    <col min="8" max="8" width="15.85546875" style="24" customWidth="1"/>
    <col min="9" max="9" width="14.7109375" style="24" customWidth="1"/>
    <col min="10" max="256" width="11.42578125" style="24"/>
    <col min="257" max="257" width="11.42578125" style="24" customWidth="1"/>
    <col min="258" max="258" width="28.28515625" style="24" bestFit="1" customWidth="1"/>
    <col min="259" max="261" width="11.7109375" style="24" customWidth="1"/>
    <col min="262" max="263" width="18.85546875" style="24" customWidth="1"/>
    <col min="264" max="264" width="15.85546875" style="24" customWidth="1"/>
    <col min="265" max="265" width="14.7109375" style="24" customWidth="1"/>
    <col min="266" max="512" width="11.42578125" style="24"/>
    <col min="513" max="513" width="11.42578125" style="24" customWidth="1"/>
    <col min="514" max="514" width="28.28515625" style="24" bestFit="1" customWidth="1"/>
    <col min="515" max="517" width="11.7109375" style="24" customWidth="1"/>
    <col min="518" max="519" width="18.85546875" style="24" customWidth="1"/>
    <col min="520" max="520" width="15.85546875" style="24" customWidth="1"/>
    <col min="521" max="521" width="14.7109375" style="24" customWidth="1"/>
    <col min="522" max="768" width="11.42578125" style="24"/>
    <col min="769" max="769" width="11.42578125" style="24" customWidth="1"/>
    <col min="770" max="770" width="28.28515625" style="24" bestFit="1" customWidth="1"/>
    <col min="771" max="773" width="11.7109375" style="24" customWidth="1"/>
    <col min="774" max="775" width="18.85546875" style="24" customWidth="1"/>
    <col min="776" max="776" width="15.85546875" style="24" customWidth="1"/>
    <col min="777" max="777" width="14.7109375" style="24" customWidth="1"/>
    <col min="778" max="1024" width="11.42578125" style="24"/>
    <col min="1025" max="1025" width="11.42578125" style="24" customWidth="1"/>
    <col min="1026" max="1026" width="28.28515625" style="24" bestFit="1" customWidth="1"/>
    <col min="1027" max="1029" width="11.7109375" style="24" customWidth="1"/>
    <col min="1030" max="1031" width="18.85546875" style="24" customWidth="1"/>
    <col min="1032" max="1032" width="15.85546875" style="24" customWidth="1"/>
    <col min="1033" max="1033" width="14.7109375" style="24" customWidth="1"/>
    <col min="1034" max="1280" width="11.42578125" style="24"/>
    <col min="1281" max="1281" width="11.42578125" style="24" customWidth="1"/>
    <col min="1282" max="1282" width="28.28515625" style="24" bestFit="1" customWidth="1"/>
    <col min="1283" max="1285" width="11.7109375" style="24" customWidth="1"/>
    <col min="1286" max="1287" width="18.85546875" style="24" customWidth="1"/>
    <col min="1288" max="1288" width="15.85546875" style="24" customWidth="1"/>
    <col min="1289" max="1289" width="14.7109375" style="24" customWidth="1"/>
    <col min="1290" max="1536" width="11.42578125" style="24"/>
    <col min="1537" max="1537" width="11.42578125" style="24" customWidth="1"/>
    <col min="1538" max="1538" width="28.28515625" style="24" bestFit="1" customWidth="1"/>
    <col min="1539" max="1541" width="11.7109375" style="24" customWidth="1"/>
    <col min="1542" max="1543" width="18.85546875" style="24" customWidth="1"/>
    <col min="1544" max="1544" width="15.85546875" style="24" customWidth="1"/>
    <col min="1545" max="1545" width="14.7109375" style="24" customWidth="1"/>
    <col min="1546" max="1792" width="11.42578125" style="24"/>
    <col min="1793" max="1793" width="11.42578125" style="24" customWidth="1"/>
    <col min="1794" max="1794" width="28.28515625" style="24" bestFit="1" customWidth="1"/>
    <col min="1795" max="1797" width="11.7109375" style="24" customWidth="1"/>
    <col min="1798" max="1799" width="18.85546875" style="24" customWidth="1"/>
    <col min="1800" max="1800" width="15.85546875" style="24" customWidth="1"/>
    <col min="1801" max="1801" width="14.7109375" style="24" customWidth="1"/>
    <col min="1802" max="2048" width="11.42578125" style="24"/>
    <col min="2049" max="2049" width="11.42578125" style="24" customWidth="1"/>
    <col min="2050" max="2050" width="28.28515625" style="24" bestFit="1" customWidth="1"/>
    <col min="2051" max="2053" width="11.7109375" style="24" customWidth="1"/>
    <col min="2054" max="2055" width="18.85546875" style="24" customWidth="1"/>
    <col min="2056" max="2056" width="15.85546875" style="24" customWidth="1"/>
    <col min="2057" max="2057" width="14.7109375" style="24" customWidth="1"/>
    <col min="2058" max="2304" width="11.42578125" style="24"/>
    <col min="2305" max="2305" width="11.42578125" style="24" customWidth="1"/>
    <col min="2306" max="2306" width="28.28515625" style="24" bestFit="1" customWidth="1"/>
    <col min="2307" max="2309" width="11.7109375" style="24" customWidth="1"/>
    <col min="2310" max="2311" width="18.85546875" style="24" customWidth="1"/>
    <col min="2312" max="2312" width="15.85546875" style="24" customWidth="1"/>
    <col min="2313" max="2313" width="14.7109375" style="24" customWidth="1"/>
    <col min="2314" max="2560" width="11.42578125" style="24"/>
    <col min="2561" max="2561" width="11.42578125" style="24" customWidth="1"/>
    <col min="2562" max="2562" width="28.28515625" style="24" bestFit="1" customWidth="1"/>
    <col min="2563" max="2565" width="11.7109375" style="24" customWidth="1"/>
    <col min="2566" max="2567" width="18.85546875" style="24" customWidth="1"/>
    <col min="2568" max="2568" width="15.85546875" style="24" customWidth="1"/>
    <col min="2569" max="2569" width="14.7109375" style="24" customWidth="1"/>
    <col min="2570" max="2816" width="11.42578125" style="24"/>
    <col min="2817" max="2817" width="11.42578125" style="24" customWidth="1"/>
    <col min="2818" max="2818" width="28.28515625" style="24" bestFit="1" customWidth="1"/>
    <col min="2819" max="2821" width="11.7109375" style="24" customWidth="1"/>
    <col min="2822" max="2823" width="18.85546875" style="24" customWidth="1"/>
    <col min="2824" max="2824" width="15.85546875" style="24" customWidth="1"/>
    <col min="2825" max="2825" width="14.7109375" style="24" customWidth="1"/>
    <col min="2826" max="3072" width="11.42578125" style="24"/>
    <col min="3073" max="3073" width="11.42578125" style="24" customWidth="1"/>
    <col min="3074" max="3074" width="28.28515625" style="24" bestFit="1" customWidth="1"/>
    <col min="3075" max="3077" width="11.7109375" style="24" customWidth="1"/>
    <col min="3078" max="3079" width="18.85546875" style="24" customWidth="1"/>
    <col min="3080" max="3080" width="15.85546875" style="24" customWidth="1"/>
    <col min="3081" max="3081" width="14.7109375" style="24" customWidth="1"/>
    <col min="3082" max="3328" width="11.42578125" style="24"/>
    <col min="3329" max="3329" width="11.42578125" style="24" customWidth="1"/>
    <col min="3330" max="3330" width="28.28515625" style="24" bestFit="1" customWidth="1"/>
    <col min="3331" max="3333" width="11.7109375" style="24" customWidth="1"/>
    <col min="3334" max="3335" width="18.85546875" style="24" customWidth="1"/>
    <col min="3336" max="3336" width="15.85546875" style="24" customWidth="1"/>
    <col min="3337" max="3337" width="14.7109375" style="24" customWidth="1"/>
    <col min="3338" max="3584" width="11.42578125" style="24"/>
    <col min="3585" max="3585" width="11.42578125" style="24" customWidth="1"/>
    <col min="3586" max="3586" width="28.28515625" style="24" bestFit="1" customWidth="1"/>
    <col min="3587" max="3589" width="11.7109375" style="24" customWidth="1"/>
    <col min="3590" max="3591" width="18.85546875" style="24" customWidth="1"/>
    <col min="3592" max="3592" width="15.85546875" style="24" customWidth="1"/>
    <col min="3593" max="3593" width="14.7109375" style="24" customWidth="1"/>
    <col min="3594" max="3840" width="11.42578125" style="24"/>
    <col min="3841" max="3841" width="11.42578125" style="24" customWidth="1"/>
    <col min="3842" max="3842" width="28.28515625" style="24" bestFit="1" customWidth="1"/>
    <col min="3843" max="3845" width="11.7109375" style="24" customWidth="1"/>
    <col min="3846" max="3847" width="18.85546875" style="24" customWidth="1"/>
    <col min="3848" max="3848" width="15.85546875" style="24" customWidth="1"/>
    <col min="3849" max="3849" width="14.7109375" style="24" customWidth="1"/>
    <col min="3850" max="4096" width="11.42578125" style="24"/>
    <col min="4097" max="4097" width="11.42578125" style="24" customWidth="1"/>
    <col min="4098" max="4098" width="28.28515625" style="24" bestFit="1" customWidth="1"/>
    <col min="4099" max="4101" width="11.7109375" style="24" customWidth="1"/>
    <col min="4102" max="4103" width="18.85546875" style="24" customWidth="1"/>
    <col min="4104" max="4104" width="15.85546875" style="24" customWidth="1"/>
    <col min="4105" max="4105" width="14.7109375" style="24" customWidth="1"/>
    <col min="4106" max="4352" width="11.42578125" style="24"/>
    <col min="4353" max="4353" width="11.42578125" style="24" customWidth="1"/>
    <col min="4354" max="4354" width="28.28515625" style="24" bestFit="1" customWidth="1"/>
    <col min="4355" max="4357" width="11.7109375" style="24" customWidth="1"/>
    <col min="4358" max="4359" width="18.85546875" style="24" customWidth="1"/>
    <col min="4360" max="4360" width="15.85546875" style="24" customWidth="1"/>
    <col min="4361" max="4361" width="14.7109375" style="24" customWidth="1"/>
    <col min="4362" max="4608" width="11.42578125" style="24"/>
    <col min="4609" max="4609" width="11.42578125" style="24" customWidth="1"/>
    <col min="4610" max="4610" width="28.28515625" style="24" bestFit="1" customWidth="1"/>
    <col min="4611" max="4613" width="11.7109375" style="24" customWidth="1"/>
    <col min="4614" max="4615" width="18.85546875" style="24" customWidth="1"/>
    <col min="4616" max="4616" width="15.85546875" style="24" customWidth="1"/>
    <col min="4617" max="4617" width="14.7109375" style="24" customWidth="1"/>
    <col min="4618" max="4864" width="11.42578125" style="24"/>
    <col min="4865" max="4865" width="11.42578125" style="24" customWidth="1"/>
    <col min="4866" max="4866" width="28.28515625" style="24" bestFit="1" customWidth="1"/>
    <col min="4867" max="4869" width="11.7109375" style="24" customWidth="1"/>
    <col min="4870" max="4871" width="18.85546875" style="24" customWidth="1"/>
    <col min="4872" max="4872" width="15.85546875" style="24" customWidth="1"/>
    <col min="4873" max="4873" width="14.7109375" style="24" customWidth="1"/>
    <col min="4874" max="5120" width="11.42578125" style="24"/>
    <col min="5121" max="5121" width="11.42578125" style="24" customWidth="1"/>
    <col min="5122" max="5122" width="28.28515625" style="24" bestFit="1" customWidth="1"/>
    <col min="5123" max="5125" width="11.7109375" style="24" customWidth="1"/>
    <col min="5126" max="5127" width="18.85546875" style="24" customWidth="1"/>
    <col min="5128" max="5128" width="15.85546875" style="24" customWidth="1"/>
    <col min="5129" max="5129" width="14.7109375" style="24" customWidth="1"/>
    <col min="5130" max="5376" width="11.42578125" style="24"/>
    <col min="5377" max="5377" width="11.42578125" style="24" customWidth="1"/>
    <col min="5378" max="5378" width="28.28515625" style="24" bestFit="1" customWidth="1"/>
    <col min="5379" max="5381" width="11.7109375" style="24" customWidth="1"/>
    <col min="5382" max="5383" width="18.85546875" style="24" customWidth="1"/>
    <col min="5384" max="5384" width="15.85546875" style="24" customWidth="1"/>
    <col min="5385" max="5385" width="14.7109375" style="24" customWidth="1"/>
    <col min="5386" max="5632" width="11.42578125" style="24"/>
    <col min="5633" max="5633" width="11.42578125" style="24" customWidth="1"/>
    <col min="5634" max="5634" width="28.28515625" style="24" bestFit="1" customWidth="1"/>
    <col min="5635" max="5637" width="11.7109375" style="24" customWidth="1"/>
    <col min="5638" max="5639" width="18.85546875" style="24" customWidth="1"/>
    <col min="5640" max="5640" width="15.85546875" style="24" customWidth="1"/>
    <col min="5641" max="5641" width="14.7109375" style="24" customWidth="1"/>
    <col min="5642" max="5888" width="11.42578125" style="24"/>
    <col min="5889" max="5889" width="11.42578125" style="24" customWidth="1"/>
    <col min="5890" max="5890" width="28.28515625" style="24" bestFit="1" customWidth="1"/>
    <col min="5891" max="5893" width="11.7109375" style="24" customWidth="1"/>
    <col min="5894" max="5895" width="18.85546875" style="24" customWidth="1"/>
    <col min="5896" max="5896" width="15.85546875" style="24" customWidth="1"/>
    <col min="5897" max="5897" width="14.7109375" style="24" customWidth="1"/>
    <col min="5898" max="6144" width="11.42578125" style="24"/>
    <col min="6145" max="6145" width="11.42578125" style="24" customWidth="1"/>
    <col min="6146" max="6146" width="28.28515625" style="24" bestFit="1" customWidth="1"/>
    <col min="6147" max="6149" width="11.7109375" style="24" customWidth="1"/>
    <col min="6150" max="6151" width="18.85546875" style="24" customWidth="1"/>
    <col min="6152" max="6152" width="15.85546875" style="24" customWidth="1"/>
    <col min="6153" max="6153" width="14.7109375" style="24" customWidth="1"/>
    <col min="6154" max="6400" width="11.42578125" style="24"/>
    <col min="6401" max="6401" width="11.42578125" style="24" customWidth="1"/>
    <col min="6402" max="6402" width="28.28515625" style="24" bestFit="1" customWidth="1"/>
    <col min="6403" max="6405" width="11.7109375" style="24" customWidth="1"/>
    <col min="6406" max="6407" width="18.85546875" style="24" customWidth="1"/>
    <col min="6408" max="6408" width="15.85546875" style="24" customWidth="1"/>
    <col min="6409" max="6409" width="14.7109375" style="24" customWidth="1"/>
    <col min="6410" max="6656" width="11.42578125" style="24"/>
    <col min="6657" max="6657" width="11.42578125" style="24" customWidth="1"/>
    <col min="6658" max="6658" width="28.28515625" style="24" bestFit="1" customWidth="1"/>
    <col min="6659" max="6661" width="11.7109375" style="24" customWidth="1"/>
    <col min="6662" max="6663" width="18.85546875" style="24" customWidth="1"/>
    <col min="6664" max="6664" width="15.85546875" style="24" customWidth="1"/>
    <col min="6665" max="6665" width="14.7109375" style="24" customWidth="1"/>
    <col min="6666" max="6912" width="11.42578125" style="24"/>
    <col min="6913" max="6913" width="11.42578125" style="24" customWidth="1"/>
    <col min="6914" max="6914" width="28.28515625" style="24" bestFit="1" customWidth="1"/>
    <col min="6915" max="6917" width="11.7109375" style="24" customWidth="1"/>
    <col min="6918" max="6919" width="18.85546875" style="24" customWidth="1"/>
    <col min="6920" max="6920" width="15.85546875" style="24" customWidth="1"/>
    <col min="6921" max="6921" width="14.7109375" style="24" customWidth="1"/>
    <col min="6922" max="7168" width="11.42578125" style="24"/>
    <col min="7169" max="7169" width="11.42578125" style="24" customWidth="1"/>
    <col min="7170" max="7170" width="28.28515625" style="24" bestFit="1" customWidth="1"/>
    <col min="7171" max="7173" width="11.7109375" style="24" customWidth="1"/>
    <col min="7174" max="7175" width="18.85546875" style="24" customWidth="1"/>
    <col min="7176" max="7176" width="15.85546875" style="24" customWidth="1"/>
    <col min="7177" max="7177" width="14.7109375" style="24" customWidth="1"/>
    <col min="7178" max="7424" width="11.42578125" style="24"/>
    <col min="7425" max="7425" width="11.42578125" style="24" customWidth="1"/>
    <col min="7426" max="7426" width="28.28515625" style="24" bestFit="1" customWidth="1"/>
    <col min="7427" max="7429" width="11.7109375" style="24" customWidth="1"/>
    <col min="7430" max="7431" width="18.85546875" style="24" customWidth="1"/>
    <col min="7432" max="7432" width="15.85546875" style="24" customWidth="1"/>
    <col min="7433" max="7433" width="14.7109375" style="24" customWidth="1"/>
    <col min="7434" max="7680" width="11.42578125" style="24"/>
    <col min="7681" max="7681" width="11.42578125" style="24" customWidth="1"/>
    <col min="7682" max="7682" width="28.28515625" style="24" bestFit="1" customWidth="1"/>
    <col min="7683" max="7685" width="11.7109375" style="24" customWidth="1"/>
    <col min="7686" max="7687" width="18.85546875" style="24" customWidth="1"/>
    <col min="7688" max="7688" width="15.85546875" style="24" customWidth="1"/>
    <col min="7689" max="7689" width="14.7109375" style="24" customWidth="1"/>
    <col min="7690" max="7936" width="11.42578125" style="24"/>
    <col min="7937" max="7937" width="11.42578125" style="24" customWidth="1"/>
    <col min="7938" max="7938" width="28.28515625" style="24" bestFit="1" customWidth="1"/>
    <col min="7939" max="7941" width="11.7109375" style="24" customWidth="1"/>
    <col min="7942" max="7943" width="18.85546875" style="24" customWidth="1"/>
    <col min="7944" max="7944" width="15.85546875" style="24" customWidth="1"/>
    <col min="7945" max="7945" width="14.7109375" style="24" customWidth="1"/>
    <col min="7946" max="8192" width="11.42578125" style="24"/>
    <col min="8193" max="8193" width="11.42578125" style="24" customWidth="1"/>
    <col min="8194" max="8194" width="28.28515625" style="24" bestFit="1" customWidth="1"/>
    <col min="8195" max="8197" width="11.7109375" style="24" customWidth="1"/>
    <col min="8198" max="8199" width="18.85546875" style="24" customWidth="1"/>
    <col min="8200" max="8200" width="15.85546875" style="24" customWidth="1"/>
    <col min="8201" max="8201" width="14.7109375" style="24" customWidth="1"/>
    <col min="8202" max="8448" width="11.42578125" style="24"/>
    <col min="8449" max="8449" width="11.42578125" style="24" customWidth="1"/>
    <col min="8450" max="8450" width="28.28515625" style="24" bestFit="1" customWidth="1"/>
    <col min="8451" max="8453" width="11.7109375" style="24" customWidth="1"/>
    <col min="8454" max="8455" width="18.85546875" style="24" customWidth="1"/>
    <col min="8456" max="8456" width="15.85546875" style="24" customWidth="1"/>
    <col min="8457" max="8457" width="14.7109375" style="24" customWidth="1"/>
    <col min="8458" max="8704" width="11.42578125" style="24"/>
    <col min="8705" max="8705" width="11.42578125" style="24" customWidth="1"/>
    <col min="8706" max="8706" width="28.28515625" style="24" bestFit="1" customWidth="1"/>
    <col min="8707" max="8709" width="11.7109375" style="24" customWidth="1"/>
    <col min="8710" max="8711" width="18.85546875" style="24" customWidth="1"/>
    <col min="8712" max="8712" width="15.85546875" style="24" customWidth="1"/>
    <col min="8713" max="8713" width="14.7109375" style="24" customWidth="1"/>
    <col min="8714" max="8960" width="11.42578125" style="24"/>
    <col min="8961" max="8961" width="11.42578125" style="24" customWidth="1"/>
    <col min="8962" max="8962" width="28.28515625" style="24" bestFit="1" customWidth="1"/>
    <col min="8963" max="8965" width="11.7109375" style="24" customWidth="1"/>
    <col min="8966" max="8967" width="18.85546875" style="24" customWidth="1"/>
    <col min="8968" max="8968" width="15.85546875" style="24" customWidth="1"/>
    <col min="8969" max="8969" width="14.7109375" style="24" customWidth="1"/>
    <col min="8970" max="9216" width="11.42578125" style="24"/>
    <col min="9217" max="9217" width="11.42578125" style="24" customWidth="1"/>
    <col min="9218" max="9218" width="28.28515625" style="24" bestFit="1" customWidth="1"/>
    <col min="9219" max="9221" width="11.7109375" style="24" customWidth="1"/>
    <col min="9222" max="9223" width="18.85546875" style="24" customWidth="1"/>
    <col min="9224" max="9224" width="15.85546875" style="24" customWidth="1"/>
    <col min="9225" max="9225" width="14.7109375" style="24" customWidth="1"/>
    <col min="9226" max="9472" width="11.42578125" style="24"/>
    <col min="9473" max="9473" width="11.42578125" style="24" customWidth="1"/>
    <col min="9474" max="9474" width="28.28515625" style="24" bestFit="1" customWidth="1"/>
    <col min="9475" max="9477" width="11.7109375" style="24" customWidth="1"/>
    <col min="9478" max="9479" width="18.85546875" style="24" customWidth="1"/>
    <col min="9480" max="9480" width="15.85546875" style="24" customWidth="1"/>
    <col min="9481" max="9481" width="14.7109375" style="24" customWidth="1"/>
    <col min="9482" max="9728" width="11.42578125" style="24"/>
    <col min="9729" max="9729" width="11.42578125" style="24" customWidth="1"/>
    <col min="9730" max="9730" width="28.28515625" style="24" bestFit="1" customWidth="1"/>
    <col min="9731" max="9733" width="11.7109375" style="24" customWidth="1"/>
    <col min="9734" max="9735" width="18.85546875" style="24" customWidth="1"/>
    <col min="9736" max="9736" width="15.85546875" style="24" customWidth="1"/>
    <col min="9737" max="9737" width="14.7109375" style="24" customWidth="1"/>
    <col min="9738" max="9984" width="11.42578125" style="24"/>
    <col min="9985" max="9985" width="11.42578125" style="24" customWidth="1"/>
    <col min="9986" max="9986" width="28.28515625" style="24" bestFit="1" customWidth="1"/>
    <col min="9987" max="9989" width="11.7109375" style="24" customWidth="1"/>
    <col min="9990" max="9991" width="18.85546875" style="24" customWidth="1"/>
    <col min="9992" max="9992" width="15.85546875" style="24" customWidth="1"/>
    <col min="9993" max="9993" width="14.7109375" style="24" customWidth="1"/>
    <col min="9994" max="10240" width="11.42578125" style="24"/>
    <col min="10241" max="10241" width="11.42578125" style="24" customWidth="1"/>
    <col min="10242" max="10242" width="28.28515625" style="24" bestFit="1" customWidth="1"/>
    <col min="10243" max="10245" width="11.7109375" style="24" customWidth="1"/>
    <col min="10246" max="10247" width="18.85546875" style="24" customWidth="1"/>
    <col min="10248" max="10248" width="15.85546875" style="24" customWidth="1"/>
    <col min="10249" max="10249" width="14.7109375" style="24" customWidth="1"/>
    <col min="10250" max="10496" width="11.42578125" style="24"/>
    <col min="10497" max="10497" width="11.42578125" style="24" customWidth="1"/>
    <col min="10498" max="10498" width="28.28515625" style="24" bestFit="1" customWidth="1"/>
    <col min="10499" max="10501" width="11.7109375" style="24" customWidth="1"/>
    <col min="10502" max="10503" width="18.85546875" style="24" customWidth="1"/>
    <col min="10504" max="10504" width="15.85546875" style="24" customWidth="1"/>
    <col min="10505" max="10505" width="14.7109375" style="24" customWidth="1"/>
    <col min="10506" max="10752" width="11.42578125" style="24"/>
    <col min="10753" max="10753" width="11.42578125" style="24" customWidth="1"/>
    <col min="10754" max="10754" width="28.28515625" style="24" bestFit="1" customWidth="1"/>
    <col min="10755" max="10757" width="11.7109375" style="24" customWidth="1"/>
    <col min="10758" max="10759" width="18.85546875" style="24" customWidth="1"/>
    <col min="10760" max="10760" width="15.85546875" style="24" customWidth="1"/>
    <col min="10761" max="10761" width="14.7109375" style="24" customWidth="1"/>
    <col min="10762" max="11008" width="11.42578125" style="24"/>
    <col min="11009" max="11009" width="11.42578125" style="24" customWidth="1"/>
    <col min="11010" max="11010" width="28.28515625" style="24" bestFit="1" customWidth="1"/>
    <col min="11011" max="11013" width="11.7109375" style="24" customWidth="1"/>
    <col min="11014" max="11015" width="18.85546875" style="24" customWidth="1"/>
    <col min="11016" max="11016" width="15.85546875" style="24" customWidth="1"/>
    <col min="11017" max="11017" width="14.7109375" style="24" customWidth="1"/>
    <col min="11018" max="11264" width="11.42578125" style="24"/>
    <col min="11265" max="11265" width="11.42578125" style="24" customWidth="1"/>
    <col min="11266" max="11266" width="28.28515625" style="24" bestFit="1" customWidth="1"/>
    <col min="11267" max="11269" width="11.7109375" style="24" customWidth="1"/>
    <col min="11270" max="11271" width="18.85546875" style="24" customWidth="1"/>
    <col min="11272" max="11272" width="15.85546875" style="24" customWidth="1"/>
    <col min="11273" max="11273" width="14.7109375" style="24" customWidth="1"/>
    <col min="11274" max="11520" width="11.42578125" style="24"/>
    <col min="11521" max="11521" width="11.42578125" style="24" customWidth="1"/>
    <col min="11522" max="11522" width="28.28515625" style="24" bestFit="1" customWidth="1"/>
    <col min="11523" max="11525" width="11.7109375" style="24" customWidth="1"/>
    <col min="11526" max="11527" width="18.85546875" style="24" customWidth="1"/>
    <col min="11528" max="11528" width="15.85546875" style="24" customWidth="1"/>
    <col min="11529" max="11529" width="14.7109375" style="24" customWidth="1"/>
    <col min="11530" max="11776" width="11.42578125" style="24"/>
    <col min="11777" max="11777" width="11.42578125" style="24" customWidth="1"/>
    <col min="11778" max="11778" width="28.28515625" style="24" bestFit="1" customWidth="1"/>
    <col min="11779" max="11781" width="11.7109375" style="24" customWidth="1"/>
    <col min="11782" max="11783" width="18.85546875" style="24" customWidth="1"/>
    <col min="11784" max="11784" width="15.85546875" style="24" customWidth="1"/>
    <col min="11785" max="11785" width="14.7109375" style="24" customWidth="1"/>
    <col min="11786" max="12032" width="11.42578125" style="24"/>
    <col min="12033" max="12033" width="11.42578125" style="24" customWidth="1"/>
    <col min="12034" max="12034" width="28.28515625" style="24" bestFit="1" customWidth="1"/>
    <col min="12035" max="12037" width="11.7109375" style="24" customWidth="1"/>
    <col min="12038" max="12039" width="18.85546875" style="24" customWidth="1"/>
    <col min="12040" max="12040" width="15.85546875" style="24" customWidth="1"/>
    <col min="12041" max="12041" width="14.7109375" style="24" customWidth="1"/>
    <col min="12042" max="12288" width="11.42578125" style="24"/>
    <col min="12289" max="12289" width="11.42578125" style="24" customWidth="1"/>
    <col min="12290" max="12290" width="28.28515625" style="24" bestFit="1" customWidth="1"/>
    <col min="12291" max="12293" width="11.7109375" style="24" customWidth="1"/>
    <col min="12294" max="12295" width="18.85546875" style="24" customWidth="1"/>
    <col min="12296" max="12296" width="15.85546875" style="24" customWidth="1"/>
    <col min="12297" max="12297" width="14.7109375" style="24" customWidth="1"/>
    <col min="12298" max="12544" width="11.42578125" style="24"/>
    <col min="12545" max="12545" width="11.42578125" style="24" customWidth="1"/>
    <col min="12546" max="12546" width="28.28515625" style="24" bestFit="1" customWidth="1"/>
    <col min="12547" max="12549" width="11.7109375" style="24" customWidth="1"/>
    <col min="12550" max="12551" width="18.85546875" style="24" customWidth="1"/>
    <col min="12552" max="12552" width="15.85546875" style="24" customWidth="1"/>
    <col min="12553" max="12553" width="14.7109375" style="24" customWidth="1"/>
    <col min="12554" max="12800" width="11.42578125" style="24"/>
    <col min="12801" max="12801" width="11.42578125" style="24" customWidth="1"/>
    <col min="12802" max="12802" width="28.28515625" style="24" bestFit="1" customWidth="1"/>
    <col min="12803" max="12805" width="11.7109375" style="24" customWidth="1"/>
    <col min="12806" max="12807" width="18.85546875" style="24" customWidth="1"/>
    <col min="12808" max="12808" width="15.85546875" style="24" customWidth="1"/>
    <col min="12809" max="12809" width="14.7109375" style="24" customWidth="1"/>
    <col min="12810" max="13056" width="11.42578125" style="24"/>
    <col min="13057" max="13057" width="11.42578125" style="24" customWidth="1"/>
    <col min="13058" max="13058" width="28.28515625" style="24" bestFit="1" customWidth="1"/>
    <col min="13059" max="13061" width="11.7109375" style="24" customWidth="1"/>
    <col min="13062" max="13063" width="18.85546875" style="24" customWidth="1"/>
    <col min="13064" max="13064" width="15.85546875" style="24" customWidth="1"/>
    <col min="13065" max="13065" width="14.7109375" style="24" customWidth="1"/>
    <col min="13066" max="13312" width="11.42578125" style="24"/>
    <col min="13313" max="13313" width="11.42578125" style="24" customWidth="1"/>
    <col min="13314" max="13314" width="28.28515625" style="24" bestFit="1" customWidth="1"/>
    <col min="13315" max="13317" width="11.7109375" style="24" customWidth="1"/>
    <col min="13318" max="13319" width="18.85546875" style="24" customWidth="1"/>
    <col min="13320" max="13320" width="15.85546875" style="24" customWidth="1"/>
    <col min="13321" max="13321" width="14.7109375" style="24" customWidth="1"/>
    <col min="13322" max="13568" width="11.42578125" style="24"/>
    <col min="13569" max="13569" width="11.42578125" style="24" customWidth="1"/>
    <col min="13570" max="13570" width="28.28515625" style="24" bestFit="1" customWidth="1"/>
    <col min="13571" max="13573" width="11.7109375" style="24" customWidth="1"/>
    <col min="13574" max="13575" width="18.85546875" style="24" customWidth="1"/>
    <col min="13576" max="13576" width="15.85546875" style="24" customWidth="1"/>
    <col min="13577" max="13577" width="14.7109375" style="24" customWidth="1"/>
    <col min="13578" max="13824" width="11.42578125" style="24"/>
    <col min="13825" max="13825" width="11.42578125" style="24" customWidth="1"/>
    <col min="13826" max="13826" width="28.28515625" style="24" bestFit="1" customWidth="1"/>
    <col min="13827" max="13829" width="11.7109375" style="24" customWidth="1"/>
    <col min="13830" max="13831" width="18.85546875" style="24" customWidth="1"/>
    <col min="13832" max="13832" width="15.85546875" style="24" customWidth="1"/>
    <col min="13833" max="13833" width="14.7109375" style="24" customWidth="1"/>
    <col min="13834" max="14080" width="11.42578125" style="24"/>
    <col min="14081" max="14081" width="11.42578125" style="24" customWidth="1"/>
    <col min="14082" max="14082" width="28.28515625" style="24" bestFit="1" customWidth="1"/>
    <col min="14083" max="14085" width="11.7109375" style="24" customWidth="1"/>
    <col min="14086" max="14087" width="18.85546875" style="24" customWidth="1"/>
    <col min="14088" max="14088" width="15.85546875" style="24" customWidth="1"/>
    <col min="14089" max="14089" width="14.7109375" style="24" customWidth="1"/>
    <col min="14090" max="14336" width="11.42578125" style="24"/>
    <col min="14337" max="14337" width="11.42578125" style="24" customWidth="1"/>
    <col min="14338" max="14338" width="28.28515625" style="24" bestFit="1" customWidth="1"/>
    <col min="14339" max="14341" width="11.7109375" style="24" customWidth="1"/>
    <col min="14342" max="14343" width="18.85546875" style="24" customWidth="1"/>
    <col min="14344" max="14344" width="15.85546875" style="24" customWidth="1"/>
    <col min="14345" max="14345" width="14.7109375" style="24" customWidth="1"/>
    <col min="14346" max="14592" width="11.42578125" style="24"/>
    <col min="14593" max="14593" width="11.42578125" style="24" customWidth="1"/>
    <col min="14594" max="14594" width="28.28515625" style="24" bestFit="1" customWidth="1"/>
    <col min="14595" max="14597" width="11.7109375" style="24" customWidth="1"/>
    <col min="14598" max="14599" width="18.85546875" style="24" customWidth="1"/>
    <col min="14600" max="14600" width="15.85546875" style="24" customWidth="1"/>
    <col min="14601" max="14601" width="14.7109375" style="24" customWidth="1"/>
    <col min="14602" max="14848" width="11.42578125" style="24"/>
    <col min="14849" max="14849" width="11.42578125" style="24" customWidth="1"/>
    <col min="14850" max="14850" width="28.28515625" style="24" bestFit="1" customWidth="1"/>
    <col min="14851" max="14853" width="11.7109375" style="24" customWidth="1"/>
    <col min="14854" max="14855" width="18.85546875" style="24" customWidth="1"/>
    <col min="14856" max="14856" width="15.85546875" style="24" customWidth="1"/>
    <col min="14857" max="14857" width="14.7109375" style="24" customWidth="1"/>
    <col min="14858" max="15104" width="11.42578125" style="24"/>
    <col min="15105" max="15105" width="11.42578125" style="24" customWidth="1"/>
    <col min="15106" max="15106" width="28.28515625" style="24" bestFit="1" customWidth="1"/>
    <col min="15107" max="15109" width="11.7109375" style="24" customWidth="1"/>
    <col min="15110" max="15111" width="18.85546875" style="24" customWidth="1"/>
    <col min="15112" max="15112" width="15.85546875" style="24" customWidth="1"/>
    <col min="15113" max="15113" width="14.7109375" style="24" customWidth="1"/>
    <col min="15114" max="15360" width="11.42578125" style="24"/>
    <col min="15361" max="15361" width="11.42578125" style="24" customWidth="1"/>
    <col min="15362" max="15362" width="28.28515625" style="24" bestFit="1" customWidth="1"/>
    <col min="15363" max="15365" width="11.7109375" style="24" customWidth="1"/>
    <col min="15366" max="15367" width="18.85546875" style="24" customWidth="1"/>
    <col min="15368" max="15368" width="15.85546875" style="24" customWidth="1"/>
    <col min="15369" max="15369" width="14.7109375" style="24" customWidth="1"/>
    <col min="15370" max="15616" width="11.42578125" style="24"/>
    <col min="15617" max="15617" width="11.42578125" style="24" customWidth="1"/>
    <col min="15618" max="15618" width="28.28515625" style="24" bestFit="1" customWidth="1"/>
    <col min="15619" max="15621" width="11.7109375" style="24" customWidth="1"/>
    <col min="15622" max="15623" width="18.85546875" style="24" customWidth="1"/>
    <col min="15624" max="15624" width="15.85546875" style="24" customWidth="1"/>
    <col min="15625" max="15625" width="14.7109375" style="24" customWidth="1"/>
    <col min="15626" max="15872" width="11.42578125" style="24"/>
    <col min="15873" max="15873" width="11.42578125" style="24" customWidth="1"/>
    <col min="15874" max="15874" width="28.28515625" style="24" bestFit="1" customWidth="1"/>
    <col min="15875" max="15877" width="11.7109375" style="24" customWidth="1"/>
    <col min="15878" max="15879" width="18.85546875" style="24" customWidth="1"/>
    <col min="15880" max="15880" width="15.85546875" style="24" customWidth="1"/>
    <col min="15881" max="15881" width="14.7109375" style="24" customWidth="1"/>
    <col min="15882" max="16128" width="11.42578125" style="24"/>
    <col min="16129" max="16129" width="11.42578125" style="24" customWidth="1"/>
    <col min="16130" max="16130" width="28.28515625" style="24" bestFit="1" customWidth="1"/>
    <col min="16131" max="16133" width="11.7109375" style="24" customWidth="1"/>
    <col min="16134" max="16135" width="18.85546875" style="24" customWidth="1"/>
    <col min="16136" max="16136" width="15.85546875" style="24" customWidth="1"/>
    <col min="16137" max="16137" width="14.7109375" style="24" customWidth="1"/>
    <col min="16138" max="16384" width="11.42578125" style="24"/>
  </cols>
  <sheetData>
    <row r="2" spans="2:9" ht="15" customHeight="1">
      <c r="B2" s="779" t="s">
        <v>959</v>
      </c>
      <c r="C2" s="779"/>
      <c r="D2" s="779"/>
      <c r="E2" s="779"/>
      <c r="F2" s="779"/>
      <c r="G2" s="779"/>
      <c r="H2" s="412"/>
      <c r="I2" s="412"/>
    </row>
    <row r="3" spans="2:9">
      <c r="B3" s="779" t="s">
        <v>700</v>
      </c>
      <c r="C3" s="779"/>
      <c r="D3" s="779"/>
      <c r="E3" s="779"/>
      <c r="F3" s="779"/>
      <c r="G3" s="779"/>
      <c r="H3" s="779"/>
      <c r="I3" s="779"/>
    </row>
    <row r="4" spans="2:9">
      <c r="B4" s="780" t="s">
        <v>701</v>
      </c>
      <c r="C4" s="780"/>
      <c r="D4" s="780"/>
      <c r="E4" s="780"/>
      <c r="F4" s="780"/>
      <c r="G4" s="780"/>
    </row>
    <row r="5" spans="2:9" ht="12" customHeight="1">
      <c r="B5" s="790" t="s">
        <v>580</v>
      </c>
      <c r="C5" s="790">
        <v>2020</v>
      </c>
      <c r="D5" s="792" t="s">
        <v>583</v>
      </c>
      <c r="E5" s="790">
        <v>2021</v>
      </c>
      <c r="F5" s="797" t="s">
        <v>702</v>
      </c>
      <c r="G5" s="798"/>
    </row>
    <row r="6" spans="2:9" ht="12" customHeight="1">
      <c r="B6" s="791"/>
      <c r="C6" s="791"/>
      <c r="D6" s="793"/>
      <c r="E6" s="791"/>
      <c r="F6" s="799"/>
      <c r="G6" s="800"/>
    </row>
    <row r="7" spans="2:9" ht="24" customHeight="1">
      <c r="B7" s="795"/>
      <c r="C7" s="795"/>
      <c r="D7" s="796"/>
      <c r="E7" s="795"/>
      <c r="F7" s="413" t="s">
        <v>703</v>
      </c>
      <c r="G7" s="413" t="s">
        <v>704</v>
      </c>
    </row>
    <row r="8" spans="2:9">
      <c r="B8" s="414" t="s">
        <v>705</v>
      </c>
      <c r="C8" s="415">
        <v>36.9</v>
      </c>
      <c r="D8" s="415">
        <v>45.5</v>
      </c>
      <c r="E8" s="416">
        <v>61.95</v>
      </c>
      <c r="F8" s="417">
        <f>E8/C8-1</f>
        <v>0.67886178861788626</v>
      </c>
      <c r="G8" s="418">
        <f>E8/D8-1</f>
        <v>0.36153846153846159</v>
      </c>
    </row>
    <row r="9" spans="2:9">
      <c r="B9" s="419" t="s">
        <v>706</v>
      </c>
      <c r="C9" s="420">
        <v>1646.5</v>
      </c>
      <c r="D9" s="420">
        <v>1590</v>
      </c>
      <c r="E9" s="421">
        <v>1806.5</v>
      </c>
      <c r="F9" s="422">
        <f>E9/C9-1</f>
        <v>9.717582751290621E-2</v>
      </c>
      <c r="G9" s="423">
        <f>E9/D9-1</f>
        <v>0.13616352201257853</v>
      </c>
    </row>
    <row r="10" spans="2:9">
      <c r="B10" s="794" t="s">
        <v>707</v>
      </c>
      <c r="C10" s="794"/>
      <c r="D10" s="794"/>
      <c r="E10" s="794"/>
      <c r="F10" s="794"/>
      <c r="G10" s="794"/>
    </row>
    <row r="14" spans="2:9">
      <c r="E14" s="208"/>
    </row>
  </sheetData>
  <mergeCells count="10">
    <mergeCell ref="B10:G10"/>
    <mergeCell ref="B2:G2"/>
    <mergeCell ref="B3:G3"/>
    <mergeCell ref="H3:I3"/>
    <mergeCell ref="B4:G4"/>
    <mergeCell ref="B5:B7"/>
    <mergeCell ref="C5:C7"/>
    <mergeCell ref="D5:D7"/>
    <mergeCell ref="E5:E7"/>
    <mergeCell ref="F5:G6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E9"/>
  <sheetViews>
    <sheetView showGridLines="0" zoomScale="119" workbookViewId="0">
      <selection activeCell="B10" sqref="B10"/>
    </sheetView>
  </sheetViews>
  <sheetFormatPr defaultColWidth="11.42578125" defaultRowHeight="15"/>
  <cols>
    <col min="1" max="1" width="12" style="24" customWidth="1"/>
    <col min="2" max="2" width="25.85546875" style="24" bestFit="1" customWidth="1"/>
    <col min="3" max="3" width="13.28515625" style="24" customWidth="1"/>
    <col min="4" max="4" width="14.140625" style="24" customWidth="1"/>
    <col min="5" max="5" width="5.85546875" style="24" bestFit="1" customWidth="1"/>
    <col min="6" max="256" width="11.42578125" style="24"/>
    <col min="257" max="257" width="11.42578125" style="24" customWidth="1"/>
    <col min="258" max="258" width="25.85546875" style="24" bestFit="1" customWidth="1"/>
    <col min="259" max="259" width="13.28515625" style="24" customWidth="1"/>
    <col min="260" max="260" width="14.140625" style="24" customWidth="1"/>
    <col min="261" max="261" width="14.28515625" style="24" customWidth="1"/>
    <col min="262" max="512" width="11.42578125" style="24"/>
    <col min="513" max="513" width="11.42578125" style="24" customWidth="1"/>
    <col min="514" max="514" width="25.85546875" style="24" bestFit="1" customWidth="1"/>
    <col min="515" max="515" width="13.28515625" style="24" customWidth="1"/>
    <col min="516" max="516" width="14.140625" style="24" customWidth="1"/>
    <col min="517" max="517" width="14.28515625" style="24" customWidth="1"/>
    <col min="518" max="768" width="11.42578125" style="24"/>
    <col min="769" max="769" width="11.42578125" style="24" customWidth="1"/>
    <col min="770" max="770" width="25.85546875" style="24" bestFit="1" customWidth="1"/>
    <col min="771" max="771" width="13.28515625" style="24" customWidth="1"/>
    <col min="772" max="772" width="14.140625" style="24" customWidth="1"/>
    <col min="773" max="773" width="14.28515625" style="24" customWidth="1"/>
    <col min="774" max="1024" width="11.42578125" style="24"/>
    <col min="1025" max="1025" width="11.42578125" style="24" customWidth="1"/>
    <col min="1026" max="1026" width="25.85546875" style="24" bestFit="1" customWidth="1"/>
    <col min="1027" max="1027" width="13.28515625" style="24" customWidth="1"/>
    <col min="1028" max="1028" width="14.140625" style="24" customWidth="1"/>
    <col min="1029" max="1029" width="14.28515625" style="24" customWidth="1"/>
    <col min="1030" max="1280" width="11.42578125" style="24"/>
    <col min="1281" max="1281" width="11.42578125" style="24" customWidth="1"/>
    <col min="1282" max="1282" width="25.85546875" style="24" bestFit="1" customWidth="1"/>
    <col min="1283" max="1283" width="13.28515625" style="24" customWidth="1"/>
    <col min="1284" max="1284" width="14.140625" style="24" customWidth="1"/>
    <col min="1285" max="1285" width="14.28515625" style="24" customWidth="1"/>
    <col min="1286" max="1536" width="11.42578125" style="24"/>
    <col min="1537" max="1537" width="11.42578125" style="24" customWidth="1"/>
    <col min="1538" max="1538" width="25.85546875" style="24" bestFit="1" customWidth="1"/>
    <col min="1539" max="1539" width="13.28515625" style="24" customWidth="1"/>
    <col min="1540" max="1540" width="14.140625" style="24" customWidth="1"/>
    <col min="1541" max="1541" width="14.28515625" style="24" customWidth="1"/>
    <col min="1542" max="1792" width="11.42578125" style="24"/>
    <col min="1793" max="1793" width="11.42578125" style="24" customWidth="1"/>
    <col min="1794" max="1794" width="25.85546875" style="24" bestFit="1" customWidth="1"/>
    <col min="1795" max="1795" width="13.28515625" style="24" customWidth="1"/>
    <col min="1796" max="1796" width="14.140625" style="24" customWidth="1"/>
    <col min="1797" max="1797" width="14.28515625" style="24" customWidth="1"/>
    <col min="1798" max="2048" width="11.42578125" style="24"/>
    <col min="2049" max="2049" width="11.42578125" style="24" customWidth="1"/>
    <col min="2050" max="2050" width="25.85546875" style="24" bestFit="1" customWidth="1"/>
    <col min="2051" max="2051" width="13.28515625" style="24" customWidth="1"/>
    <col min="2052" max="2052" width="14.140625" style="24" customWidth="1"/>
    <col min="2053" max="2053" width="14.28515625" style="24" customWidth="1"/>
    <col min="2054" max="2304" width="11.42578125" style="24"/>
    <col min="2305" max="2305" width="11.42578125" style="24" customWidth="1"/>
    <col min="2306" max="2306" width="25.85546875" style="24" bestFit="1" customWidth="1"/>
    <col min="2307" max="2307" width="13.28515625" style="24" customWidth="1"/>
    <col min="2308" max="2308" width="14.140625" style="24" customWidth="1"/>
    <col min="2309" max="2309" width="14.28515625" style="24" customWidth="1"/>
    <col min="2310" max="2560" width="11.42578125" style="24"/>
    <col min="2561" max="2561" width="11.42578125" style="24" customWidth="1"/>
    <col min="2562" max="2562" width="25.85546875" style="24" bestFit="1" customWidth="1"/>
    <col min="2563" max="2563" width="13.28515625" style="24" customWidth="1"/>
    <col min="2564" max="2564" width="14.140625" style="24" customWidth="1"/>
    <col min="2565" max="2565" width="14.28515625" style="24" customWidth="1"/>
    <col min="2566" max="2816" width="11.42578125" style="24"/>
    <col min="2817" max="2817" width="11.42578125" style="24" customWidth="1"/>
    <col min="2818" max="2818" width="25.85546875" style="24" bestFit="1" customWidth="1"/>
    <col min="2819" max="2819" width="13.28515625" style="24" customWidth="1"/>
    <col min="2820" max="2820" width="14.140625" style="24" customWidth="1"/>
    <col min="2821" max="2821" width="14.28515625" style="24" customWidth="1"/>
    <col min="2822" max="3072" width="11.42578125" style="24"/>
    <col min="3073" max="3073" width="11.42578125" style="24" customWidth="1"/>
    <col min="3074" max="3074" width="25.85546875" style="24" bestFit="1" customWidth="1"/>
    <col min="3075" max="3075" width="13.28515625" style="24" customWidth="1"/>
    <col min="3076" max="3076" width="14.140625" style="24" customWidth="1"/>
    <col min="3077" max="3077" width="14.28515625" style="24" customWidth="1"/>
    <col min="3078" max="3328" width="11.42578125" style="24"/>
    <col min="3329" max="3329" width="11.42578125" style="24" customWidth="1"/>
    <col min="3330" max="3330" width="25.85546875" style="24" bestFit="1" customWidth="1"/>
    <col min="3331" max="3331" width="13.28515625" style="24" customWidth="1"/>
    <col min="3332" max="3332" width="14.140625" style="24" customWidth="1"/>
    <col min="3333" max="3333" width="14.28515625" style="24" customWidth="1"/>
    <col min="3334" max="3584" width="11.42578125" style="24"/>
    <col min="3585" max="3585" width="11.42578125" style="24" customWidth="1"/>
    <col min="3586" max="3586" width="25.85546875" style="24" bestFit="1" customWidth="1"/>
    <col min="3587" max="3587" width="13.28515625" style="24" customWidth="1"/>
    <col min="3588" max="3588" width="14.140625" style="24" customWidth="1"/>
    <col min="3589" max="3589" width="14.28515625" style="24" customWidth="1"/>
    <col min="3590" max="3840" width="11.42578125" style="24"/>
    <col min="3841" max="3841" width="11.42578125" style="24" customWidth="1"/>
    <col min="3842" max="3842" width="25.85546875" style="24" bestFit="1" customWidth="1"/>
    <col min="3843" max="3843" width="13.28515625" style="24" customWidth="1"/>
    <col min="3844" max="3844" width="14.140625" style="24" customWidth="1"/>
    <col min="3845" max="3845" width="14.28515625" style="24" customWidth="1"/>
    <col min="3846" max="4096" width="11.42578125" style="24"/>
    <col min="4097" max="4097" width="11.42578125" style="24" customWidth="1"/>
    <col min="4098" max="4098" width="25.85546875" style="24" bestFit="1" customWidth="1"/>
    <col min="4099" max="4099" width="13.28515625" style="24" customWidth="1"/>
    <col min="4100" max="4100" width="14.140625" style="24" customWidth="1"/>
    <col min="4101" max="4101" width="14.28515625" style="24" customWidth="1"/>
    <col min="4102" max="4352" width="11.42578125" style="24"/>
    <col min="4353" max="4353" width="11.42578125" style="24" customWidth="1"/>
    <col min="4354" max="4354" width="25.85546875" style="24" bestFit="1" customWidth="1"/>
    <col min="4355" max="4355" width="13.28515625" style="24" customWidth="1"/>
    <col min="4356" max="4356" width="14.140625" style="24" customWidth="1"/>
    <col min="4357" max="4357" width="14.28515625" style="24" customWidth="1"/>
    <col min="4358" max="4608" width="11.42578125" style="24"/>
    <col min="4609" max="4609" width="11.42578125" style="24" customWidth="1"/>
    <col min="4610" max="4610" width="25.85546875" style="24" bestFit="1" customWidth="1"/>
    <col min="4611" max="4611" width="13.28515625" style="24" customWidth="1"/>
    <col min="4612" max="4612" width="14.140625" style="24" customWidth="1"/>
    <col min="4613" max="4613" width="14.28515625" style="24" customWidth="1"/>
    <col min="4614" max="4864" width="11.42578125" style="24"/>
    <col min="4865" max="4865" width="11.42578125" style="24" customWidth="1"/>
    <col min="4866" max="4866" width="25.85546875" style="24" bestFit="1" customWidth="1"/>
    <col min="4867" max="4867" width="13.28515625" style="24" customWidth="1"/>
    <col min="4868" max="4868" width="14.140625" style="24" customWidth="1"/>
    <col min="4869" max="4869" width="14.28515625" style="24" customWidth="1"/>
    <col min="4870" max="5120" width="11.42578125" style="24"/>
    <col min="5121" max="5121" width="11.42578125" style="24" customWidth="1"/>
    <col min="5122" max="5122" width="25.85546875" style="24" bestFit="1" customWidth="1"/>
    <col min="5123" max="5123" width="13.28515625" style="24" customWidth="1"/>
    <col min="5124" max="5124" width="14.140625" style="24" customWidth="1"/>
    <col min="5125" max="5125" width="14.28515625" style="24" customWidth="1"/>
    <col min="5126" max="5376" width="11.42578125" style="24"/>
    <col min="5377" max="5377" width="11.42578125" style="24" customWidth="1"/>
    <col min="5378" max="5378" width="25.85546875" style="24" bestFit="1" customWidth="1"/>
    <col min="5379" max="5379" width="13.28515625" style="24" customWidth="1"/>
    <col min="5380" max="5380" width="14.140625" style="24" customWidth="1"/>
    <col min="5381" max="5381" width="14.28515625" style="24" customWidth="1"/>
    <col min="5382" max="5632" width="11.42578125" style="24"/>
    <col min="5633" max="5633" width="11.42578125" style="24" customWidth="1"/>
    <col min="5634" max="5634" width="25.85546875" style="24" bestFit="1" customWidth="1"/>
    <col min="5635" max="5635" width="13.28515625" style="24" customWidth="1"/>
    <col min="5636" max="5636" width="14.140625" style="24" customWidth="1"/>
    <col min="5637" max="5637" width="14.28515625" style="24" customWidth="1"/>
    <col min="5638" max="5888" width="11.42578125" style="24"/>
    <col min="5889" max="5889" width="11.42578125" style="24" customWidth="1"/>
    <col min="5890" max="5890" width="25.85546875" style="24" bestFit="1" customWidth="1"/>
    <col min="5891" max="5891" width="13.28515625" style="24" customWidth="1"/>
    <col min="5892" max="5892" width="14.140625" style="24" customWidth="1"/>
    <col min="5893" max="5893" width="14.28515625" style="24" customWidth="1"/>
    <col min="5894" max="6144" width="11.42578125" style="24"/>
    <col min="6145" max="6145" width="11.42578125" style="24" customWidth="1"/>
    <col min="6146" max="6146" width="25.85546875" style="24" bestFit="1" customWidth="1"/>
    <col min="6147" max="6147" width="13.28515625" style="24" customWidth="1"/>
    <col min="6148" max="6148" width="14.140625" style="24" customWidth="1"/>
    <col min="6149" max="6149" width="14.28515625" style="24" customWidth="1"/>
    <col min="6150" max="6400" width="11.42578125" style="24"/>
    <col min="6401" max="6401" width="11.42578125" style="24" customWidth="1"/>
    <col min="6402" max="6402" width="25.85546875" style="24" bestFit="1" customWidth="1"/>
    <col min="6403" max="6403" width="13.28515625" style="24" customWidth="1"/>
    <col min="6404" max="6404" width="14.140625" style="24" customWidth="1"/>
    <col min="6405" max="6405" width="14.28515625" style="24" customWidth="1"/>
    <col min="6406" max="6656" width="11.42578125" style="24"/>
    <col min="6657" max="6657" width="11.42578125" style="24" customWidth="1"/>
    <col min="6658" max="6658" width="25.85546875" style="24" bestFit="1" customWidth="1"/>
    <col min="6659" max="6659" width="13.28515625" style="24" customWidth="1"/>
    <col min="6660" max="6660" width="14.140625" style="24" customWidth="1"/>
    <col min="6661" max="6661" width="14.28515625" style="24" customWidth="1"/>
    <col min="6662" max="6912" width="11.42578125" style="24"/>
    <col min="6913" max="6913" width="11.42578125" style="24" customWidth="1"/>
    <col min="6914" max="6914" width="25.85546875" style="24" bestFit="1" customWidth="1"/>
    <col min="6915" max="6915" width="13.28515625" style="24" customWidth="1"/>
    <col min="6916" max="6916" width="14.140625" style="24" customWidth="1"/>
    <col min="6917" max="6917" width="14.28515625" style="24" customWidth="1"/>
    <col min="6918" max="7168" width="11.42578125" style="24"/>
    <col min="7169" max="7169" width="11.42578125" style="24" customWidth="1"/>
    <col min="7170" max="7170" width="25.85546875" style="24" bestFit="1" customWidth="1"/>
    <col min="7171" max="7171" width="13.28515625" style="24" customWidth="1"/>
    <col min="7172" max="7172" width="14.140625" style="24" customWidth="1"/>
    <col min="7173" max="7173" width="14.28515625" style="24" customWidth="1"/>
    <col min="7174" max="7424" width="11.42578125" style="24"/>
    <col min="7425" max="7425" width="11.42578125" style="24" customWidth="1"/>
    <col min="7426" max="7426" width="25.85546875" style="24" bestFit="1" customWidth="1"/>
    <col min="7427" max="7427" width="13.28515625" style="24" customWidth="1"/>
    <col min="7428" max="7428" width="14.140625" style="24" customWidth="1"/>
    <col min="7429" max="7429" width="14.28515625" style="24" customWidth="1"/>
    <col min="7430" max="7680" width="11.42578125" style="24"/>
    <col min="7681" max="7681" width="11.42578125" style="24" customWidth="1"/>
    <col min="7682" max="7682" width="25.85546875" style="24" bestFit="1" customWidth="1"/>
    <col min="7683" max="7683" width="13.28515625" style="24" customWidth="1"/>
    <col min="7684" max="7684" width="14.140625" style="24" customWidth="1"/>
    <col min="7685" max="7685" width="14.28515625" style="24" customWidth="1"/>
    <col min="7686" max="7936" width="11.42578125" style="24"/>
    <col min="7937" max="7937" width="11.42578125" style="24" customWidth="1"/>
    <col min="7938" max="7938" width="25.85546875" style="24" bestFit="1" customWidth="1"/>
    <col min="7939" max="7939" width="13.28515625" style="24" customWidth="1"/>
    <col min="7940" max="7940" width="14.140625" style="24" customWidth="1"/>
    <col min="7941" max="7941" width="14.28515625" style="24" customWidth="1"/>
    <col min="7942" max="8192" width="11.42578125" style="24"/>
    <col min="8193" max="8193" width="11.42578125" style="24" customWidth="1"/>
    <col min="8194" max="8194" width="25.85546875" style="24" bestFit="1" customWidth="1"/>
    <col min="8195" max="8195" width="13.28515625" style="24" customWidth="1"/>
    <col min="8196" max="8196" width="14.140625" style="24" customWidth="1"/>
    <col min="8197" max="8197" width="14.28515625" style="24" customWidth="1"/>
    <col min="8198" max="8448" width="11.42578125" style="24"/>
    <col min="8449" max="8449" width="11.42578125" style="24" customWidth="1"/>
    <col min="8450" max="8450" width="25.85546875" style="24" bestFit="1" customWidth="1"/>
    <col min="8451" max="8451" width="13.28515625" style="24" customWidth="1"/>
    <col min="8452" max="8452" width="14.140625" style="24" customWidth="1"/>
    <col min="8453" max="8453" width="14.28515625" style="24" customWidth="1"/>
    <col min="8454" max="8704" width="11.42578125" style="24"/>
    <col min="8705" max="8705" width="11.42578125" style="24" customWidth="1"/>
    <col min="8706" max="8706" width="25.85546875" style="24" bestFit="1" customWidth="1"/>
    <col min="8707" max="8707" width="13.28515625" style="24" customWidth="1"/>
    <col min="8708" max="8708" width="14.140625" style="24" customWidth="1"/>
    <col min="8709" max="8709" width="14.28515625" style="24" customWidth="1"/>
    <col min="8710" max="8960" width="11.42578125" style="24"/>
    <col min="8961" max="8961" width="11.42578125" style="24" customWidth="1"/>
    <col min="8962" max="8962" width="25.85546875" style="24" bestFit="1" customWidth="1"/>
    <col min="8963" max="8963" width="13.28515625" style="24" customWidth="1"/>
    <col min="8964" max="8964" width="14.140625" style="24" customWidth="1"/>
    <col min="8965" max="8965" width="14.28515625" style="24" customWidth="1"/>
    <col min="8966" max="9216" width="11.42578125" style="24"/>
    <col min="9217" max="9217" width="11.42578125" style="24" customWidth="1"/>
    <col min="9218" max="9218" width="25.85546875" style="24" bestFit="1" customWidth="1"/>
    <col min="9219" max="9219" width="13.28515625" style="24" customWidth="1"/>
    <col min="9220" max="9220" width="14.140625" style="24" customWidth="1"/>
    <col min="9221" max="9221" width="14.28515625" style="24" customWidth="1"/>
    <col min="9222" max="9472" width="11.42578125" style="24"/>
    <col min="9473" max="9473" width="11.42578125" style="24" customWidth="1"/>
    <col min="9474" max="9474" width="25.85546875" style="24" bestFit="1" customWidth="1"/>
    <col min="9475" max="9475" width="13.28515625" style="24" customWidth="1"/>
    <col min="9476" max="9476" width="14.140625" style="24" customWidth="1"/>
    <col min="9477" max="9477" width="14.28515625" style="24" customWidth="1"/>
    <col min="9478" max="9728" width="11.42578125" style="24"/>
    <col min="9729" max="9729" width="11.42578125" style="24" customWidth="1"/>
    <col min="9730" max="9730" width="25.85546875" style="24" bestFit="1" customWidth="1"/>
    <col min="9731" max="9731" width="13.28515625" style="24" customWidth="1"/>
    <col min="9732" max="9732" width="14.140625" style="24" customWidth="1"/>
    <col min="9733" max="9733" width="14.28515625" style="24" customWidth="1"/>
    <col min="9734" max="9984" width="11.42578125" style="24"/>
    <col min="9985" max="9985" width="11.42578125" style="24" customWidth="1"/>
    <col min="9986" max="9986" width="25.85546875" style="24" bestFit="1" customWidth="1"/>
    <col min="9987" max="9987" width="13.28515625" style="24" customWidth="1"/>
    <col min="9988" max="9988" width="14.140625" style="24" customWidth="1"/>
    <col min="9989" max="9989" width="14.28515625" style="24" customWidth="1"/>
    <col min="9990" max="10240" width="11.42578125" style="24"/>
    <col min="10241" max="10241" width="11.42578125" style="24" customWidth="1"/>
    <col min="10242" max="10242" width="25.85546875" style="24" bestFit="1" customWidth="1"/>
    <col min="10243" max="10243" width="13.28515625" style="24" customWidth="1"/>
    <col min="10244" max="10244" width="14.140625" style="24" customWidth="1"/>
    <col min="10245" max="10245" width="14.28515625" style="24" customWidth="1"/>
    <col min="10246" max="10496" width="11.42578125" style="24"/>
    <col min="10497" max="10497" width="11.42578125" style="24" customWidth="1"/>
    <col min="10498" max="10498" width="25.85546875" style="24" bestFit="1" customWidth="1"/>
    <col min="10499" max="10499" width="13.28515625" style="24" customWidth="1"/>
    <col min="10500" max="10500" width="14.140625" style="24" customWidth="1"/>
    <col min="10501" max="10501" width="14.28515625" style="24" customWidth="1"/>
    <col min="10502" max="10752" width="11.42578125" style="24"/>
    <col min="10753" max="10753" width="11.42578125" style="24" customWidth="1"/>
    <col min="10754" max="10754" width="25.85546875" style="24" bestFit="1" customWidth="1"/>
    <col min="10755" max="10755" width="13.28515625" style="24" customWidth="1"/>
    <col min="10756" max="10756" width="14.140625" style="24" customWidth="1"/>
    <col min="10757" max="10757" width="14.28515625" style="24" customWidth="1"/>
    <col min="10758" max="11008" width="11.42578125" style="24"/>
    <col min="11009" max="11009" width="11.42578125" style="24" customWidth="1"/>
    <col min="11010" max="11010" width="25.85546875" style="24" bestFit="1" customWidth="1"/>
    <col min="11011" max="11011" width="13.28515625" style="24" customWidth="1"/>
    <col min="11012" max="11012" width="14.140625" style="24" customWidth="1"/>
    <col min="11013" max="11013" width="14.28515625" style="24" customWidth="1"/>
    <col min="11014" max="11264" width="11.42578125" style="24"/>
    <col min="11265" max="11265" width="11.42578125" style="24" customWidth="1"/>
    <col min="11266" max="11266" width="25.85546875" style="24" bestFit="1" customWidth="1"/>
    <col min="11267" max="11267" width="13.28515625" style="24" customWidth="1"/>
    <col min="11268" max="11268" width="14.140625" style="24" customWidth="1"/>
    <col min="11269" max="11269" width="14.28515625" style="24" customWidth="1"/>
    <col min="11270" max="11520" width="11.42578125" style="24"/>
    <col min="11521" max="11521" width="11.42578125" style="24" customWidth="1"/>
    <col min="11522" max="11522" width="25.85546875" style="24" bestFit="1" customWidth="1"/>
    <col min="11523" max="11523" width="13.28515625" style="24" customWidth="1"/>
    <col min="11524" max="11524" width="14.140625" style="24" customWidth="1"/>
    <col min="11525" max="11525" width="14.28515625" style="24" customWidth="1"/>
    <col min="11526" max="11776" width="11.42578125" style="24"/>
    <col min="11777" max="11777" width="11.42578125" style="24" customWidth="1"/>
    <col min="11778" max="11778" width="25.85546875" style="24" bestFit="1" customWidth="1"/>
    <col min="11779" max="11779" width="13.28515625" style="24" customWidth="1"/>
    <col min="11780" max="11780" width="14.140625" style="24" customWidth="1"/>
    <col min="11781" max="11781" width="14.28515625" style="24" customWidth="1"/>
    <col min="11782" max="12032" width="11.42578125" style="24"/>
    <col min="12033" max="12033" width="11.42578125" style="24" customWidth="1"/>
    <col min="12034" max="12034" width="25.85546875" style="24" bestFit="1" customWidth="1"/>
    <col min="12035" max="12035" width="13.28515625" style="24" customWidth="1"/>
    <col min="12036" max="12036" width="14.140625" style="24" customWidth="1"/>
    <col min="12037" max="12037" width="14.28515625" style="24" customWidth="1"/>
    <col min="12038" max="12288" width="11.42578125" style="24"/>
    <col min="12289" max="12289" width="11.42578125" style="24" customWidth="1"/>
    <col min="12290" max="12290" width="25.85546875" style="24" bestFit="1" customWidth="1"/>
    <col min="12291" max="12291" width="13.28515625" style="24" customWidth="1"/>
    <col min="12292" max="12292" width="14.140625" style="24" customWidth="1"/>
    <col min="12293" max="12293" width="14.28515625" style="24" customWidth="1"/>
    <col min="12294" max="12544" width="11.42578125" style="24"/>
    <col min="12545" max="12545" width="11.42578125" style="24" customWidth="1"/>
    <col min="12546" max="12546" width="25.85546875" style="24" bestFit="1" customWidth="1"/>
    <col min="12547" max="12547" width="13.28515625" style="24" customWidth="1"/>
    <col min="12548" max="12548" width="14.140625" style="24" customWidth="1"/>
    <col min="12549" max="12549" width="14.28515625" style="24" customWidth="1"/>
    <col min="12550" max="12800" width="11.42578125" style="24"/>
    <col min="12801" max="12801" width="11.42578125" style="24" customWidth="1"/>
    <col min="12802" max="12802" width="25.85546875" style="24" bestFit="1" customWidth="1"/>
    <col min="12803" max="12803" width="13.28515625" style="24" customWidth="1"/>
    <col min="12804" max="12804" width="14.140625" style="24" customWidth="1"/>
    <col min="12805" max="12805" width="14.28515625" style="24" customWidth="1"/>
    <col min="12806" max="13056" width="11.42578125" style="24"/>
    <col min="13057" max="13057" width="11.42578125" style="24" customWidth="1"/>
    <col min="13058" max="13058" width="25.85546875" style="24" bestFit="1" customWidth="1"/>
    <col min="13059" max="13059" width="13.28515625" style="24" customWidth="1"/>
    <col min="13060" max="13060" width="14.140625" style="24" customWidth="1"/>
    <col min="13061" max="13061" width="14.28515625" style="24" customWidth="1"/>
    <col min="13062" max="13312" width="11.42578125" style="24"/>
    <col min="13313" max="13313" width="11.42578125" style="24" customWidth="1"/>
    <col min="13314" max="13314" width="25.85546875" style="24" bestFit="1" customWidth="1"/>
    <col min="13315" max="13315" width="13.28515625" style="24" customWidth="1"/>
    <col min="13316" max="13316" width="14.140625" style="24" customWidth="1"/>
    <col min="13317" max="13317" width="14.28515625" style="24" customWidth="1"/>
    <col min="13318" max="13568" width="11.42578125" style="24"/>
    <col min="13569" max="13569" width="11.42578125" style="24" customWidth="1"/>
    <col min="13570" max="13570" width="25.85546875" style="24" bestFit="1" customWidth="1"/>
    <col min="13571" max="13571" width="13.28515625" style="24" customWidth="1"/>
    <col min="13572" max="13572" width="14.140625" style="24" customWidth="1"/>
    <col min="13573" max="13573" width="14.28515625" style="24" customWidth="1"/>
    <col min="13574" max="13824" width="11.42578125" style="24"/>
    <col min="13825" max="13825" width="11.42578125" style="24" customWidth="1"/>
    <col min="13826" max="13826" width="25.85546875" style="24" bestFit="1" customWidth="1"/>
    <col min="13827" max="13827" width="13.28515625" style="24" customWidth="1"/>
    <col min="13828" max="13828" width="14.140625" style="24" customWidth="1"/>
    <col min="13829" max="13829" width="14.28515625" style="24" customWidth="1"/>
    <col min="13830" max="14080" width="11.42578125" style="24"/>
    <col min="14081" max="14081" width="11.42578125" style="24" customWidth="1"/>
    <col min="14082" max="14082" width="25.85546875" style="24" bestFit="1" customWidth="1"/>
    <col min="14083" max="14083" width="13.28515625" style="24" customWidth="1"/>
    <col min="14084" max="14084" width="14.140625" style="24" customWidth="1"/>
    <col min="14085" max="14085" width="14.28515625" style="24" customWidth="1"/>
    <col min="14086" max="14336" width="11.42578125" style="24"/>
    <col min="14337" max="14337" width="11.42578125" style="24" customWidth="1"/>
    <col min="14338" max="14338" width="25.85546875" style="24" bestFit="1" customWidth="1"/>
    <col min="14339" max="14339" width="13.28515625" style="24" customWidth="1"/>
    <col min="14340" max="14340" width="14.140625" style="24" customWidth="1"/>
    <col min="14341" max="14341" width="14.28515625" style="24" customWidth="1"/>
    <col min="14342" max="14592" width="11.42578125" style="24"/>
    <col min="14593" max="14593" width="11.42578125" style="24" customWidth="1"/>
    <col min="14594" max="14594" width="25.85546875" style="24" bestFit="1" customWidth="1"/>
    <col min="14595" max="14595" width="13.28515625" style="24" customWidth="1"/>
    <col min="14596" max="14596" width="14.140625" style="24" customWidth="1"/>
    <col min="14597" max="14597" width="14.28515625" style="24" customWidth="1"/>
    <col min="14598" max="14848" width="11.42578125" style="24"/>
    <col min="14849" max="14849" width="11.42578125" style="24" customWidth="1"/>
    <col min="14850" max="14850" width="25.85546875" style="24" bestFit="1" customWidth="1"/>
    <col min="14851" max="14851" width="13.28515625" style="24" customWidth="1"/>
    <col min="14852" max="14852" width="14.140625" style="24" customWidth="1"/>
    <col min="14853" max="14853" width="14.28515625" style="24" customWidth="1"/>
    <col min="14854" max="15104" width="11.42578125" style="24"/>
    <col min="15105" max="15105" width="11.42578125" style="24" customWidth="1"/>
    <col min="15106" max="15106" width="25.85546875" style="24" bestFit="1" customWidth="1"/>
    <col min="15107" max="15107" width="13.28515625" style="24" customWidth="1"/>
    <col min="15108" max="15108" width="14.140625" style="24" customWidth="1"/>
    <col min="15109" max="15109" width="14.28515625" style="24" customWidth="1"/>
    <col min="15110" max="15360" width="11.42578125" style="24"/>
    <col min="15361" max="15361" width="11.42578125" style="24" customWidth="1"/>
    <col min="15362" max="15362" width="25.85546875" style="24" bestFit="1" customWidth="1"/>
    <col min="15363" max="15363" width="13.28515625" style="24" customWidth="1"/>
    <col min="15364" max="15364" width="14.140625" style="24" customWidth="1"/>
    <col min="15365" max="15365" width="14.28515625" style="24" customWidth="1"/>
    <col min="15366" max="15616" width="11.42578125" style="24"/>
    <col min="15617" max="15617" width="11.42578125" style="24" customWidth="1"/>
    <col min="15618" max="15618" width="25.85546875" style="24" bestFit="1" customWidth="1"/>
    <col min="15619" max="15619" width="13.28515625" style="24" customWidth="1"/>
    <col min="15620" max="15620" width="14.140625" style="24" customWidth="1"/>
    <col min="15621" max="15621" width="14.28515625" style="24" customWidth="1"/>
    <col min="15622" max="15872" width="11.42578125" style="24"/>
    <col min="15873" max="15873" width="11.42578125" style="24" customWidth="1"/>
    <col min="15874" max="15874" width="25.85546875" style="24" bestFit="1" customWidth="1"/>
    <col min="15875" max="15875" width="13.28515625" style="24" customWidth="1"/>
    <col min="15876" max="15876" width="14.140625" style="24" customWidth="1"/>
    <col min="15877" max="15877" width="14.28515625" style="24" customWidth="1"/>
    <col min="15878" max="16128" width="11.42578125" style="24"/>
    <col min="16129" max="16129" width="11.42578125" style="24" customWidth="1"/>
    <col min="16130" max="16130" width="25.85546875" style="24" bestFit="1" customWidth="1"/>
    <col min="16131" max="16131" width="13.28515625" style="24" customWidth="1"/>
    <col min="16132" max="16132" width="14.140625" style="24" customWidth="1"/>
    <col min="16133" max="16133" width="14.28515625" style="24" customWidth="1"/>
    <col min="16134" max="16384" width="11.42578125" style="24"/>
  </cols>
  <sheetData>
    <row r="2" spans="2:5">
      <c r="B2" s="779" t="s">
        <v>962</v>
      </c>
      <c r="C2" s="779"/>
      <c r="D2" s="779"/>
      <c r="E2" s="779"/>
    </row>
    <row r="3" spans="2:5">
      <c r="B3" s="802" t="s">
        <v>700</v>
      </c>
      <c r="C3" s="802"/>
      <c r="D3" s="802"/>
      <c r="E3" s="802"/>
    </row>
    <row r="4" spans="2:5">
      <c r="B4" s="803" t="s">
        <v>580</v>
      </c>
      <c r="C4" s="803">
        <v>2020</v>
      </c>
      <c r="D4" s="805" t="s">
        <v>583</v>
      </c>
      <c r="E4" s="805">
        <v>2021</v>
      </c>
    </row>
    <row r="5" spans="2:5" ht="15" customHeight="1">
      <c r="B5" s="804"/>
      <c r="C5" s="804"/>
      <c r="D5" s="806"/>
      <c r="E5" s="806"/>
    </row>
    <row r="6" spans="2:5" ht="15" customHeight="1">
      <c r="B6" s="424" t="s">
        <v>708</v>
      </c>
      <c r="C6" s="425">
        <v>54.6</v>
      </c>
      <c r="D6" s="425">
        <v>62.3</v>
      </c>
      <c r="E6" s="426">
        <v>57.5</v>
      </c>
    </row>
    <row r="7" spans="2:5">
      <c r="B7" s="427" t="s">
        <v>709</v>
      </c>
      <c r="C7" s="428">
        <v>8.1</v>
      </c>
      <c r="D7" s="428">
        <v>9.1999999999999993</v>
      </c>
      <c r="E7" s="429">
        <v>5.2</v>
      </c>
    </row>
    <row r="8" spans="2:5" ht="26.25" customHeight="1">
      <c r="B8" s="801" t="s">
        <v>710</v>
      </c>
      <c r="C8" s="801"/>
      <c r="D8" s="801"/>
      <c r="E8" s="801"/>
    </row>
    <row r="9" spans="2:5" ht="23.25" customHeight="1">
      <c r="B9" s="1019"/>
      <c r="C9" s="1019"/>
      <c r="D9" s="1019"/>
      <c r="E9" s="1019"/>
    </row>
  </sheetData>
  <mergeCells count="8">
    <mergeCell ref="B9:E9"/>
    <mergeCell ref="B8:E8"/>
    <mergeCell ref="B2:E2"/>
    <mergeCell ref="B3:E3"/>
    <mergeCell ref="B4:B5"/>
    <mergeCell ref="C4:C5"/>
    <mergeCell ref="D4:D5"/>
    <mergeCell ref="E4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Q28"/>
  <sheetViews>
    <sheetView showGridLines="0" zoomScaleNormal="100" workbookViewId="0">
      <selection activeCell="K30" sqref="K30"/>
    </sheetView>
  </sheetViews>
  <sheetFormatPr defaultColWidth="11.42578125" defaultRowHeight="15"/>
  <cols>
    <col min="1" max="1" width="11.42578125" style="24" customWidth="1"/>
    <col min="2" max="256" width="11.42578125" style="24"/>
    <col min="257" max="257" width="11.42578125" style="24" customWidth="1"/>
    <col min="258" max="512" width="11.42578125" style="24"/>
    <col min="513" max="513" width="11.42578125" style="24" customWidth="1"/>
    <col min="514" max="768" width="11.42578125" style="24"/>
    <col min="769" max="769" width="11.42578125" style="24" customWidth="1"/>
    <col min="770" max="1024" width="11.42578125" style="24"/>
    <col min="1025" max="1025" width="11.42578125" style="24" customWidth="1"/>
    <col min="1026" max="1280" width="11.42578125" style="24"/>
    <col min="1281" max="1281" width="11.42578125" style="24" customWidth="1"/>
    <col min="1282" max="1536" width="11.42578125" style="24"/>
    <col min="1537" max="1537" width="11.42578125" style="24" customWidth="1"/>
    <col min="1538" max="1792" width="11.42578125" style="24"/>
    <col min="1793" max="1793" width="11.42578125" style="24" customWidth="1"/>
    <col min="1794" max="2048" width="11.42578125" style="24"/>
    <col min="2049" max="2049" width="11.42578125" style="24" customWidth="1"/>
    <col min="2050" max="2304" width="11.42578125" style="24"/>
    <col min="2305" max="2305" width="11.42578125" style="24" customWidth="1"/>
    <col min="2306" max="2560" width="11.42578125" style="24"/>
    <col min="2561" max="2561" width="11.42578125" style="24" customWidth="1"/>
    <col min="2562" max="2816" width="11.42578125" style="24"/>
    <col min="2817" max="2817" width="11.42578125" style="24" customWidth="1"/>
    <col min="2818" max="3072" width="11.42578125" style="24"/>
    <col min="3073" max="3073" width="11.42578125" style="24" customWidth="1"/>
    <col min="3074" max="3328" width="11.42578125" style="24"/>
    <col min="3329" max="3329" width="11.42578125" style="24" customWidth="1"/>
    <col min="3330" max="3584" width="11.42578125" style="24"/>
    <col min="3585" max="3585" width="11.42578125" style="24" customWidth="1"/>
    <col min="3586" max="3840" width="11.42578125" style="24"/>
    <col min="3841" max="3841" width="11.42578125" style="24" customWidth="1"/>
    <col min="3842" max="4096" width="11.42578125" style="24"/>
    <col min="4097" max="4097" width="11.42578125" style="24" customWidth="1"/>
    <col min="4098" max="4352" width="11.42578125" style="24"/>
    <col min="4353" max="4353" width="11.42578125" style="24" customWidth="1"/>
    <col min="4354" max="4608" width="11.42578125" style="24"/>
    <col min="4609" max="4609" width="11.42578125" style="24" customWidth="1"/>
    <col min="4610" max="4864" width="11.42578125" style="24"/>
    <col min="4865" max="4865" width="11.42578125" style="24" customWidth="1"/>
    <col min="4866" max="5120" width="11.42578125" style="24"/>
    <col min="5121" max="5121" width="11.42578125" style="24" customWidth="1"/>
    <col min="5122" max="5376" width="11.42578125" style="24"/>
    <col min="5377" max="5377" width="11.42578125" style="24" customWidth="1"/>
    <col min="5378" max="5632" width="11.42578125" style="24"/>
    <col min="5633" max="5633" width="11.42578125" style="24" customWidth="1"/>
    <col min="5634" max="5888" width="11.42578125" style="24"/>
    <col min="5889" max="5889" width="11.42578125" style="24" customWidth="1"/>
    <col min="5890" max="6144" width="11.42578125" style="24"/>
    <col min="6145" max="6145" width="11.42578125" style="24" customWidth="1"/>
    <col min="6146" max="6400" width="11.42578125" style="24"/>
    <col min="6401" max="6401" width="11.42578125" style="24" customWidth="1"/>
    <col min="6402" max="6656" width="11.42578125" style="24"/>
    <col min="6657" max="6657" width="11.42578125" style="24" customWidth="1"/>
    <col min="6658" max="6912" width="11.42578125" style="24"/>
    <col min="6913" max="6913" width="11.42578125" style="24" customWidth="1"/>
    <col min="6914" max="7168" width="11.42578125" style="24"/>
    <col min="7169" max="7169" width="11.42578125" style="24" customWidth="1"/>
    <col min="7170" max="7424" width="11.42578125" style="24"/>
    <col min="7425" max="7425" width="11.42578125" style="24" customWidth="1"/>
    <col min="7426" max="7680" width="11.42578125" style="24"/>
    <col min="7681" max="7681" width="11.42578125" style="24" customWidth="1"/>
    <col min="7682" max="7936" width="11.42578125" style="24"/>
    <col min="7937" max="7937" width="11.42578125" style="24" customWidth="1"/>
    <col min="7938" max="8192" width="11.42578125" style="24"/>
    <col min="8193" max="8193" width="11.42578125" style="24" customWidth="1"/>
    <col min="8194" max="8448" width="11.42578125" style="24"/>
    <col min="8449" max="8449" width="11.42578125" style="24" customWidth="1"/>
    <col min="8450" max="8704" width="11.42578125" style="24"/>
    <col min="8705" max="8705" width="11.42578125" style="24" customWidth="1"/>
    <col min="8706" max="8960" width="11.42578125" style="24"/>
    <col min="8961" max="8961" width="11.42578125" style="24" customWidth="1"/>
    <col min="8962" max="9216" width="11.42578125" style="24"/>
    <col min="9217" max="9217" width="11.42578125" style="24" customWidth="1"/>
    <col min="9218" max="9472" width="11.42578125" style="24"/>
    <col min="9473" max="9473" width="11.42578125" style="24" customWidth="1"/>
    <col min="9474" max="9728" width="11.42578125" style="24"/>
    <col min="9729" max="9729" width="11.42578125" style="24" customWidth="1"/>
    <col min="9730" max="9984" width="11.42578125" style="24"/>
    <col min="9985" max="9985" width="11.42578125" style="24" customWidth="1"/>
    <col min="9986" max="10240" width="11.42578125" style="24"/>
    <col min="10241" max="10241" width="11.42578125" style="24" customWidth="1"/>
    <col min="10242" max="10496" width="11.42578125" style="24"/>
    <col min="10497" max="10497" width="11.42578125" style="24" customWidth="1"/>
    <col min="10498" max="10752" width="11.42578125" style="24"/>
    <col min="10753" max="10753" width="11.42578125" style="24" customWidth="1"/>
    <col min="10754" max="11008" width="11.42578125" style="24"/>
    <col min="11009" max="11009" width="11.42578125" style="24" customWidth="1"/>
    <col min="11010" max="11264" width="11.42578125" style="24"/>
    <col min="11265" max="11265" width="11.42578125" style="24" customWidth="1"/>
    <col min="11266" max="11520" width="11.42578125" style="24"/>
    <col min="11521" max="11521" width="11.42578125" style="24" customWidth="1"/>
    <col min="11522" max="11776" width="11.42578125" style="24"/>
    <col min="11777" max="11777" width="11.42578125" style="24" customWidth="1"/>
    <col min="11778" max="12032" width="11.42578125" style="24"/>
    <col min="12033" max="12033" width="11.42578125" style="24" customWidth="1"/>
    <col min="12034" max="12288" width="11.42578125" style="24"/>
    <col min="12289" max="12289" width="11.42578125" style="24" customWidth="1"/>
    <col min="12290" max="12544" width="11.42578125" style="24"/>
    <col min="12545" max="12545" width="11.42578125" style="24" customWidth="1"/>
    <col min="12546" max="12800" width="11.42578125" style="24"/>
    <col min="12801" max="12801" width="11.42578125" style="24" customWidth="1"/>
    <col min="12802" max="13056" width="11.42578125" style="24"/>
    <col min="13057" max="13057" width="11.42578125" style="24" customWidth="1"/>
    <col min="13058" max="13312" width="11.42578125" style="24"/>
    <col min="13313" max="13313" width="11.42578125" style="24" customWidth="1"/>
    <col min="13314" max="13568" width="11.42578125" style="24"/>
    <col min="13569" max="13569" width="11.42578125" style="24" customWidth="1"/>
    <col min="13570" max="13824" width="11.42578125" style="24"/>
    <col min="13825" max="13825" width="11.42578125" style="24" customWidth="1"/>
    <col min="13826" max="14080" width="11.42578125" style="24"/>
    <col min="14081" max="14081" width="11.42578125" style="24" customWidth="1"/>
    <col min="14082" max="14336" width="11.42578125" style="24"/>
    <col min="14337" max="14337" width="11.42578125" style="24" customWidth="1"/>
    <col min="14338" max="14592" width="11.42578125" style="24"/>
    <col min="14593" max="14593" width="11.42578125" style="24" customWidth="1"/>
    <col min="14594" max="14848" width="11.42578125" style="24"/>
    <col min="14849" max="14849" width="11.42578125" style="24" customWidth="1"/>
    <col min="14850" max="15104" width="11.42578125" style="24"/>
    <col min="15105" max="15105" width="11.42578125" style="24" customWidth="1"/>
    <col min="15106" max="15360" width="11.42578125" style="24"/>
    <col min="15361" max="15361" width="11.42578125" style="24" customWidth="1"/>
    <col min="15362" max="15616" width="11.42578125" style="24"/>
    <col min="15617" max="15617" width="11.42578125" style="24" customWidth="1"/>
    <col min="15618" max="15872" width="11.42578125" style="24"/>
    <col min="15873" max="15873" width="11.42578125" style="24" customWidth="1"/>
    <col min="15874" max="16128" width="11.42578125" style="24"/>
    <col min="16129" max="16129" width="11.42578125" style="24" customWidth="1"/>
    <col min="16130" max="16384" width="11.42578125" style="24"/>
  </cols>
  <sheetData>
    <row r="2" spans="2:17">
      <c r="B2" s="780" t="s">
        <v>963</v>
      </c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780"/>
    </row>
    <row r="3" spans="2:17">
      <c r="B3" s="780" t="s">
        <v>711</v>
      </c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  <c r="Q3" s="780"/>
    </row>
    <row r="4" spans="2:17">
      <c r="B4" s="780" t="s">
        <v>604</v>
      </c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</row>
    <row r="28" spans="2:2">
      <c r="B28" s="346" t="s">
        <v>625</v>
      </c>
    </row>
  </sheetData>
  <mergeCells count="3">
    <mergeCell ref="B2:Q2"/>
    <mergeCell ref="B3:Q3"/>
    <mergeCell ref="B4:Q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AA34"/>
  <sheetViews>
    <sheetView showGridLines="0" zoomScaleNormal="100" workbookViewId="0">
      <selection activeCell="V1" sqref="V1:AA1048576"/>
    </sheetView>
  </sheetViews>
  <sheetFormatPr defaultColWidth="11.42578125" defaultRowHeight="15"/>
  <cols>
    <col min="1" max="1" width="11.42578125" style="24" customWidth="1"/>
    <col min="2" max="21" width="11.42578125" style="24"/>
    <col min="22" max="27" width="11.42578125" style="347"/>
    <col min="28" max="256" width="11.42578125" style="24"/>
    <col min="257" max="257" width="11.42578125" style="24" customWidth="1"/>
    <col min="258" max="512" width="11.42578125" style="24"/>
    <col min="513" max="513" width="11.42578125" style="24" customWidth="1"/>
    <col min="514" max="768" width="11.42578125" style="24"/>
    <col min="769" max="769" width="11.42578125" style="24" customWidth="1"/>
    <col min="770" max="1024" width="11.42578125" style="24"/>
    <col min="1025" max="1025" width="11.42578125" style="24" customWidth="1"/>
    <col min="1026" max="1280" width="11.42578125" style="24"/>
    <col min="1281" max="1281" width="11.42578125" style="24" customWidth="1"/>
    <col min="1282" max="1536" width="11.42578125" style="24"/>
    <col min="1537" max="1537" width="11.42578125" style="24" customWidth="1"/>
    <col min="1538" max="1792" width="11.42578125" style="24"/>
    <col min="1793" max="1793" width="11.42578125" style="24" customWidth="1"/>
    <col min="1794" max="2048" width="11.42578125" style="24"/>
    <col min="2049" max="2049" width="11.42578125" style="24" customWidth="1"/>
    <col min="2050" max="2304" width="11.42578125" style="24"/>
    <col min="2305" max="2305" width="11.42578125" style="24" customWidth="1"/>
    <col min="2306" max="2560" width="11.42578125" style="24"/>
    <col min="2561" max="2561" width="11.42578125" style="24" customWidth="1"/>
    <col min="2562" max="2816" width="11.42578125" style="24"/>
    <col min="2817" max="2817" width="11.42578125" style="24" customWidth="1"/>
    <col min="2818" max="3072" width="11.42578125" style="24"/>
    <col min="3073" max="3073" width="11.42578125" style="24" customWidth="1"/>
    <col min="3074" max="3328" width="11.42578125" style="24"/>
    <col min="3329" max="3329" width="11.42578125" style="24" customWidth="1"/>
    <col min="3330" max="3584" width="11.42578125" style="24"/>
    <col min="3585" max="3585" width="11.42578125" style="24" customWidth="1"/>
    <col min="3586" max="3840" width="11.42578125" style="24"/>
    <col min="3841" max="3841" width="11.42578125" style="24" customWidth="1"/>
    <col min="3842" max="4096" width="11.42578125" style="24"/>
    <col min="4097" max="4097" width="11.42578125" style="24" customWidth="1"/>
    <col min="4098" max="4352" width="11.42578125" style="24"/>
    <col min="4353" max="4353" width="11.42578125" style="24" customWidth="1"/>
    <col min="4354" max="4608" width="11.42578125" style="24"/>
    <col min="4609" max="4609" width="11.42578125" style="24" customWidth="1"/>
    <col min="4610" max="4864" width="11.42578125" style="24"/>
    <col min="4865" max="4865" width="11.42578125" style="24" customWidth="1"/>
    <col min="4866" max="5120" width="11.42578125" style="24"/>
    <col min="5121" max="5121" width="11.42578125" style="24" customWidth="1"/>
    <col min="5122" max="5376" width="11.42578125" style="24"/>
    <col min="5377" max="5377" width="11.42578125" style="24" customWidth="1"/>
    <col min="5378" max="5632" width="11.42578125" style="24"/>
    <col min="5633" max="5633" width="11.42578125" style="24" customWidth="1"/>
    <col min="5634" max="5888" width="11.42578125" style="24"/>
    <col min="5889" max="5889" width="11.42578125" style="24" customWidth="1"/>
    <col min="5890" max="6144" width="11.42578125" style="24"/>
    <col min="6145" max="6145" width="11.42578125" style="24" customWidth="1"/>
    <col min="6146" max="6400" width="11.42578125" style="24"/>
    <col min="6401" max="6401" width="11.42578125" style="24" customWidth="1"/>
    <col min="6402" max="6656" width="11.42578125" style="24"/>
    <col min="6657" max="6657" width="11.42578125" style="24" customWidth="1"/>
    <col min="6658" max="6912" width="11.42578125" style="24"/>
    <col min="6913" max="6913" width="11.42578125" style="24" customWidth="1"/>
    <col min="6914" max="7168" width="11.42578125" style="24"/>
    <col min="7169" max="7169" width="11.42578125" style="24" customWidth="1"/>
    <col min="7170" max="7424" width="11.42578125" style="24"/>
    <col min="7425" max="7425" width="11.42578125" style="24" customWidth="1"/>
    <col min="7426" max="7680" width="11.42578125" style="24"/>
    <col min="7681" max="7681" width="11.42578125" style="24" customWidth="1"/>
    <col min="7682" max="7936" width="11.42578125" style="24"/>
    <col min="7937" max="7937" width="11.42578125" style="24" customWidth="1"/>
    <col min="7938" max="8192" width="11.42578125" style="24"/>
    <col min="8193" max="8193" width="11.42578125" style="24" customWidth="1"/>
    <col min="8194" max="8448" width="11.42578125" style="24"/>
    <col min="8449" max="8449" width="11.42578125" style="24" customWidth="1"/>
    <col min="8450" max="8704" width="11.42578125" style="24"/>
    <col min="8705" max="8705" width="11.42578125" style="24" customWidth="1"/>
    <col min="8706" max="8960" width="11.42578125" style="24"/>
    <col min="8961" max="8961" width="11.42578125" style="24" customWidth="1"/>
    <col min="8962" max="9216" width="11.42578125" style="24"/>
    <col min="9217" max="9217" width="11.42578125" style="24" customWidth="1"/>
    <col min="9218" max="9472" width="11.42578125" style="24"/>
    <col min="9473" max="9473" width="11.42578125" style="24" customWidth="1"/>
    <col min="9474" max="9728" width="11.42578125" style="24"/>
    <col min="9729" max="9729" width="11.42578125" style="24" customWidth="1"/>
    <col min="9730" max="9984" width="11.42578125" style="24"/>
    <col min="9985" max="9985" width="11.42578125" style="24" customWidth="1"/>
    <col min="9986" max="10240" width="11.42578125" style="24"/>
    <col min="10241" max="10241" width="11.42578125" style="24" customWidth="1"/>
    <col min="10242" max="10496" width="11.42578125" style="24"/>
    <col min="10497" max="10497" width="11.42578125" style="24" customWidth="1"/>
    <col min="10498" max="10752" width="11.42578125" style="24"/>
    <col min="10753" max="10753" width="11.42578125" style="24" customWidth="1"/>
    <col min="10754" max="11008" width="11.42578125" style="24"/>
    <col min="11009" max="11009" width="11.42578125" style="24" customWidth="1"/>
    <col min="11010" max="11264" width="11.42578125" style="24"/>
    <col min="11265" max="11265" width="11.42578125" style="24" customWidth="1"/>
    <col min="11266" max="11520" width="11.42578125" style="24"/>
    <col min="11521" max="11521" width="11.42578125" style="24" customWidth="1"/>
    <col min="11522" max="11776" width="11.42578125" style="24"/>
    <col min="11777" max="11777" width="11.42578125" style="24" customWidth="1"/>
    <col min="11778" max="12032" width="11.42578125" style="24"/>
    <col min="12033" max="12033" width="11.42578125" style="24" customWidth="1"/>
    <col min="12034" max="12288" width="11.42578125" style="24"/>
    <col min="12289" max="12289" width="11.42578125" style="24" customWidth="1"/>
    <col min="12290" max="12544" width="11.42578125" style="24"/>
    <col min="12545" max="12545" width="11.42578125" style="24" customWidth="1"/>
    <col min="12546" max="12800" width="11.42578125" style="24"/>
    <col min="12801" max="12801" width="11.42578125" style="24" customWidth="1"/>
    <col min="12802" max="13056" width="11.42578125" style="24"/>
    <col min="13057" max="13057" width="11.42578125" style="24" customWidth="1"/>
    <col min="13058" max="13312" width="11.42578125" style="24"/>
    <col min="13313" max="13313" width="11.42578125" style="24" customWidth="1"/>
    <col min="13314" max="13568" width="11.42578125" style="24"/>
    <col min="13569" max="13569" width="11.42578125" style="24" customWidth="1"/>
    <col min="13570" max="13824" width="11.42578125" style="24"/>
    <col min="13825" max="13825" width="11.42578125" style="24" customWidth="1"/>
    <col min="13826" max="14080" width="11.42578125" style="24"/>
    <col min="14081" max="14081" width="11.42578125" style="24" customWidth="1"/>
    <col min="14082" max="14336" width="11.42578125" style="24"/>
    <col min="14337" max="14337" width="11.42578125" style="24" customWidth="1"/>
    <col min="14338" max="14592" width="11.42578125" style="24"/>
    <col min="14593" max="14593" width="11.42578125" style="24" customWidth="1"/>
    <col min="14594" max="14848" width="11.42578125" style="24"/>
    <col min="14849" max="14849" width="11.42578125" style="24" customWidth="1"/>
    <col min="14850" max="15104" width="11.42578125" style="24"/>
    <col min="15105" max="15105" width="11.42578125" style="24" customWidth="1"/>
    <col min="15106" max="15360" width="11.42578125" style="24"/>
    <col min="15361" max="15361" width="11.42578125" style="24" customWidth="1"/>
    <col min="15362" max="15616" width="11.42578125" style="24"/>
    <col min="15617" max="15617" width="11.42578125" style="24" customWidth="1"/>
    <col min="15618" max="15872" width="11.42578125" style="24"/>
    <col min="15873" max="15873" width="11.42578125" style="24" customWidth="1"/>
    <col min="15874" max="16128" width="11.42578125" style="24"/>
    <col min="16129" max="16129" width="11.42578125" style="24" customWidth="1"/>
    <col min="16130" max="16384" width="11.42578125" style="24"/>
  </cols>
  <sheetData>
    <row r="2" spans="2:26">
      <c r="B2" s="780" t="s">
        <v>964</v>
      </c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X2" s="347" t="s">
        <v>712</v>
      </c>
      <c r="Y2" s="347" t="s">
        <v>713</v>
      </c>
      <c r="Z2" s="347" t="s">
        <v>714</v>
      </c>
    </row>
    <row r="3" spans="2:26">
      <c r="B3" s="780" t="s">
        <v>715</v>
      </c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</row>
    <row r="4" spans="2:26">
      <c r="B4" s="781" t="s">
        <v>604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V4" s="347">
        <v>2019</v>
      </c>
      <c r="W4" s="347" t="s">
        <v>716</v>
      </c>
      <c r="X4" s="1020">
        <v>0.04</v>
      </c>
      <c r="Y4" s="1020">
        <v>5.5E-2</v>
      </c>
      <c r="Z4" s="1020">
        <v>7.0000000000000007E-2</v>
      </c>
    </row>
    <row r="5" spans="2:26">
      <c r="W5" s="347" t="s">
        <v>717</v>
      </c>
      <c r="X5" s="1020">
        <v>0.04</v>
      </c>
      <c r="Y5" s="1020">
        <v>5.5E-2</v>
      </c>
      <c r="Z5" s="1020">
        <v>7.0000000000000007E-2</v>
      </c>
    </row>
    <row r="6" spans="2:26">
      <c r="W6" s="347" t="s">
        <v>718</v>
      </c>
      <c r="X6" s="1020">
        <v>0.04</v>
      </c>
      <c r="Y6" s="1020">
        <v>5.5E-2</v>
      </c>
      <c r="Z6" s="1020">
        <v>7.0000000000000007E-2</v>
      </c>
    </row>
    <row r="7" spans="2:26">
      <c r="W7" s="347" t="s">
        <v>719</v>
      </c>
      <c r="X7" s="1020">
        <v>0.04</v>
      </c>
      <c r="Y7" s="1020">
        <v>5.5E-2</v>
      </c>
      <c r="Z7" s="1020">
        <v>7.0000000000000007E-2</v>
      </c>
    </row>
    <row r="8" spans="2:26">
      <c r="W8" s="347" t="s">
        <v>720</v>
      </c>
      <c r="X8" s="1020">
        <v>0.04</v>
      </c>
      <c r="Y8" s="1020">
        <v>5.5E-2</v>
      </c>
      <c r="Z8" s="1020">
        <v>7.0000000000000007E-2</v>
      </c>
    </row>
    <row r="9" spans="2:26">
      <c r="W9" s="347" t="s">
        <v>721</v>
      </c>
      <c r="X9" s="1020">
        <v>0.04</v>
      </c>
      <c r="Y9" s="1020">
        <v>5.5E-2</v>
      </c>
      <c r="Z9" s="1020">
        <v>7.0000000000000007E-2</v>
      </c>
    </row>
    <row r="10" spans="2:26">
      <c r="W10" s="347" t="s">
        <v>722</v>
      </c>
      <c r="X10" s="1020">
        <v>3.5000000000000003E-2</v>
      </c>
      <c r="Y10" s="1020">
        <v>0.05</v>
      </c>
      <c r="Z10" s="1020">
        <v>6.5000000000000002E-2</v>
      </c>
    </row>
    <row r="11" spans="2:26">
      <c r="W11" s="347" t="s">
        <v>723</v>
      </c>
      <c r="X11" s="1020">
        <v>3.2500000000000001E-2</v>
      </c>
      <c r="Y11" s="1020">
        <v>4.7500000000000001E-2</v>
      </c>
      <c r="Z11" s="1020">
        <v>6.25E-2</v>
      </c>
    </row>
    <row r="12" spans="2:26">
      <c r="W12" s="347" t="s">
        <v>724</v>
      </c>
      <c r="X12" s="1020">
        <v>0.03</v>
      </c>
      <c r="Y12" s="1020">
        <v>4.4999999999999998E-2</v>
      </c>
      <c r="Z12" s="1020">
        <v>0.06</v>
      </c>
    </row>
    <row r="13" spans="2:26">
      <c r="W13" s="347" t="s">
        <v>725</v>
      </c>
      <c r="X13" s="1020">
        <v>0.03</v>
      </c>
      <c r="Y13" s="1020">
        <v>4.4999999999999998E-2</v>
      </c>
      <c r="Z13" s="1020">
        <v>0.06</v>
      </c>
    </row>
    <row r="14" spans="2:26">
      <c r="W14" s="347" t="s">
        <v>726</v>
      </c>
      <c r="X14" s="1020">
        <v>0.03</v>
      </c>
      <c r="Y14" s="1020">
        <v>4.4999999999999998E-2</v>
      </c>
      <c r="Z14" s="1020">
        <v>0.06</v>
      </c>
    </row>
    <row r="15" spans="2:26">
      <c r="W15" s="347" t="s">
        <v>727</v>
      </c>
      <c r="X15" s="1020">
        <v>0.03</v>
      </c>
      <c r="Y15" s="1020">
        <v>4.4999999999999998E-2</v>
      </c>
      <c r="Z15" s="1020">
        <v>0.06</v>
      </c>
    </row>
    <row r="16" spans="2:26">
      <c r="V16" s="347">
        <v>2020</v>
      </c>
      <c r="W16" s="347" t="s">
        <v>716</v>
      </c>
      <c r="X16" s="1020">
        <v>0.03</v>
      </c>
      <c r="Y16" s="1020">
        <v>4.4999999999999998E-2</v>
      </c>
      <c r="Z16" s="1020">
        <v>0.06</v>
      </c>
    </row>
    <row r="17" spans="2:26">
      <c r="W17" s="347" t="s">
        <v>717</v>
      </c>
      <c r="X17" s="1020">
        <v>0.03</v>
      </c>
      <c r="Y17" s="1020">
        <v>4.4999999999999998E-2</v>
      </c>
      <c r="Z17" s="1020">
        <v>0.06</v>
      </c>
    </row>
    <row r="18" spans="2:26">
      <c r="W18" s="347" t="s">
        <v>718</v>
      </c>
      <c r="X18" s="1020">
        <v>2.5000000000000001E-2</v>
      </c>
      <c r="Y18" s="1020">
        <v>3.5000000000000003E-2</v>
      </c>
      <c r="Z18" s="1020">
        <v>4.4999999999999998E-2</v>
      </c>
    </row>
    <row r="19" spans="2:26">
      <c r="W19" s="347" t="s">
        <v>719</v>
      </c>
      <c r="X19" s="1020">
        <v>2.5000000000000001E-2</v>
      </c>
      <c r="Y19" s="1020">
        <v>3.5000000000000003E-2</v>
      </c>
      <c r="Z19" s="1020">
        <v>4.4999999999999998E-2</v>
      </c>
    </row>
    <row r="20" spans="2:26">
      <c r="W20" s="347" t="s">
        <v>720</v>
      </c>
      <c r="X20" s="1020">
        <v>2.5000000000000001E-2</v>
      </c>
      <c r="Y20" s="1020">
        <v>3.5000000000000003E-2</v>
      </c>
      <c r="Z20" s="1020">
        <v>4.4999999999999998E-2</v>
      </c>
    </row>
    <row r="21" spans="2:26">
      <c r="W21" s="347" t="s">
        <v>721</v>
      </c>
      <c r="X21" s="1020">
        <v>2.5000000000000001E-2</v>
      </c>
      <c r="Y21" s="1020">
        <v>3.5000000000000003E-2</v>
      </c>
      <c r="Z21" s="1020">
        <v>4.4999999999999998E-2</v>
      </c>
    </row>
    <row r="22" spans="2:26">
      <c r="W22" s="347" t="s">
        <v>722</v>
      </c>
      <c r="X22" s="1020">
        <v>2.5000000000000001E-2</v>
      </c>
      <c r="Y22" s="1020">
        <v>3.5000000000000003E-2</v>
      </c>
      <c r="Z22" s="1020">
        <v>4.4999999999999998E-2</v>
      </c>
    </row>
    <row r="23" spans="2:26">
      <c r="W23" s="347" t="s">
        <v>723</v>
      </c>
      <c r="X23" s="1020">
        <v>2.5000000000000001E-2</v>
      </c>
      <c r="Y23" s="1020">
        <v>3.5000000000000003E-2</v>
      </c>
      <c r="Z23" s="1020">
        <v>4.4999999999999998E-2</v>
      </c>
    </row>
    <row r="24" spans="2:26">
      <c r="W24" s="347" t="s">
        <v>724</v>
      </c>
      <c r="X24" s="1020">
        <v>2.5000000000000001E-2</v>
      </c>
      <c r="Y24" s="1020">
        <v>0.03</v>
      </c>
      <c r="Z24" s="1020">
        <v>3.5000000000000003E-2</v>
      </c>
    </row>
    <row r="25" spans="2:26">
      <c r="W25" s="347" t="s">
        <v>725</v>
      </c>
      <c r="X25" s="1020">
        <v>2.5000000000000001E-2</v>
      </c>
      <c r="Y25" s="1020">
        <v>0.03</v>
      </c>
      <c r="Z25" s="1020">
        <v>3.5000000000000003E-2</v>
      </c>
    </row>
    <row r="26" spans="2:26">
      <c r="W26" s="347" t="s">
        <v>726</v>
      </c>
      <c r="X26" s="1020">
        <v>2.5000000000000001E-2</v>
      </c>
      <c r="Y26" s="1020">
        <v>0.03</v>
      </c>
      <c r="Z26" s="1020">
        <v>3.5000000000000003E-2</v>
      </c>
    </row>
    <row r="27" spans="2:26">
      <c r="W27" s="347" t="s">
        <v>727</v>
      </c>
      <c r="X27" s="1020">
        <v>2.5000000000000001E-2</v>
      </c>
      <c r="Y27" s="1020">
        <v>0.03</v>
      </c>
      <c r="Z27" s="1020">
        <v>3.5000000000000003E-2</v>
      </c>
    </row>
    <row r="28" spans="2:26">
      <c r="V28" s="347">
        <v>2021</v>
      </c>
      <c r="W28" s="347" t="s">
        <v>716</v>
      </c>
      <c r="X28" s="1020">
        <v>2.5000000000000001E-2</v>
      </c>
      <c r="Y28" s="1020">
        <v>0.03</v>
      </c>
      <c r="Z28" s="1020">
        <v>3.5000000000000003E-2</v>
      </c>
    </row>
    <row r="29" spans="2:26">
      <c r="B29" s="346" t="s">
        <v>625</v>
      </c>
      <c r="W29" s="347" t="s">
        <v>717</v>
      </c>
      <c r="X29" s="1020">
        <v>2.5000000000000001E-2</v>
      </c>
      <c r="Y29" s="1020">
        <v>0.03</v>
      </c>
      <c r="Z29" s="1020">
        <v>3.5000000000000003E-2</v>
      </c>
    </row>
    <row r="30" spans="2:26">
      <c r="W30" s="347" t="s">
        <v>718</v>
      </c>
      <c r="X30" s="1020">
        <v>2.5000000000000001E-2</v>
      </c>
      <c r="Y30" s="1020">
        <v>0.03</v>
      </c>
      <c r="Z30" s="1020">
        <v>3.5000000000000003E-2</v>
      </c>
    </row>
    <row r="31" spans="2:26">
      <c r="W31" s="347" t="s">
        <v>719</v>
      </c>
      <c r="X31" s="1020">
        <v>2.5000000000000001E-2</v>
      </c>
      <c r="Y31" s="1020">
        <v>0.03</v>
      </c>
      <c r="Z31" s="1020">
        <v>3.5000000000000003E-2</v>
      </c>
    </row>
    <row r="32" spans="2:26">
      <c r="W32" s="347" t="s">
        <v>720</v>
      </c>
      <c r="X32" s="1020">
        <v>2.5000000000000001E-2</v>
      </c>
      <c r="Y32" s="1020">
        <v>0.03</v>
      </c>
      <c r="Z32" s="1020">
        <v>3.5000000000000003E-2</v>
      </c>
    </row>
    <row r="33" spans="23:26">
      <c r="W33" s="347" t="s">
        <v>721</v>
      </c>
      <c r="X33" s="1020">
        <v>2.5000000000000001E-2</v>
      </c>
      <c r="Y33" s="1020">
        <v>0.03</v>
      </c>
      <c r="Z33" s="1020">
        <v>3.5000000000000003E-2</v>
      </c>
    </row>
    <row r="34" spans="23:26">
      <c r="X34" s="1020"/>
    </row>
  </sheetData>
  <mergeCells count="3">
    <mergeCell ref="B2:P2"/>
    <mergeCell ref="B3:P3"/>
    <mergeCell ref="B4:P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T31"/>
  <sheetViews>
    <sheetView showGridLines="0" zoomScale="98" zoomScaleNormal="98" workbookViewId="0">
      <selection activeCell="P13" sqref="P13"/>
    </sheetView>
  </sheetViews>
  <sheetFormatPr defaultColWidth="11.42578125" defaultRowHeight="15"/>
  <cols>
    <col min="1" max="1" width="11.42578125" style="24"/>
    <col min="2" max="2" width="25.85546875" style="24" bestFit="1" customWidth="1"/>
    <col min="3" max="15" width="11.42578125" style="24"/>
    <col min="16" max="16" width="25.42578125" style="24" bestFit="1" customWidth="1"/>
    <col min="17" max="257" width="11.42578125" style="24"/>
    <col min="258" max="258" width="25.85546875" style="24" bestFit="1" customWidth="1"/>
    <col min="259" max="271" width="11.42578125" style="24"/>
    <col min="272" max="272" width="25.42578125" style="24" bestFit="1" customWidth="1"/>
    <col min="273" max="513" width="11.42578125" style="24"/>
    <col min="514" max="514" width="25.85546875" style="24" bestFit="1" customWidth="1"/>
    <col min="515" max="527" width="11.42578125" style="24"/>
    <col min="528" max="528" width="25.42578125" style="24" bestFit="1" customWidth="1"/>
    <col min="529" max="769" width="11.42578125" style="24"/>
    <col min="770" max="770" width="25.85546875" style="24" bestFit="1" customWidth="1"/>
    <col min="771" max="783" width="11.42578125" style="24"/>
    <col min="784" max="784" width="25.42578125" style="24" bestFit="1" customWidth="1"/>
    <col min="785" max="1025" width="11.42578125" style="24"/>
    <col min="1026" max="1026" width="25.85546875" style="24" bestFit="1" customWidth="1"/>
    <col min="1027" max="1039" width="11.42578125" style="24"/>
    <col min="1040" max="1040" width="25.42578125" style="24" bestFit="1" customWidth="1"/>
    <col min="1041" max="1281" width="11.42578125" style="24"/>
    <col min="1282" max="1282" width="25.85546875" style="24" bestFit="1" customWidth="1"/>
    <col min="1283" max="1295" width="11.42578125" style="24"/>
    <col min="1296" max="1296" width="25.42578125" style="24" bestFit="1" customWidth="1"/>
    <col min="1297" max="1537" width="11.42578125" style="24"/>
    <col min="1538" max="1538" width="25.85546875" style="24" bestFit="1" customWidth="1"/>
    <col min="1539" max="1551" width="11.42578125" style="24"/>
    <col min="1552" max="1552" width="25.42578125" style="24" bestFit="1" customWidth="1"/>
    <col min="1553" max="1793" width="11.42578125" style="24"/>
    <col min="1794" max="1794" width="25.85546875" style="24" bestFit="1" customWidth="1"/>
    <col min="1795" max="1807" width="11.42578125" style="24"/>
    <col min="1808" max="1808" width="25.42578125" style="24" bestFit="1" customWidth="1"/>
    <col min="1809" max="2049" width="11.42578125" style="24"/>
    <col min="2050" max="2050" width="25.85546875" style="24" bestFit="1" customWidth="1"/>
    <col min="2051" max="2063" width="11.42578125" style="24"/>
    <col min="2064" max="2064" width="25.42578125" style="24" bestFit="1" customWidth="1"/>
    <col min="2065" max="2305" width="11.42578125" style="24"/>
    <col min="2306" max="2306" width="25.85546875" style="24" bestFit="1" customWidth="1"/>
    <col min="2307" max="2319" width="11.42578125" style="24"/>
    <col min="2320" max="2320" width="25.42578125" style="24" bestFit="1" customWidth="1"/>
    <col min="2321" max="2561" width="11.42578125" style="24"/>
    <col min="2562" max="2562" width="25.85546875" style="24" bestFit="1" customWidth="1"/>
    <col min="2563" max="2575" width="11.42578125" style="24"/>
    <col min="2576" max="2576" width="25.42578125" style="24" bestFit="1" customWidth="1"/>
    <col min="2577" max="2817" width="11.42578125" style="24"/>
    <col min="2818" max="2818" width="25.85546875" style="24" bestFit="1" customWidth="1"/>
    <col min="2819" max="2831" width="11.42578125" style="24"/>
    <col min="2832" max="2832" width="25.42578125" style="24" bestFit="1" customWidth="1"/>
    <col min="2833" max="3073" width="11.42578125" style="24"/>
    <col min="3074" max="3074" width="25.85546875" style="24" bestFit="1" customWidth="1"/>
    <col min="3075" max="3087" width="11.42578125" style="24"/>
    <col min="3088" max="3088" width="25.42578125" style="24" bestFit="1" customWidth="1"/>
    <col min="3089" max="3329" width="11.42578125" style="24"/>
    <col min="3330" max="3330" width="25.85546875" style="24" bestFit="1" customWidth="1"/>
    <col min="3331" max="3343" width="11.42578125" style="24"/>
    <col min="3344" max="3344" width="25.42578125" style="24" bestFit="1" customWidth="1"/>
    <col min="3345" max="3585" width="11.42578125" style="24"/>
    <col min="3586" max="3586" width="25.85546875" style="24" bestFit="1" customWidth="1"/>
    <col min="3587" max="3599" width="11.42578125" style="24"/>
    <col min="3600" max="3600" width="25.42578125" style="24" bestFit="1" customWidth="1"/>
    <col min="3601" max="3841" width="11.42578125" style="24"/>
    <col min="3842" max="3842" width="25.85546875" style="24" bestFit="1" customWidth="1"/>
    <col min="3843" max="3855" width="11.42578125" style="24"/>
    <col min="3856" max="3856" width="25.42578125" style="24" bestFit="1" customWidth="1"/>
    <col min="3857" max="4097" width="11.42578125" style="24"/>
    <col min="4098" max="4098" width="25.85546875" style="24" bestFit="1" customWidth="1"/>
    <col min="4099" max="4111" width="11.42578125" style="24"/>
    <col min="4112" max="4112" width="25.42578125" style="24" bestFit="1" customWidth="1"/>
    <col min="4113" max="4353" width="11.42578125" style="24"/>
    <col min="4354" max="4354" width="25.85546875" style="24" bestFit="1" customWidth="1"/>
    <col min="4355" max="4367" width="11.42578125" style="24"/>
    <col min="4368" max="4368" width="25.42578125" style="24" bestFit="1" customWidth="1"/>
    <col min="4369" max="4609" width="11.42578125" style="24"/>
    <col min="4610" max="4610" width="25.85546875" style="24" bestFit="1" customWidth="1"/>
    <col min="4611" max="4623" width="11.42578125" style="24"/>
    <col min="4624" max="4624" width="25.42578125" style="24" bestFit="1" customWidth="1"/>
    <col min="4625" max="4865" width="11.42578125" style="24"/>
    <col min="4866" max="4866" width="25.85546875" style="24" bestFit="1" customWidth="1"/>
    <col min="4867" max="4879" width="11.42578125" style="24"/>
    <col min="4880" max="4880" width="25.42578125" style="24" bestFit="1" customWidth="1"/>
    <col min="4881" max="5121" width="11.42578125" style="24"/>
    <col min="5122" max="5122" width="25.85546875" style="24" bestFit="1" customWidth="1"/>
    <col min="5123" max="5135" width="11.42578125" style="24"/>
    <col min="5136" max="5136" width="25.42578125" style="24" bestFit="1" customWidth="1"/>
    <col min="5137" max="5377" width="11.42578125" style="24"/>
    <col min="5378" max="5378" width="25.85546875" style="24" bestFit="1" customWidth="1"/>
    <col min="5379" max="5391" width="11.42578125" style="24"/>
    <col min="5392" max="5392" width="25.42578125" style="24" bestFit="1" customWidth="1"/>
    <col min="5393" max="5633" width="11.42578125" style="24"/>
    <col min="5634" max="5634" width="25.85546875" style="24" bestFit="1" customWidth="1"/>
    <col min="5635" max="5647" width="11.42578125" style="24"/>
    <col min="5648" max="5648" width="25.42578125" style="24" bestFit="1" customWidth="1"/>
    <col min="5649" max="5889" width="11.42578125" style="24"/>
    <col min="5890" max="5890" width="25.85546875" style="24" bestFit="1" customWidth="1"/>
    <col min="5891" max="5903" width="11.42578125" style="24"/>
    <col min="5904" max="5904" width="25.42578125" style="24" bestFit="1" customWidth="1"/>
    <col min="5905" max="6145" width="11.42578125" style="24"/>
    <col min="6146" max="6146" width="25.85546875" style="24" bestFit="1" customWidth="1"/>
    <col min="6147" max="6159" width="11.42578125" style="24"/>
    <col min="6160" max="6160" width="25.42578125" style="24" bestFit="1" customWidth="1"/>
    <col min="6161" max="6401" width="11.42578125" style="24"/>
    <col min="6402" max="6402" width="25.85546875" style="24" bestFit="1" customWidth="1"/>
    <col min="6403" max="6415" width="11.42578125" style="24"/>
    <col min="6416" max="6416" width="25.42578125" style="24" bestFit="1" customWidth="1"/>
    <col min="6417" max="6657" width="11.42578125" style="24"/>
    <col min="6658" max="6658" width="25.85546875" style="24" bestFit="1" customWidth="1"/>
    <col min="6659" max="6671" width="11.42578125" style="24"/>
    <col min="6672" max="6672" width="25.42578125" style="24" bestFit="1" customWidth="1"/>
    <col min="6673" max="6913" width="11.42578125" style="24"/>
    <col min="6914" max="6914" width="25.85546875" style="24" bestFit="1" customWidth="1"/>
    <col min="6915" max="6927" width="11.42578125" style="24"/>
    <col min="6928" max="6928" width="25.42578125" style="24" bestFit="1" customWidth="1"/>
    <col min="6929" max="7169" width="11.42578125" style="24"/>
    <col min="7170" max="7170" width="25.85546875" style="24" bestFit="1" customWidth="1"/>
    <col min="7171" max="7183" width="11.42578125" style="24"/>
    <col min="7184" max="7184" width="25.42578125" style="24" bestFit="1" customWidth="1"/>
    <col min="7185" max="7425" width="11.42578125" style="24"/>
    <col min="7426" max="7426" width="25.85546875" style="24" bestFit="1" customWidth="1"/>
    <col min="7427" max="7439" width="11.42578125" style="24"/>
    <col min="7440" max="7440" width="25.42578125" style="24" bestFit="1" customWidth="1"/>
    <col min="7441" max="7681" width="11.42578125" style="24"/>
    <col min="7682" max="7682" width="25.85546875" style="24" bestFit="1" customWidth="1"/>
    <col min="7683" max="7695" width="11.42578125" style="24"/>
    <col min="7696" max="7696" width="25.42578125" style="24" bestFit="1" customWidth="1"/>
    <col min="7697" max="7937" width="11.42578125" style="24"/>
    <col min="7938" max="7938" width="25.85546875" style="24" bestFit="1" customWidth="1"/>
    <col min="7939" max="7951" width="11.42578125" style="24"/>
    <col min="7952" max="7952" width="25.42578125" style="24" bestFit="1" customWidth="1"/>
    <col min="7953" max="8193" width="11.42578125" style="24"/>
    <col min="8194" max="8194" width="25.85546875" style="24" bestFit="1" customWidth="1"/>
    <col min="8195" max="8207" width="11.42578125" style="24"/>
    <col min="8208" max="8208" width="25.42578125" style="24" bestFit="1" customWidth="1"/>
    <col min="8209" max="8449" width="11.42578125" style="24"/>
    <col min="8450" max="8450" width="25.85546875" style="24" bestFit="1" customWidth="1"/>
    <col min="8451" max="8463" width="11.42578125" style="24"/>
    <col min="8464" max="8464" width="25.42578125" style="24" bestFit="1" customWidth="1"/>
    <col min="8465" max="8705" width="11.42578125" style="24"/>
    <col min="8706" max="8706" width="25.85546875" style="24" bestFit="1" customWidth="1"/>
    <col min="8707" max="8719" width="11.42578125" style="24"/>
    <col min="8720" max="8720" width="25.42578125" style="24" bestFit="1" customWidth="1"/>
    <col min="8721" max="8961" width="11.42578125" style="24"/>
    <col min="8962" max="8962" width="25.85546875" style="24" bestFit="1" customWidth="1"/>
    <col min="8963" max="8975" width="11.42578125" style="24"/>
    <col min="8976" max="8976" width="25.42578125" style="24" bestFit="1" customWidth="1"/>
    <col min="8977" max="9217" width="11.42578125" style="24"/>
    <col min="9218" max="9218" width="25.85546875" style="24" bestFit="1" customWidth="1"/>
    <col min="9219" max="9231" width="11.42578125" style="24"/>
    <col min="9232" max="9232" width="25.42578125" style="24" bestFit="1" customWidth="1"/>
    <col min="9233" max="9473" width="11.42578125" style="24"/>
    <col min="9474" max="9474" width="25.85546875" style="24" bestFit="1" customWidth="1"/>
    <col min="9475" max="9487" width="11.42578125" style="24"/>
    <col min="9488" max="9488" width="25.42578125" style="24" bestFit="1" customWidth="1"/>
    <col min="9489" max="9729" width="11.42578125" style="24"/>
    <col min="9730" max="9730" width="25.85546875" style="24" bestFit="1" customWidth="1"/>
    <col min="9731" max="9743" width="11.42578125" style="24"/>
    <col min="9744" max="9744" width="25.42578125" style="24" bestFit="1" customWidth="1"/>
    <col min="9745" max="9985" width="11.42578125" style="24"/>
    <col min="9986" max="9986" width="25.85546875" style="24" bestFit="1" customWidth="1"/>
    <col min="9987" max="9999" width="11.42578125" style="24"/>
    <col min="10000" max="10000" width="25.42578125" style="24" bestFit="1" customWidth="1"/>
    <col min="10001" max="10241" width="11.42578125" style="24"/>
    <col min="10242" max="10242" width="25.85546875" style="24" bestFit="1" customWidth="1"/>
    <col min="10243" max="10255" width="11.42578125" style="24"/>
    <col min="10256" max="10256" width="25.42578125" style="24" bestFit="1" customWidth="1"/>
    <col min="10257" max="10497" width="11.42578125" style="24"/>
    <col min="10498" max="10498" width="25.85546875" style="24" bestFit="1" customWidth="1"/>
    <col min="10499" max="10511" width="11.42578125" style="24"/>
    <col min="10512" max="10512" width="25.42578125" style="24" bestFit="1" customWidth="1"/>
    <col min="10513" max="10753" width="11.42578125" style="24"/>
    <col min="10754" max="10754" width="25.85546875" style="24" bestFit="1" customWidth="1"/>
    <col min="10755" max="10767" width="11.42578125" style="24"/>
    <col min="10768" max="10768" width="25.42578125" style="24" bestFit="1" customWidth="1"/>
    <col min="10769" max="11009" width="11.42578125" style="24"/>
    <col min="11010" max="11010" width="25.85546875" style="24" bestFit="1" customWidth="1"/>
    <col min="11011" max="11023" width="11.42578125" style="24"/>
    <col min="11024" max="11024" width="25.42578125" style="24" bestFit="1" customWidth="1"/>
    <col min="11025" max="11265" width="11.42578125" style="24"/>
    <col min="11266" max="11266" width="25.85546875" style="24" bestFit="1" customWidth="1"/>
    <col min="11267" max="11279" width="11.42578125" style="24"/>
    <col min="11280" max="11280" width="25.42578125" style="24" bestFit="1" customWidth="1"/>
    <col min="11281" max="11521" width="11.42578125" style="24"/>
    <col min="11522" max="11522" width="25.85546875" style="24" bestFit="1" customWidth="1"/>
    <col min="11523" max="11535" width="11.42578125" style="24"/>
    <col min="11536" max="11536" width="25.42578125" style="24" bestFit="1" customWidth="1"/>
    <col min="11537" max="11777" width="11.42578125" style="24"/>
    <col min="11778" max="11778" width="25.85546875" style="24" bestFit="1" customWidth="1"/>
    <col min="11779" max="11791" width="11.42578125" style="24"/>
    <col min="11792" max="11792" width="25.42578125" style="24" bestFit="1" customWidth="1"/>
    <col min="11793" max="12033" width="11.42578125" style="24"/>
    <col min="12034" max="12034" width="25.85546875" style="24" bestFit="1" customWidth="1"/>
    <col min="12035" max="12047" width="11.42578125" style="24"/>
    <col min="12048" max="12048" width="25.42578125" style="24" bestFit="1" customWidth="1"/>
    <col min="12049" max="12289" width="11.42578125" style="24"/>
    <col min="12290" max="12290" width="25.85546875" style="24" bestFit="1" customWidth="1"/>
    <col min="12291" max="12303" width="11.42578125" style="24"/>
    <col min="12304" max="12304" width="25.42578125" style="24" bestFit="1" customWidth="1"/>
    <col min="12305" max="12545" width="11.42578125" style="24"/>
    <col min="12546" max="12546" width="25.85546875" style="24" bestFit="1" customWidth="1"/>
    <col min="12547" max="12559" width="11.42578125" style="24"/>
    <col min="12560" max="12560" width="25.42578125" style="24" bestFit="1" customWidth="1"/>
    <col min="12561" max="12801" width="11.42578125" style="24"/>
    <col min="12802" max="12802" width="25.85546875" style="24" bestFit="1" customWidth="1"/>
    <col min="12803" max="12815" width="11.42578125" style="24"/>
    <col min="12816" max="12816" width="25.42578125" style="24" bestFit="1" customWidth="1"/>
    <col min="12817" max="13057" width="11.42578125" style="24"/>
    <col min="13058" max="13058" width="25.85546875" style="24" bestFit="1" customWidth="1"/>
    <col min="13059" max="13071" width="11.42578125" style="24"/>
    <col min="13072" max="13072" width="25.42578125" style="24" bestFit="1" customWidth="1"/>
    <col min="13073" max="13313" width="11.42578125" style="24"/>
    <col min="13314" max="13314" width="25.85546875" style="24" bestFit="1" customWidth="1"/>
    <col min="13315" max="13327" width="11.42578125" style="24"/>
    <col min="13328" max="13328" width="25.42578125" style="24" bestFit="1" customWidth="1"/>
    <col min="13329" max="13569" width="11.42578125" style="24"/>
    <col min="13570" max="13570" width="25.85546875" style="24" bestFit="1" customWidth="1"/>
    <col min="13571" max="13583" width="11.42578125" style="24"/>
    <col min="13584" max="13584" width="25.42578125" style="24" bestFit="1" customWidth="1"/>
    <col min="13585" max="13825" width="11.42578125" style="24"/>
    <col min="13826" max="13826" width="25.85546875" style="24" bestFit="1" customWidth="1"/>
    <col min="13827" max="13839" width="11.42578125" style="24"/>
    <col min="13840" max="13840" width="25.42578125" style="24" bestFit="1" customWidth="1"/>
    <col min="13841" max="14081" width="11.42578125" style="24"/>
    <col min="14082" max="14082" width="25.85546875" style="24" bestFit="1" customWidth="1"/>
    <col min="14083" max="14095" width="11.42578125" style="24"/>
    <col min="14096" max="14096" width="25.42578125" style="24" bestFit="1" customWidth="1"/>
    <col min="14097" max="14337" width="11.42578125" style="24"/>
    <col min="14338" max="14338" width="25.85546875" style="24" bestFit="1" customWidth="1"/>
    <col min="14339" max="14351" width="11.42578125" style="24"/>
    <col min="14352" max="14352" width="25.42578125" style="24" bestFit="1" customWidth="1"/>
    <col min="14353" max="14593" width="11.42578125" style="24"/>
    <col min="14594" max="14594" width="25.85546875" style="24" bestFit="1" customWidth="1"/>
    <col min="14595" max="14607" width="11.42578125" style="24"/>
    <col min="14608" max="14608" width="25.42578125" style="24" bestFit="1" customWidth="1"/>
    <col min="14609" max="14849" width="11.42578125" style="24"/>
    <col min="14850" max="14850" width="25.85546875" style="24" bestFit="1" customWidth="1"/>
    <col min="14851" max="14863" width="11.42578125" style="24"/>
    <col min="14864" max="14864" width="25.42578125" style="24" bestFit="1" customWidth="1"/>
    <col min="14865" max="15105" width="11.42578125" style="24"/>
    <col min="15106" max="15106" width="25.85546875" style="24" bestFit="1" customWidth="1"/>
    <col min="15107" max="15119" width="11.42578125" style="24"/>
    <col min="15120" max="15120" width="25.42578125" style="24" bestFit="1" customWidth="1"/>
    <col min="15121" max="15361" width="11.42578125" style="24"/>
    <col min="15362" max="15362" width="25.85546875" style="24" bestFit="1" customWidth="1"/>
    <col min="15363" max="15375" width="11.42578125" style="24"/>
    <col min="15376" max="15376" width="25.42578125" style="24" bestFit="1" customWidth="1"/>
    <col min="15377" max="15617" width="11.42578125" style="24"/>
    <col min="15618" max="15618" width="25.85546875" style="24" bestFit="1" customWidth="1"/>
    <col min="15619" max="15631" width="11.42578125" style="24"/>
    <col min="15632" max="15632" width="25.42578125" style="24" bestFit="1" customWidth="1"/>
    <col min="15633" max="15873" width="11.42578125" style="24"/>
    <col min="15874" max="15874" width="25.85546875" style="24" bestFit="1" customWidth="1"/>
    <col min="15875" max="15887" width="11.42578125" style="24"/>
    <col min="15888" max="15888" width="25.42578125" style="24" bestFit="1" customWidth="1"/>
    <col min="15889" max="16129" width="11.42578125" style="24"/>
    <col min="16130" max="16130" width="25.85546875" style="24" bestFit="1" customWidth="1"/>
    <col min="16131" max="16143" width="11.42578125" style="24"/>
    <col min="16144" max="16144" width="25.42578125" style="24" bestFit="1" customWidth="1"/>
    <col min="16145" max="16384" width="11.42578125" style="24"/>
  </cols>
  <sheetData>
    <row r="2" spans="2:20">
      <c r="B2" s="75"/>
      <c r="C2" s="430"/>
      <c r="D2" s="431"/>
      <c r="E2" s="432"/>
      <c r="F2" s="430"/>
      <c r="P2" s="1023"/>
      <c r="Q2" s="1024">
        <v>2020</v>
      </c>
      <c r="R2" s="1024" t="s">
        <v>583</v>
      </c>
      <c r="S2" s="1024" t="s">
        <v>605</v>
      </c>
      <c r="T2" s="1024" t="s">
        <v>606</v>
      </c>
    </row>
    <row r="3" spans="2:20">
      <c r="B3" s="807" t="s">
        <v>1011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P3" s="1023" t="s">
        <v>728</v>
      </c>
      <c r="Q3" s="1021">
        <v>3.78E-2</v>
      </c>
      <c r="R3" s="1021">
        <v>0.04</v>
      </c>
      <c r="S3" s="1022">
        <v>7.0000000000000007E-2</v>
      </c>
      <c r="T3" s="1022">
        <v>4.4999999999999998E-2</v>
      </c>
    </row>
    <row r="4" spans="2:20">
      <c r="B4" s="808" t="s">
        <v>730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P4" s="1023" t="s">
        <v>729</v>
      </c>
      <c r="Q4" s="1021">
        <v>5.5500000000000001E-2</v>
      </c>
      <c r="R4" s="1021">
        <v>0.04</v>
      </c>
      <c r="S4" s="1022">
        <v>0.05</v>
      </c>
      <c r="T4" s="1022">
        <v>0.04</v>
      </c>
    </row>
    <row r="5" spans="2:20">
      <c r="B5" s="808"/>
      <c r="C5" s="808"/>
      <c r="D5" s="808"/>
      <c r="E5" s="808"/>
      <c r="F5" s="808"/>
      <c r="G5" s="808"/>
      <c r="H5" s="808"/>
      <c r="I5" s="808"/>
      <c r="J5" s="808"/>
      <c r="K5" s="808"/>
      <c r="L5" s="808"/>
      <c r="P5" s="1023" t="s">
        <v>731</v>
      </c>
      <c r="Q5" s="1025">
        <v>56.58</v>
      </c>
      <c r="R5" s="1026">
        <v>62.3</v>
      </c>
      <c r="S5" s="1026">
        <v>58.4</v>
      </c>
      <c r="T5" s="1026">
        <v>61.32</v>
      </c>
    </row>
    <row r="6" spans="2:20"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P6" s="1023" t="s">
        <v>732</v>
      </c>
      <c r="Q6" s="1022">
        <v>-3.5000000000000003E-2</v>
      </c>
      <c r="R6" s="1021">
        <v>0.04</v>
      </c>
      <c r="S6" s="1022">
        <v>6.4000000000000001E-2</v>
      </c>
      <c r="T6" s="1022">
        <v>3.5000000000000003E-2</v>
      </c>
    </row>
    <row r="7" spans="2:20">
      <c r="P7" s="1023" t="s">
        <v>733</v>
      </c>
      <c r="Q7" s="1022">
        <v>-6.7000000000000004E-2</v>
      </c>
      <c r="R7" s="1021">
        <v>0.05</v>
      </c>
      <c r="S7" s="1022">
        <v>7.4999999999999997E-2</v>
      </c>
      <c r="T7" s="1022">
        <v>0.05</v>
      </c>
    </row>
    <row r="8" spans="2:20">
      <c r="P8" s="1027"/>
      <c r="Q8" s="1027"/>
      <c r="R8" s="1027"/>
      <c r="S8" s="1027"/>
      <c r="T8" s="1027"/>
    </row>
    <row r="9" spans="2:20">
      <c r="P9" s="1027"/>
      <c r="Q9" s="1027"/>
      <c r="R9" s="1027"/>
      <c r="S9" s="1027"/>
      <c r="T9" s="1027"/>
    </row>
    <row r="10" spans="2:20">
      <c r="P10" s="1027"/>
      <c r="Q10" s="1027"/>
      <c r="R10" s="1027"/>
      <c r="S10" s="1028">
        <f>R5-S5</f>
        <v>3.8999999999999986</v>
      </c>
      <c r="T10" s="1027"/>
    </row>
    <row r="11" spans="2:20">
      <c r="P11" s="1027"/>
      <c r="Q11" s="1027"/>
      <c r="R11" s="1027"/>
      <c r="S11" s="1027"/>
      <c r="T11" s="1027"/>
    </row>
    <row r="12" spans="2:20">
      <c r="P12" s="1027"/>
      <c r="Q12" s="1027"/>
      <c r="R12" s="1027"/>
      <c r="S12" s="1027"/>
      <c r="T12" s="1027"/>
    </row>
    <row r="13" spans="2:20">
      <c r="P13" s="1027"/>
      <c r="Q13" s="1027"/>
      <c r="R13" s="1027"/>
      <c r="S13" s="1027"/>
      <c r="T13" s="1027"/>
    </row>
    <row r="14" spans="2:20">
      <c r="P14" s="1027"/>
      <c r="Q14" s="1027"/>
      <c r="R14" s="1027"/>
      <c r="S14" s="1027"/>
      <c r="T14" s="1027"/>
    </row>
    <row r="30" spans="2:2">
      <c r="B30" s="433" t="s">
        <v>734</v>
      </c>
    </row>
    <row r="31" spans="2:2">
      <c r="B31" s="433" t="s">
        <v>735</v>
      </c>
    </row>
  </sheetData>
  <mergeCells count="2">
    <mergeCell ref="B3:L3"/>
    <mergeCell ref="B4:L5"/>
  </mergeCells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5:H43"/>
  <sheetViews>
    <sheetView showGridLines="0" zoomScaleNormal="72" workbookViewId="0">
      <selection activeCell="J29" sqref="J29"/>
    </sheetView>
  </sheetViews>
  <sheetFormatPr defaultColWidth="11.42578125" defaultRowHeight="15"/>
  <cols>
    <col min="1" max="1" width="11.42578125" style="24"/>
    <col min="2" max="2" width="42.42578125" style="24" customWidth="1"/>
    <col min="3" max="8" width="14.42578125" style="24" bestFit="1" customWidth="1"/>
    <col min="9" max="257" width="11.42578125" style="24"/>
    <col min="258" max="258" width="42.42578125" style="24" customWidth="1"/>
    <col min="259" max="264" width="14.42578125" style="24" bestFit="1" customWidth="1"/>
    <col min="265" max="513" width="11.42578125" style="24"/>
    <col min="514" max="514" width="42.42578125" style="24" customWidth="1"/>
    <col min="515" max="520" width="14.42578125" style="24" bestFit="1" customWidth="1"/>
    <col min="521" max="769" width="11.42578125" style="24"/>
    <col min="770" max="770" width="42.42578125" style="24" customWidth="1"/>
    <col min="771" max="776" width="14.42578125" style="24" bestFit="1" customWidth="1"/>
    <col min="777" max="1025" width="11.42578125" style="24"/>
    <col min="1026" max="1026" width="42.42578125" style="24" customWidth="1"/>
    <col min="1027" max="1032" width="14.42578125" style="24" bestFit="1" customWidth="1"/>
    <col min="1033" max="1281" width="11.42578125" style="24"/>
    <col min="1282" max="1282" width="42.42578125" style="24" customWidth="1"/>
    <col min="1283" max="1288" width="14.42578125" style="24" bestFit="1" customWidth="1"/>
    <col min="1289" max="1537" width="11.42578125" style="24"/>
    <col min="1538" max="1538" width="42.42578125" style="24" customWidth="1"/>
    <col min="1539" max="1544" width="14.42578125" style="24" bestFit="1" customWidth="1"/>
    <col min="1545" max="1793" width="11.42578125" style="24"/>
    <col min="1794" max="1794" width="42.42578125" style="24" customWidth="1"/>
    <col min="1795" max="1800" width="14.42578125" style="24" bestFit="1" customWidth="1"/>
    <col min="1801" max="2049" width="11.42578125" style="24"/>
    <col min="2050" max="2050" width="42.42578125" style="24" customWidth="1"/>
    <col min="2051" max="2056" width="14.42578125" style="24" bestFit="1" customWidth="1"/>
    <col min="2057" max="2305" width="11.42578125" style="24"/>
    <col min="2306" max="2306" width="42.42578125" style="24" customWidth="1"/>
    <col min="2307" max="2312" width="14.42578125" style="24" bestFit="1" customWidth="1"/>
    <col min="2313" max="2561" width="11.42578125" style="24"/>
    <col min="2562" max="2562" width="42.42578125" style="24" customWidth="1"/>
    <col min="2563" max="2568" width="14.42578125" style="24" bestFit="1" customWidth="1"/>
    <col min="2569" max="2817" width="11.42578125" style="24"/>
    <col min="2818" max="2818" width="42.42578125" style="24" customWidth="1"/>
    <col min="2819" max="2824" width="14.42578125" style="24" bestFit="1" customWidth="1"/>
    <col min="2825" max="3073" width="11.42578125" style="24"/>
    <col min="3074" max="3074" width="42.42578125" style="24" customWidth="1"/>
    <col min="3075" max="3080" width="14.42578125" style="24" bestFit="1" customWidth="1"/>
    <col min="3081" max="3329" width="11.42578125" style="24"/>
    <col min="3330" max="3330" width="42.42578125" style="24" customWidth="1"/>
    <col min="3331" max="3336" width="14.42578125" style="24" bestFit="1" customWidth="1"/>
    <col min="3337" max="3585" width="11.42578125" style="24"/>
    <col min="3586" max="3586" width="42.42578125" style="24" customWidth="1"/>
    <col min="3587" max="3592" width="14.42578125" style="24" bestFit="1" customWidth="1"/>
    <col min="3593" max="3841" width="11.42578125" style="24"/>
    <col min="3842" max="3842" width="42.42578125" style="24" customWidth="1"/>
    <col min="3843" max="3848" width="14.42578125" style="24" bestFit="1" customWidth="1"/>
    <col min="3849" max="4097" width="11.42578125" style="24"/>
    <col min="4098" max="4098" width="42.42578125" style="24" customWidth="1"/>
    <col min="4099" max="4104" width="14.42578125" style="24" bestFit="1" customWidth="1"/>
    <col min="4105" max="4353" width="11.42578125" style="24"/>
    <col min="4354" max="4354" width="42.42578125" style="24" customWidth="1"/>
    <col min="4355" max="4360" width="14.42578125" style="24" bestFit="1" customWidth="1"/>
    <col min="4361" max="4609" width="11.42578125" style="24"/>
    <col min="4610" max="4610" width="42.42578125" style="24" customWidth="1"/>
    <col min="4611" max="4616" width="14.42578125" style="24" bestFit="1" customWidth="1"/>
    <col min="4617" max="4865" width="11.42578125" style="24"/>
    <col min="4866" max="4866" width="42.42578125" style="24" customWidth="1"/>
    <col min="4867" max="4872" width="14.42578125" style="24" bestFit="1" customWidth="1"/>
    <col min="4873" max="5121" width="11.42578125" style="24"/>
    <col min="5122" max="5122" width="42.42578125" style="24" customWidth="1"/>
    <col min="5123" max="5128" width="14.42578125" style="24" bestFit="1" customWidth="1"/>
    <col min="5129" max="5377" width="11.42578125" style="24"/>
    <col min="5378" max="5378" width="42.42578125" style="24" customWidth="1"/>
    <col min="5379" max="5384" width="14.42578125" style="24" bestFit="1" customWidth="1"/>
    <col min="5385" max="5633" width="11.42578125" style="24"/>
    <col min="5634" max="5634" width="42.42578125" style="24" customWidth="1"/>
    <col min="5635" max="5640" width="14.42578125" style="24" bestFit="1" customWidth="1"/>
    <col min="5641" max="5889" width="11.42578125" style="24"/>
    <col min="5890" max="5890" width="42.42578125" style="24" customWidth="1"/>
    <col min="5891" max="5896" width="14.42578125" style="24" bestFit="1" customWidth="1"/>
    <col min="5897" max="6145" width="11.42578125" style="24"/>
    <col min="6146" max="6146" width="42.42578125" style="24" customWidth="1"/>
    <col min="6147" max="6152" width="14.42578125" style="24" bestFit="1" customWidth="1"/>
    <col min="6153" max="6401" width="11.42578125" style="24"/>
    <col min="6402" max="6402" width="42.42578125" style="24" customWidth="1"/>
    <col min="6403" max="6408" width="14.42578125" style="24" bestFit="1" customWidth="1"/>
    <col min="6409" max="6657" width="11.42578125" style="24"/>
    <col min="6658" max="6658" width="42.42578125" style="24" customWidth="1"/>
    <col min="6659" max="6664" width="14.42578125" style="24" bestFit="1" customWidth="1"/>
    <col min="6665" max="6913" width="11.42578125" style="24"/>
    <col min="6914" max="6914" width="42.42578125" style="24" customWidth="1"/>
    <col min="6915" max="6920" width="14.42578125" style="24" bestFit="1" customWidth="1"/>
    <col min="6921" max="7169" width="11.42578125" style="24"/>
    <col min="7170" max="7170" width="42.42578125" style="24" customWidth="1"/>
    <col min="7171" max="7176" width="14.42578125" style="24" bestFit="1" customWidth="1"/>
    <col min="7177" max="7425" width="11.42578125" style="24"/>
    <col min="7426" max="7426" width="42.42578125" style="24" customWidth="1"/>
    <col min="7427" max="7432" width="14.42578125" style="24" bestFit="1" customWidth="1"/>
    <col min="7433" max="7681" width="11.42578125" style="24"/>
    <col min="7682" max="7682" width="42.42578125" style="24" customWidth="1"/>
    <col min="7683" max="7688" width="14.42578125" style="24" bestFit="1" customWidth="1"/>
    <col min="7689" max="7937" width="11.42578125" style="24"/>
    <col min="7938" max="7938" width="42.42578125" style="24" customWidth="1"/>
    <col min="7939" max="7944" width="14.42578125" style="24" bestFit="1" customWidth="1"/>
    <col min="7945" max="8193" width="11.42578125" style="24"/>
    <col min="8194" max="8194" width="42.42578125" style="24" customWidth="1"/>
    <col min="8195" max="8200" width="14.42578125" style="24" bestFit="1" customWidth="1"/>
    <col min="8201" max="8449" width="11.42578125" style="24"/>
    <col min="8450" max="8450" width="42.42578125" style="24" customWidth="1"/>
    <col min="8451" max="8456" width="14.42578125" style="24" bestFit="1" customWidth="1"/>
    <col min="8457" max="8705" width="11.42578125" style="24"/>
    <col min="8706" max="8706" width="42.42578125" style="24" customWidth="1"/>
    <col min="8707" max="8712" width="14.42578125" style="24" bestFit="1" customWidth="1"/>
    <col min="8713" max="8961" width="11.42578125" style="24"/>
    <col min="8962" max="8962" width="42.42578125" style="24" customWidth="1"/>
    <col min="8963" max="8968" width="14.42578125" style="24" bestFit="1" customWidth="1"/>
    <col min="8969" max="9217" width="11.42578125" style="24"/>
    <col min="9218" max="9218" width="42.42578125" style="24" customWidth="1"/>
    <col min="9219" max="9224" width="14.42578125" style="24" bestFit="1" customWidth="1"/>
    <col min="9225" max="9473" width="11.42578125" style="24"/>
    <col min="9474" max="9474" width="42.42578125" style="24" customWidth="1"/>
    <col min="9475" max="9480" width="14.42578125" style="24" bestFit="1" customWidth="1"/>
    <col min="9481" max="9729" width="11.42578125" style="24"/>
    <col min="9730" max="9730" width="42.42578125" style="24" customWidth="1"/>
    <col min="9731" max="9736" width="14.42578125" style="24" bestFit="1" customWidth="1"/>
    <col min="9737" max="9985" width="11.42578125" style="24"/>
    <col min="9986" max="9986" width="42.42578125" style="24" customWidth="1"/>
    <col min="9987" max="9992" width="14.42578125" style="24" bestFit="1" customWidth="1"/>
    <col min="9993" max="10241" width="11.42578125" style="24"/>
    <col min="10242" max="10242" width="42.42578125" style="24" customWidth="1"/>
    <col min="10243" max="10248" width="14.42578125" style="24" bestFit="1" customWidth="1"/>
    <col min="10249" max="10497" width="11.42578125" style="24"/>
    <col min="10498" max="10498" width="42.42578125" style="24" customWidth="1"/>
    <col min="10499" max="10504" width="14.42578125" style="24" bestFit="1" customWidth="1"/>
    <col min="10505" max="10753" width="11.42578125" style="24"/>
    <col min="10754" max="10754" width="42.42578125" style="24" customWidth="1"/>
    <col min="10755" max="10760" width="14.42578125" style="24" bestFit="1" customWidth="1"/>
    <col min="10761" max="11009" width="11.42578125" style="24"/>
    <col min="11010" max="11010" width="42.42578125" style="24" customWidth="1"/>
    <col min="11011" max="11016" width="14.42578125" style="24" bestFit="1" customWidth="1"/>
    <col min="11017" max="11265" width="11.42578125" style="24"/>
    <col min="11266" max="11266" width="42.42578125" style="24" customWidth="1"/>
    <col min="11267" max="11272" width="14.42578125" style="24" bestFit="1" customWidth="1"/>
    <col min="11273" max="11521" width="11.42578125" style="24"/>
    <col min="11522" max="11522" width="42.42578125" style="24" customWidth="1"/>
    <col min="11523" max="11528" width="14.42578125" style="24" bestFit="1" customWidth="1"/>
    <col min="11529" max="11777" width="11.42578125" style="24"/>
    <col min="11778" max="11778" width="42.42578125" style="24" customWidth="1"/>
    <col min="11779" max="11784" width="14.42578125" style="24" bestFit="1" customWidth="1"/>
    <col min="11785" max="12033" width="11.42578125" style="24"/>
    <col min="12034" max="12034" width="42.42578125" style="24" customWidth="1"/>
    <col min="12035" max="12040" width="14.42578125" style="24" bestFit="1" customWidth="1"/>
    <col min="12041" max="12289" width="11.42578125" style="24"/>
    <col min="12290" max="12290" width="42.42578125" style="24" customWidth="1"/>
    <col min="12291" max="12296" width="14.42578125" style="24" bestFit="1" customWidth="1"/>
    <col min="12297" max="12545" width="11.42578125" style="24"/>
    <col min="12546" max="12546" width="42.42578125" style="24" customWidth="1"/>
    <col min="12547" max="12552" width="14.42578125" style="24" bestFit="1" customWidth="1"/>
    <col min="12553" max="12801" width="11.42578125" style="24"/>
    <col min="12802" max="12802" width="42.42578125" style="24" customWidth="1"/>
    <col min="12803" max="12808" width="14.42578125" style="24" bestFit="1" customWidth="1"/>
    <col min="12809" max="13057" width="11.42578125" style="24"/>
    <col min="13058" max="13058" width="42.42578125" style="24" customWidth="1"/>
    <col min="13059" max="13064" width="14.42578125" style="24" bestFit="1" customWidth="1"/>
    <col min="13065" max="13313" width="11.42578125" style="24"/>
    <col min="13314" max="13314" width="42.42578125" style="24" customWidth="1"/>
    <col min="13315" max="13320" width="14.42578125" style="24" bestFit="1" customWidth="1"/>
    <col min="13321" max="13569" width="11.42578125" style="24"/>
    <col min="13570" max="13570" width="42.42578125" style="24" customWidth="1"/>
    <col min="13571" max="13576" width="14.42578125" style="24" bestFit="1" customWidth="1"/>
    <col min="13577" max="13825" width="11.42578125" style="24"/>
    <col min="13826" max="13826" width="42.42578125" style="24" customWidth="1"/>
    <col min="13827" max="13832" width="14.42578125" style="24" bestFit="1" customWidth="1"/>
    <col min="13833" max="14081" width="11.42578125" style="24"/>
    <col min="14082" max="14082" width="42.42578125" style="24" customWidth="1"/>
    <col min="14083" max="14088" width="14.42578125" style="24" bestFit="1" customWidth="1"/>
    <col min="14089" max="14337" width="11.42578125" style="24"/>
    <col min="14338" max="14338" width="42.42578125" style="24" customWidth="1"/>
    <col min="14339" max="14344" width="14.42578125" style="24" bestFit="1" customWidth="1"/>
    <col min="14345" max="14593" width="11.42578125" style="24"/>
    <col min="14594" max="14594" width="42.42578125" style="24" customWidth="1"/>
    <col min="14595" max="14600" width="14.42578125" style="24" bestFit="1" customWidth="1"/>
    <col min="14601" max="14849" width="11.42578125" style="24"/>
    <col min="14850" max="14850" width="42.42578125" style="24" customWidth="1"/>
    <col min="14851" max="14856" width="14.42578125" style="24" bestFit="1" customWidth="1"/>
    <col min="14857" max="15105" width="11.42578125" style="24"/>
    <col min="15106" max="15106" width="42.42578125" style="24" customWidth="1"/>
    <col min="15107" max="15112" width="14.42578125" style="24" bestFit="1" customWidth="1"/>
    <col min="15113" max="15361" width="11.42578125" style="24"/>
    <col min="15362" max="15362" width="42.42578125" style="24" customWidth="1"/>
    <col min="15363" max="15368" width="14.42578125" style="24" bestFit="1" customWidth="1"/>
    <col min="15369" max="15617" width="11.42578125" style="24"/>
    <col min="15618" max="15618" width="42.42578125" style="24" customWidth="1"/>
    <col min="15619" max="15624" width="14.42578125" style="24" bestFit="1" customWidth="1"/>
    <col min="15625" max="15873" width="11.42578125" style="24"/>
    <col min="15874" max="15874" width="42.42578125" style="24" customWidth="1"/>
    <col min="15875" max="15880" width="14.42578125" style="24" bestFit="1" customWidth="1"/>
    <col min="15881" max="16129" width="11.42578125" style="24"/>
    <col min="16130" max="16130" width="42.42578125" style="24" customWidth="1"/>
    <col min="16131" max="16136" width="14.42578125" style="24" bestFit="1" customWidth="1"/>
    <col min="16137" max="16384" width="11.42578125" style="24"/>
  </cols>
  <sheetData>
    <row r="5" spans="2:8" ht="15.75">
      <c r="B5" s="810"/>
      <c r="C5" s="810"/>
      <c r="D5" s="810"/>
      <c r="E5" s="810"/>
      <c r="F5" s="810"/>
      <c r="G5" s="810"/>
      <c r="H5" s="810"/>
    </row>
    <row r="6" spans="2:8" ht="15" customHeight="1">
      <c r="B6" s="811" t="s">
        <v>965</v>
      </c>
      <c r="C6" s="811"/>
      <c r="D6" s="811"/>
      <c r="E6" s="811"/>
      <c r="F6" s="811"/>
      <c r="G6" s="811"/>
      <c r="H6" s="811"/>
    </row>
    <row r="7" spans="2:8">
      <c r="B7" s="811"/>
      <c r="C7" s="811"/>
      <c r="D7" s="811"/>
      <c r="E7" s="811"/>
      <c r="F7" s="811"/>
      <c r="G7" s="811"/>
      <c r="H7" s="811"/>
    </row>
    <row r="8" spans="2:8" ht="15.75" thickBot="1">
      <c r="B8" s="812" t="s">
        <v>736</v>
      </c>
      <c r="C8" s="812"/>
      <c r="D8" s="812"/>
      <c r="E8" s="812"/>
      <c r="F8" s="812"/>
      <c r="G8" s="812"/>
      <c r="H8" s="812"/>
    </row>
    <row r="9" spans="2:8">
      <c r="B9" s="813"/>
      <c r="C9" s="815">
        <v>2020</v>
      </c>
      <c r="D9" s="817">
        <v>2021</v>
      </c>
      <c r="E9" s="817">
        <v>2022</v>
      </c>
      <c r="F9" s="817">
        <v>2023</v>
      </c>
      <c r="G9" s="819">
        <v>2024</v>
      </c>
      <c r="H9" s="819">
        <v>2025</v>
      </c>
    </row>
    <row r="10" spans="2:8" ht="15.75" thickBot="1">
      <c r="B10" s="814"/>
      <c r="C10" s="816"/>
      <c r="D10" s="818"/>
      <c r="E10" s="818"/>
      <c r="F10" s="818"/>
      <c r="G10" s="820"/>
      <c r="H10" s="820"/>
    </row>
    <row r="11" spans="2:8">
      <c r="B11" s="434" t="s">
        <v>737</v>
      </c>
      <c r="C11" s="435">
        <v>168.0333</v>
      </c>
      <c r="D11" s="436">
        <v>180.6357975</v>
      </c>
      <c r="E11" s="436">
        <v>189.6</v>
      </c>
      <c r="F11" s="436">
        <v>199.1</v>
      </c>
      <c r="G11" s="437">
        <v>209.1</v>
      </c>
      <c r="H11" s="438">
        <v>219.5</v>
      </c>
    </row>
    <row r="12" spans="2:8">
      <c r="B12" s="434" t="s">
        <v>738</v>
      </c>
      <c r="C12" s="439">
        <v>-6.7</v>
      </c>
      <c r="D12" s="440">
        <v>7.5</v>
      </c>
      <c r="E12" s="440">
        <v>5</v>
      </c>
      <c r="F12" s="440">
        <v>5</v>
      </c>
      <c r="G12" s="440">
        <v>5.0316927481518725</v>
      </c>
      <c r="H12" s="441">
        <v>4.9958554801305954</v>
      </c>
    </row>
    <row r="13" spans="2:8">
      <c r="B13" s="434"/>
      <c r="C13" s="442"/>
      <c r="D13" s="443"/>
      <c r="E13" s="443"/>
      <c r="F13" s="443"/>
      <c r="G13" s="443"/>
      <c r="H13" s="444"/>
    </row>
    <row r="14" spans="2:8">
      <c r="B14" s="434" t="s">
        <v>739</v>
      </c>
      <c r="C14" s="445">
        <v>4457624.3836258184</v>
      </c>
      <c r="D14" s="437">
        <v>5126270.0999999996</v>
      </c>
      <c r="E14" s="437">
        <v>5624799.9000000004</v>
      </c>
      <c r="F14" s="437">
        <v>6142281.5</v>
      </c>
      <c r="G14" s="437">
        <v>6707371.4000000004</v>
      </c>
      <c r="H14" s="438">
        <v>7324449.5999999996</v>
      </c>
    </row>
    <row r="15" spans="2:8">
      <c r="B15" s="434" t="s">
        <v>740</v>
      </c>
      <c r="C15" s="445">
        <v>-2.2929707496700757</v>
      </c>
      <c r="D15" s="437">
        <v>15.024999999999977</v>
      </c>
      <c r="E15" s="437">
        <v>9.725000000000005</v>
      </c>
      <c r="F15" s="437">
        <v>9.1999999999999993</v>
      </c>
      <c r="G15" s="437">
        <v>9.2329604580779545</v>
      </c>
      <c r="H15" s="438">
        <v>9.1956896993358193</v>
      </c>
    </row>
    <row r="16" spans="2:8">
      <c r="B16" s="434"/>
      <c r="C16" s="445"/>
      <c r="D16" s="437"/>
      <c r="E16" s="437"/>
      <c r="F16" s="437"/>
      <c r="G16" s="437"/>
      <c r="H16" s="438"/>
    </row>
    <row r="17" spans="2:8">
      <c r="B17" s="434" t="s">
        <v>741</v>
      </c>
      <c r="C17" s="445">
        <v>78784.453581226917</v>
      </c>
      <c r="D17" s="437">
        <v>87778.6</v>
      </c>
      <c r="E17" s="437">
        <v>91728.6</v>
      </c>
      <c r="F17" s="437">
        <v>96315.1</v>
      </c>
      <c r="G17" s="437">
        <v>101130.8</v>
      </c>
      <c r="H17" s="438">
        <v>106187.4</v>
      </c>
    </row>
    <row r="18" spans="2:8">
      <c r="B18" s="434" t="s">
        <v>742</v>
      </c>
      <c r="C18" s="445">
        <v>-11.384647868676156</v>
      </c>
      <c r="D18" s="437">
        <v>11.440316780821892</v>
      </c>
      <c r="E18" s="437">
        <v>4.4999999999999929</v>
      </c>
      <c r="F18" s="437">
        <v>5</v>
      </c>
      <c r="G18" s="437">
        <v>5.0316927481518725</v>
      </c>
      <c r="H18" s="438">
        <v>4.9958554801305732</v>
      </c>
    </row>
    <row r="19" spans="2:8">
      <c r="B19" s="434"/>
      <c r="C19" s="442"/>
      <c r="D19" s="443"/>
      <c r="E19" s="443"/>
      <c r="F19" s="443"/>
      <c r="G19" s="443"/>
      <c r="H19" s="444"/>
    </row>
    <row r="20" spans="2:8">
      <c r="B20" s="446" t="s">
        <v>743</v>
      </c>
      <c r="C20" s="447">
        <v>4</v>
      </c>
      <c r="D20" s="448">
        <v>4</v>
      </c>
      <c r="E20" s="448">
        <v>4</v>
      </c>
      <c r="F20" s="448">
        <v>4</v>
      </c>
      <c r="G20" s="449">
        <v>4</v>
      </c>
      <c r="H20" s="450">
        <v>4</v>
      </c>
    </row>
    <row r="21" spans="2:8">
      <c r="B21" s="446" t="s">
        <v>744</v>
      </c>
      <c r="C21" s="439">
        <v>3.78</v>
      </c>
      <c r="D21" s="440">
        <v>7</v>
      </c>
      <c r="E21" s="440">
        <v>4.5</v>
      </c>
      <c r="F21" s="440">
        <v>4</v>
      </c>
      <c r="G21" s="440">
        <v>4</v>
      </c>
      <c r="H21" s="441">
        <v>4</v>
      </c>
    </row>
    <row r="22" spans="2:8">
      <c r="B22" s="446" t="s">
        <v>729</v>
      </c>
      <c r="C22" s="439">
        <v>5.55</v>
      </c>
      <c r="D22" s="448">
        <v>5</v>
      </c>
      <c r="E22" s="448">
        <v>4</v>
      </c>
      <c r="F22" s="448">
        <v>4</v>
      </c>
      <c r="G22" s="449">
        <v>4</v>
      </c>
      <c r="H22" s="450">
        <v>4</v>
      </c>
    </row>
    <row r="23" spans="2:8">
      <c r="B23" s="434" t="s">
        <v>745</v>
      </c>
      <c r="C23" s="439">
        <v>4.7235040196462297</v>
      </c>
      <c r="D23" s="449">
        <v>7</v>
      </c>
      <c r="E23" s="449">
        <v>4.5</v>
      </c>
      <c r="F23" s="449">
        <v>4</v>
      </c>
      <c r="G23" s="449">
        <v>4</v>
      </c>
      <c r="H23" s="450">
        <v>4</v>
      </c>
    </row>
    <row r="24" spans="2:8">
      <c r="B24" s="434"/>
      <c r="C24" s="442"/>
      <c r="D24" s="443"/>
      <c r="E24" s="443"/>
      <c r="F24" s="443"/>
      <c r="G24" s="443"/>
      <c r="H24" s="444"/>
    </row>
    <row r="25" spans="2:8">
      <c r="B25" s="446" t="s">
        <v>746</v>
      </c>
      <c r="C25" s="442">
        <v>56.58</v>
      </c>
      <c r="D25" s="443">
        <v>58.4</v>
      </c>
      <c r="E25" s="443">
        <v>61.32</v>
      </c>
      <c r="F25" s="443">
        <v>63.772800000000004</v>
      </c>
      <c r="G25" s="449">
        <v>66.323712</v>
      </c>
      <c r="H25" s="450">
        <v>68.976660480000007</v>
      </c>
    </row>
    <row r="26" spans="2:8" ht="15.75" thickBot="1">
      <c r="B26" s="451" t="s">
        <v>747</v>
      </c>
      <c r="C26" s="452">
        <v>10.236527296107223</v>
      </c>
      <c r="D26" s="453">
        <v>3.2166843407564585</v>
      </c>
      <c r="E26" s="453">
        <v>5</v>
      </c>
      <c r="F26" s="453">
        <v>4</v>
      </c>
      <c r="G26" s="453">
        <v>4</v>
      </c>
      <c r="H26" s="454">
        <v>4</v>
      </c>
    </row>
    <row r="27" spans="2:8">
      <c r="B27" s="135"/>
    </row>
    <row r="29" spans="2:8" ht="15.75" thickBot="1">
      <c r="B29" s="455" t="s">
        <v>748</v>
      </c>
    </row>
    <row r="30" spans="2:8">
      <c r="B30" s="456" t="s">
        <v>705</v>
      </c>
      <c r="C30" s="457">
        <v>39.17</v>
      </c>
      <c r="D30" s="458">
        <v>61.9</v>
      </c>
      <c r="E30" s="458">
        <v>56.74</v>
      </c>
      <c r="F30" s="458">
        <v>53.140025999999999</v>
      </c>
      <c r="G30" s="459">
        <v>56.451301999999998</v>
      </c>
      <c r="H30" s="460">
        <v>59.299430999999998</v>
      </c>
    </row>
    <row r="31" spans="2:8">
      <c r="B31" s="434" t="s">
        <v>706</v>
      </c>
      <c r="C31" s="461">
        <v>1773.6</v>
      </c>
      <c r="D31" s="462">
        <v>1700</v>
      </c>
      <c r="E31" s="462">
        <v>1600</v>
      </c>
      <c r="F31" s="462">
        <v>1550</v>
      </c>
      <c r="G31" s="463">
        <v>1525</v>
      </c>
      <c r="H31" s="464">
        <v>1500</v>
      </c>
    </row>
    <row r="32" spans="2:8">
      <c r="B32" s="434" t="s">
        <v>749</v>
      </c>
      <c r="C32" s="461">
        <v>13889.5</v>
      </c>
      <c r="D32" s="462">
        <v>16500</v>
      </c>
      <c r="E32" s="462">
        <v>16000</v>
      </c>
      <c r="F32" s="462">
        <v>16145.622426636401</v>
      </c>
      <c r="G32" s="463">
        <v>16292.570221468901</v>
      </c>
      <c r="H32" s="464">
        <v>16440.855447205999</v>
      </c>
    </row>
    <row r="33" spans="2:8">
      <c r="B33" s="434" t="s">
        <v>750</v>
      </c>
      <c r="C33" s="461">
        <v>57.2</v>
      </c>
      <c r="D33" s="462">
        <v>78</v>
      </c>
      <c r="E33" s="462">
        <v>76.077565896712301</v>
      </c>
      <c r="F33" s="462">
        <v>74.202513240623006</v>
      </c>
      <c r="G33" s="463">
        <v>72.373674240579007</v>
      </c>
      <c r="H33" s="464">
        <v>70.589909887497896</v>
      </c>
    </row>
    <row r="34" spans="2:8">
      <c r="B34" s="434" t="s">
        <v>751</v>
      </c>
      <c r="C34" s="465">
        <v>-3.5</v>
      </c>
      <c r="D34" s="466">
        <v>6.4</v>
      </c>
      <c r="E34" s="466">
        <v>3.5150000000000001</v>
      </c>
      <c r="F34" s="466">
        <v>1.41</v>
      </c>
      <c r="G34" s="467">
        <v>1.4810000000000001</v>
      </c>
      <c r="H34" s="468">
        <v>1.607</v>
      </c>
    </row>
    <row r="35" spans="2:8">
      <c r="B35" s="434" t="s">
        <v>752</v>
      </c>
      <c r="C35" s="465">
        <v>1.2447882559371521</v>
      </c>
      <c r="D35" s="466">
        <v>2.2999999999999998</v>
      </c>
      <c r="E35" s="466">
        <v>2.4</v>
      </c>
      <c r="F35" s="466">
        <v>2.504</v>
      </c>
      <c r="G35" s="467">
        <v>2.4830000000000001</v>
      </c>
      <c r="H35" s="468">
        <v>2.3730000000000002</v>
      </c>
    </row>
    <row r="36" spans="2:8" ht="15.75" thickBot="1">
      <c r="B36" s="469" t="s">
        <v>753</v>
      </c>
      <c r="C36" s="470">
        <v>2.1</v>
      </c>
      <c r="D36" s="471">
        <v>2.2999999999999998</v>
      </c>
      <c r="E36" s="471">
        <v>2.464</v>
      </c>
      <c r="F36" s="471">
        <v>2.5150000000000001</v>
      </c>
      <c r="G36" s="472">
        <v>2.4340000000000002</v>
      </c>
      <c r="H36" s="473">
        <v>2.3119999999999998</v>
      </c>
    </row>
    <row r="37" spans="2:8" ht="6" customHeight="1">
      <c r="B37" s="135"/>
    </row>
    <row r="38" spans="2:8">
      <c r="B38" s="474" t="s">
        <v>754</v>
      </c>
    </row>
    <row r="39" spans="2:8">
      <c r="B39" s="475" t="s">
        <v>755</v>
      </c>
      <c r="C39" s="5"/>
      <c r="D39" s="5"/>
      <c r="E39" s="5"/>
      <c r="F39" s="5"/>
      <c r="G39" s="5"/>
      <c r="H39" s="5"/>
    </row>
    <row r="40" spans="2:8">
      <c r="B40" s="475" t="s">
        <v>756</v>
      </c>
      <c r="C40" s="5"/>
      <c r="D40" s="5"/>
      <c r="E40" s="5"/>
      <c r="F40" s="5"/>
      <c r="G40" s="5"/>
      <c r="H40" s="5"/>
    </row>
    <row r="41" spans="2:8" ht="26.25" customHeight="1">
      <c r="B41" s="809" t="s">
        <v>757</v>
      </c>
      <c r="C41" s="809"/>
      <c r="D41" s="809"/>
      <c r="E41" s="809"/>
      <c r="F41" s="809"/>
      <c r="G41" s="809"/>
      <c r="H41" s="809"/>
    </row>
    <row r="42" spans="2:8">
      <c r="B42" s="475" t="s">
        <v>758</v>
      </c>
      <c r="C42" s="5"/>
      <c r="D42" s="5"/>
      <c r="E42" s="5"/>
      <c r="F42" s="5"/>
      <c r="G42" s="5"/>
      <c r="H42" s="5"/>
    </row>
    <row r="43" spans="2:8">
      <c r="B43" s="474"/>
    </row>
  </sheetData>
  <mergeCells count="11">
    <mergeCell ref="B41:H41"/>
    <mergeCell ref="B5:H5"/>
    <mergeCell ref="B6:H7"/>
    <mergeCell ref="B8:H8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2:L29"/>
  <sheetViews>
    <sheetView showGridLines="0" zoomScale="85" zoomScaleNormal="85" workbookViewId="0">
      <selection activeCell="H21" sqref="H21"/>
    </sheetView>
  </sheetViews>
  <sheetFormatPr defaultColWidth="11.42578125" defaultRowHeight="15"/>
  <cols>
    <col min="1" max="2" width="11.42578125" style="24" customWidth="1"/>
    <col min="3" max="3" width="36.28515625" style="24" customWidth="1"/>
    <col min="4" max="5" width="21.42578125" style="24" bestFit="1" customWidth="1"/>
    <col min="6" max="6" width="22.42578125" style="24" bestFit="1" customWidth="1"/>
    <col min="7" max="256" width="11.42578125" style="24"/>
    <col min="257" max="258" width="11.42578125" style="24" customWidth="1"/>
    <col min="259" max="259" width="36.28515625" style="24" customWidth="1"/>
    <col min="260" max="261" width="21.42578125" style="24" bestFit="1" customWidth="1"/>
    <col min="262" max="262" width="22.42578125" style="24" bestFit="1" customWidth="1"/>
    <col min="263" max="512" width="11.42578125" style="24"/>
    <col min="513" max="514" width="11.42578125" style="24" customWidth="1"/>
    <col min="515" max="515" width="36.28515625" style="24" customWidth="1"/>
    <col min="516" max="517" width="21.42578125" style="24" bestFit="1" customWidth="1"/>
    <col min="518" max="518" width="22.42578125" style="24" bestFit="1" customWidth="1"/>
    <col min="519" max="768" width="11.42578125" style="24"/>
    <col min="769" max="770" width="11.42578125" style="24" customWidth="1"/>
    <col min="771" max="771" width="36.28515625" style="24" customWidth="1"/>
    <col min="772" max="773" width="21.42578125" style="24" bestFit="1" customWidth="1"/>
    <col min="774" max="774" width="22.42578125" style="24" bestFit="1" customWidth="1"/>
    <col min="775" max="1024" width="11.42578125" style="24"/>
    <col min="1025" max="1026" width="11.42578125" style="24" customWidth="1"/>
    <col min="1027" max="1027" width="36.28515625" style="24" customWidth="1"/>
    <col min="1028" max="1029" width="21.42578125" style="24" bestFit="1" customWidth="1"/>
    <col min="1030" max="1030" width="22.42578125" style="24" bestFit="1" customWidth="1"/>
    <col min="1031" max="1280" width="11.42578125" style="24"/>
    <col min="1281" max="1282" width="11.42578125" style="24" customWidth="1"/>
    <col min="1283" max="1283" width="36.28515625" style="24" customWidth="1"/>
    <col min="1284" max="1285" width="21.42578125" style="24" bestFit="1" customWidth="1"/>
    <col min="1286" max="1286" width="22.42578125" style="24" bestFit="1" customWidth="1"/>
    <col min="1287" max="1536" width="11.42578125" style="24"/>
    <col min="1537" max="1538" width="11.42578125" style="24" customWidth="1"/>
    <col min="1539" max="1539" width="36.28515625" style="24" customWidth="1"/>
    <col min="1540" max="1541" width="21.42578125" style="24" bestFit="1" customWidth="1"/>
    <col min="1542" max="1542" width="22.42578125" style="24" bestFit="1" customWidth="1"/>
    <col min="1543" max="1792" width="11.42578125" style="24"/>
    <col min="1793" max="1794" width="11.42578125" style="24" customWidth="1"/>
    <col min="1795" max="1795" width="36.28515625" style="24" customWidth="1"/>
    <col min="1796" max="1797" width="21.42578125" style="24" bestFit="1" customWidth="1"/>
    <col min="1798" max="1798" width="22.42578125" style="24" bestFit="1" customWidth="1"/>
    <col min="1799" max="2048" width="11.42578125" style="24"/>
    <col min="2049" max="2050" width="11.42578125" style="24" customWidth="1"/>
    <col min="2051" max="2051" width="36.28515625" style="24" customWidth="1"/>
    <col min="2052" max="2053" width="21.42578125" style="24" bestFit="1" customWidth="1"/>
    <col min="2054" max="2054" width="22.42578125" style="24" bestFit="1" customWidth="1"/>
    <col min="2055" max="2304" width="11.42578125" style="24"/>
    <col min="2305" max="2306" width="11.42578125" style="24" customWidth="1"/>
    <col min="2307" max="2307" width="36.28515625" style="24" customWidth="1"/>
    <col min="2308" max="2309" width="21.42578125" style="24" bestFit="1" customWidth="1"/>
    <col min="2310" max="2310" width="22.42578125" style="24" bestFit="1" customWidth="1"/>
    <col min="2311" max="2560" width="11.42578125" style="24"/>
    <col min="2561" max="2562" width="11.42578125" style="24" customWidth="1"/>
    <col min="2563" max="2563" width="36.28515625" style="24" customWidth="1"/>
    <col min="2564" max="2565" width="21.42578125" style="24" bestFit="1" customWidth="1"/>
    <col min="2566" max="2566" width="22.42578125" style="24" bestFit="1" customWidth="1"/>
    <col min="2567" max="2816" width="11.42578125" style="24"/>
    <col min="2817" max="2818" width="11.42578125" style="24" customWidth="1"/>
    <col min="2819" max="2819" width="36.28515625" style="24" customWidth="1"/>
    <col min="2820" max="2821" width="21.42578125" style="24" bestFit="1" customWidth="1"/>
    <col min="2822" max="2822" width="22.42578125" style="24" bestFit="1" customWidth="1"/>
    <col min="2823" max="3072" width="11.42578125" style="24"/>
    <col min="3073" max="3074" width="11.42578125" style="24" customWidth="1"/>
    <col min="3075" max="3075" width="36.28515625" style="24" customWidth="1"/>
    <col min="3076" max="3077" width="21.42578125" style="24" bestFit="1" customWidth="1"/>
    <col min="3078" max="3078" width="22.42578125" style="24" bestFit="1" customWidth="1"/>
    <col min="3079" max="3328" width="11.42578125" style="24"/>
    <col min="3329" max="3330" width="11.42578125" style="24" customWidth="1"/>
    <col min="3331" max="3331" width="36.28515625" style="24" customWidth="1"/>
    <col min="3332" max="3333" width="21.42578125" style="24" bestFit="1" customWidth="1"/>
    <col min="3334" max="3334" width="22.42578125" style="24" bestFit="1" customWidth="1"/>
    <col min="3335" max="3584" width="11.42578125" style="24"/>
    <col min="3585" max="3586" width="11.42578125" style="24" customWidth="1"/>
    <col min="3587" max="3587" width="36.28515625" style="24" customWidth="1"/>
    <col min="3588" max="3589" width="21.42578125" style="24" bestFit="1" customWidth="1"/>
    <col min="3590" max="3590" width="22.42578125" style="24" bestFit="1" customWidth="1"/>
    <col min="3591" max="3840" width="11.42578125" style="24"/>
    <col min="3841" max="3842" width="11.42578125" style="24" customWidth="1"/>
    <col min="3843" max="3843" width="36.28515625" style="24" customWidth="1"/>
    <col min="3844" max="3845" width="21.42578125" style="24" bestFit="1" customWidth="1"/>
    <col min="3846" max="3846" width="22.42578125" style="24" bestFit="1" customWidth="1"/>
    <col min="3847" max="4096" width="11.42578125" style="24"/>
    <col min="4097" max="4098" width="11.42578125" style="24" customWidth="1"/>
    <col min="4099" max="4099" width="36.28515625" style="24" customWidth="1"/>
    <col min="4100" max="4101" width="21.42578125" style="24" bestFit="1" customWidth="1"/>
    <col min="4102" max="4102" width="22.42578125" style="24" bestFit="1" customWidth="1"/>
    <col min="4103" max="4352" width="11.42578125" style="24"/>
    <col min="4353" max="4354" width="11.42578125" style="24" customWidth="1"/>
    <col min="4355" max="4355" width="36.28515625" style="24" customWidth="1"/>
    <col min="4356" max="4357" width="21.42578125" style="24" bestFit="1" customWidth="1"/>
    <col min="4358" max="4358" width="22.42578125" style="24" bestFit="1" customWidth="1"/>
    <col min="4359" max="4608" width="11.42578125" style="24"/>
    <col min="4609" max="4610" width="11.42578125" style="24" customWidth="1"/>
    <col min="4611" max="4611" width="36.28515625" style="24" customWidth="1"/>
    <col min="4612" max="4613" width="21.42578125" style="24" bestFit="1" customWidth="1"/>
    <col min="4614" max="4614" width="22.42578125" style="24" bestFit="1" customWidth="1"/>
    <col min="4615" max="4864" width="11.42578125" style="24"/>
    <col min="4865" max="4866" width="11.42578125" style="24" customWidth="1"/>
    <col min="4867" max="4867" width="36.28515625" style="24" customWidth="1"/>
    <col min="4868" max="4869" width="21.42578125" style="24" bestFit="1" customWidth="1"/>
    <col min="4870" max="4870" width="22.42578125" style="24" bestFit="1" customWidth="1"/>
    <col min="4871" max="5120" width="11.42578125" style="24"/>
    <col min="5121" max="5122" width="11.42578125" style="24" customWidth="1"/>
    <col min="5123" max="5123" width="36.28515625" style="24" customWidth="1"/>
    <col min="5124" max="5125" width="21.42578125" style="24" bestFit="1" customWidth="1"/>
    <col min="5126" max="5126" width="22.42578125" style="24" bestFit="1" customWidth="1"/>
    <col min="5127" max="5376" width="11.42578125" style="24"/>
    <col min="5377" max="5378" width="11.42578125" style="24" customWidth="1"/>
    <col min="5379" max="5379" width="36.28515625" style="24" customWidth="1"/>
    <col min="5380" max="5381" width="21.42578125" style="24" bestFit="1" customWidth="1"/>
    <col min="5382" max="5382" width="22.42578125" style="24" bestFit="1" customWidth="1"/>
    <col min="5383" max="5632" width="11.42578125" style="24"/>
    <col min="5633" max="5634" width="11.42578125" style="24" customWidth="1"/>
    <col min="5635" max="5635" width="36.28515625" style="24" customWidth="1"/>
    <col min="5636" max="5637" width="21.42578125" style="24" bestFit="1" customWidth="1"/>
    <col min="5638" max="5638" width="22.42578125" style="24" bestFit="1" customWidth="1"/>
    <col min="5639" max="5888" width="11.42578125" style="24"/>
    <col min="5889" max="5890" width="11.42578125" style="24" customWidth="1"/>
    <col min="5891" max="5891" width="36.28515625" style="24" customWidth="1"/>
    <col min="5892" max="5893" width="21.42578125" style="24" bestFit="1" customWidth="1"/>
    <col min="5894" max="5894" width="22.42578125" style="24" bestFit="1" customWidth="1"/>
    <col min="5895" max="6144" width="11.42578125" style="24"/>
    <col min="6145" max="6146" width="11.42578125" style="24" customWidth="1"/>
    <col min="6147" max="6147" width="36.28515625" style="24" customWidth="1"/>
    <col min="6148" max="6149" width="21.42578125" style="24" bestFit="1" customWidth="1"/>
    <col min="6150" max="6150" width="22.42578125" style="24" bestFit="1" customWidth="1"/>
    <col min="6151" max="6400" width="11.42578125" style="24"/>
    <col min="6401" max="6402" width="11.42578125" style="24" customWidth="1"/>
    <col min="6403" max="6403" width="36.28515625" style="24" customWidth="1"/>
    <col min="6404" max="6405" width="21.42578125" style="24" bestFit="1" customWidth="1"/>
    <col min="6406" max="6406" width="22.42578125" style="24" bestFit="1" customWidth="1"/>
    <col min="6407" max="6656" width="11.42578125" style="24"/>
    <col min="6657" max="6658" width="11.42578125" style="24" customWidth="1"/>
    <col min="6659" max="6659" width="36.28515625" style="24" customWidth="1"/>
    <col min="6660" max="6661" width="21.42578125" style="24" bestFit="1" customWidth="1"/>
    <col min="6662" max="6662" width="22.42578125" style="24" bestFit="1" customWidth="1"/>
    <col min="6663" max="6912" width="11.42578125" style="24"/>
    <col min="6913" max="6914" width="11.42578125" style="24" customWidth="1"/>
    <col min="6915" max="6915" width="36.28515625" style="24" customWidth="1"/>
    <col min="6916" max="6917" width="21.42578125" style="24" bestFit="1" customWidth="1"/>
    <col min="6918" max="6918" width="22.42578125" style="24" bestFit="1" customWidth="1"/>
    <col min="6919" max="7168" width="11.42578125" style="24"/>
    <col min="7169" max="7170" width="11.42578125" style="24" customWidth="1"/>
    <col min="7171" max="7171" width="36.28515625" style="24" customWidth="1"/>
    <col min="7172" max="7173" width="21.42578125" style="24" bestFit="1" customWidth="1"/>
    <col min="7174" max="7174" width="22.42578125" style="24" bestFit="1" customWidth="1"/>
    <col min="7175" max="7424" width="11.42578125" style="24"/>
    <col min="7425" max="7426" width="11.42578125" style="24" customWidth="1"/>
    <col min="7427" max="7427" width="36.28515625" style="24" customWidth="1"/>
    <col min="7428" max="7429" width="21.42578125" style="24" bestFit="1" customWidth="1"/>
    <col min="7430" max="7430" width="22.42578125" style="24" bestFit="1" customWidth="1"/>
    <col min="7431" max="7680" width="11.42578125" style="24"/>
    <col min="7681" max="7682" width="11.42578125" style="24" customWidth="1"/>
    <col min="7683" max="7683" width="36.28515625" style="24" customWidth="1"/>
    <col min="7684" max="7685" width="21.42578125" style="24" bestFit="1" customWidth="1"/>
    <col min="7686" max="7686" width="22.42578125" style="24" bestFit="1" customWidth="1"/>
    <col min="7687" max="7936" width="11.42578125" style="24"/>
    <col min="7937" max="7938" width="11.42578125" style="24" customWidth="1"/>
    <col min="7939" max="7939" width="36.28515625" style="24" customWidth="1"/>
    <col min="7940" max="7941" width="21.42578125" style="24" bestFit="1" customWidth="1"/>
    <col min="7942" max="7942" width="22.42578125" style="24" bestFit="1" customWidth="1"/>
    <col min="7943" max="8192" width="11.42578125" style="24"/>
    <col min="8193" max="8194" width="11.42578125" style="24" customWidth="1"/>
    <col min="8195" max="8195" width="36.28515625" style="24" customWidth="1"/>
    <col min="8196" max="8197" width="21.42578125" style="24" bestFit="1" customWidth="1"/>
    <col min="8198" max="8198" width="22.42578125" style="24" bestFit="1" customWidth="1"/>
    <col min="8199" max="8448" width="11.42578125" style="24"/>
    <col min="8449" max="8450" width="11.42578125" style="24" customWidth="1"/>
    <col min="8451" max="8451" width="36.28515625" style="24" customWidth="1"/>
    <col min="8452" max="8453" width="21.42578125" style="24" bestFit="1" customWidth="1"/>
    <col min="8454" max="8454" width="22.42578125" style="24" bestFit="1" customWidth="1"/>
    <col min="8455" max="8704" width="11.42578125" style="24"/>
    <col min="8705" max="8706" width="11.42578125" style="24" customWidth="1"/>
    <col min="8707" max="8707" width="36.28515625" style="24" customWidth="1"/>
    <col min="8708" max="8709" width="21.42578125" style="24" bestFit="1" customWidth="1"/>
    <col min="8710" max="8710" width="22.42578125" style="24" bestFit="1" customWidth="1"/>
    <col min="8711" max="8960" width="11.42578125" style="24"/>
    <col min="8961" max="8962" width="11.42578125" style="24" customWidth="1"/>
    <col min="8963" max="8963" width="36.28515625" style="24" customWidth="1"/>
    <col min="8964" max="8965" width="21.42578125" style="24" bestFit="1" customWidth="1"/>
    <col min="8966" max="8966" width="22.42578125" style="24" bestFit="1" customWidth="1"/>
    <col min="8967" max="9216" width="11.42578125" style="24"/>
    <col min="9217" max="9218" width="11.42578125" style="24" customWidth="1"/>
    <col min="9219" max="9219" width="36.28515625" style="24" customWidth="1"/>
    <col min="9220" max="9221" width="21.42578125" style="24" bestFit="1" customWidth="1"/>
    <col min="9222" max="9222" width="22.42578125" style="24" bestFit="1" customWidth="1"/>
    <col min="9223" max="9472" width="11.42578125" style="24"/>
    <col min="9473" max="9474" width="11.42578125" style="24" customWidth="1"/>
    <col min="9475" max="9475" width="36.28515625" style="24" customWidth="1"/>
    <col min="9476" max="9477" width="21.42578125" style="24" bestFit="1" customWidth="1"/>
    <col min="9478" max="9478" width="22.42578125" style="24" bestFit="1" customWidth="1"/>
    <col min="9479" max="9728" width="11.42578125" style="24"/>
    <col min="9729" max="9730" width="11.42578125" style="24" customWidth="1"/>
    <col min="9731" max="9731" width="36.28515625" style="24" customWidth="1"/>
    <col min="9732" max="9733" width="21.42578125" style="24" bestFit="1" customWidth="1"/>
    <col min="9734" max="9734" width="22.42578125" style="24" bestFit="1" customWidth="1"/>
    <col min="9735" max="9984" width="11.42578125" style="24"/>
    <col min="9985" max="9986" width="11.42578125" style="24" customWidth="1"/>
    <col min="9987" max="9987" width="36.28515625" style="24" customWidth="1"/>
    <col min="9988" max="9989" width="21.42578125" style="24" bestFit="1" customWidth="1"/>
    <col min="9990" max="9990" width="22.42578125" style="24" bestFit="1" customWidth="1"/>
    <col min="9991" max="10240" width="11.42578125" style="24"/>
    <col min="10241" max="10242" width="11.42578125" style="24" customWidth="1"/>
    <col min="10243" max="10243" width="36.28515625" style="24" customWidth="1"/>
    <col min="10244" max="10245" width="21.42578125" style="24" bestFit="1" customWidth="1"/>
    <col min="10246" max="10246" width="22.42578125" style="24" bestFit="1" customWidth="1"/>
    <col min="10247" max="10496" width="11.42578125" style="24"/>
    <col min="10497" max="10498" width="11.42578125" style="24" customWidth="1"/>
    <col min="10499" max="10499" width="36.28515625" style="24" customWidth="1"/>
    <col min="10500" max="10501" width="21.42578125" style="24" bestFit="1" customWidth="1"/>
    <col min="10502" max="10502" width="22.42578125" style="24" bestFit="1" customWidth="1"/>
    <col min="10503" max="10752" width="11.42578125" style="24"/>
    <col min="10753" max="10754" width="11.42578125" style="24" customWidth="1"/>
    <col min="10755" max="10755" width="36.28515625" style="24" customWidth="1"/>
    <col min="10756" max="10757" width="21.42578125" style="24" bestFit="1" customWidth="1"/>
    <col min="10758" max="10758" width="22.42578125" style="24" bestFit="1" customWidth="1"/>
    <col min="10759" max="11008" width="11.42578125" style="24"/>
    <col min="11009" max="11010" width="11.42578125" style="24" customWidth="1"/>
    <col min="11011" max="11011" width="36.28515625" style="24" customWidth="1"/>
    <col min="11012" max="11013" width="21.42578125" style="24" bestFit="1" customWidth="1"/>
    <col min="11014" max="11014" width="22.42578125" style="24" bestFit="1" customWidth="1"/>
    <col min="11015" max="11264" width="11.42578125" style="24"/>
    <col min="11265" max="11266" width="11.42578125" style="24" customWidth="1"/>
    <col min="11267" max="11267" width="36.28515625" style="24" customWidth="1"/>
    <col min="11268" max="11269" width="21.42578125" style="24" bestFit="1" customWidth="1"/>
    <col min="11270" max="11270" width="22.42578125" style="24" bestFit="1" customWidth="1"/>
    <col min="11271" max="11520" width="11.42578125" style="24"/>
    <col min="11521" max="11522" width="11.42578125" style="24" customWidth="1"/>
    <col min="11523" max="11523" width="36.28515625" style="24" customWidth="1"/>
    <col min="11524" max="11525" width="21.42578125" style="24" bestFit="1" customWidth="1"/>
    <col min="11526" max="11526" width="22.42578125" style="24" bestFit="1" customWidth="1"/>
    <col min="11527" max="11776" width="11.42578125" style="24"/>
    <col min="11777" max="11778" width="11.42578125" style="24" customWidth="1"/>
    <col min="11779" max="11779" width="36.28515625" style="24" customWidth="1"/>
    <col min="11780" max="11781" width="21.42578125" style="24" bestFit="1" customWidth="1"/>
    <col min="11782" max="11782" width="22.42578125" style="24" bestFit="1" customWidth="1"/>
    <col min="11783" max="12032" width="11.42578125" style="24"/>
    <col min="12033" max="12034" width="11.42578125" style="24" customWidth="1"/>
    <col min="12035" max="12035" width="36.28515625" style="24" customWidth="1"/>
    <col min="12036" max="12037" width="21.42578125" style="24" bestFit="1" customWidth="1"/>
    <col min="12038" max="12038" width="22.42578125" style="24" bestFit="1" customWidth="1"/>
    <col min="12039" max="12288" width="11.42578125" style="24"/>
    <col min="12289" max="12290" width="11.42578125" style="24" customWidth="1"/>
    <col min="12291" max="12291" width="36.28515625" style="24" customWidth="1"/>
    <col min="12292" max="12293" width="21.42578125" style="24" bestFit="1" customWidth="1"/>
    <col min="12294" max="12294" width="22.42578125" style="24" bestFit="1" customWidth="1"/>
    <col min="12295" max="12544" width="11.42578125" style="24"/>
    <col min="12545" max="12546" width="11.42578125" style="24" customWidth="1"/>
    <col min="12547" max="12547" width="36.28515625" style="24" customWidth="1"/>
    <col min="12548" max="12549" width="21.42578125" style="24" bestFit="1" customWidth="1"/>
    <col min="12550" max="12550" width="22.42578125" style="24" bestFit="1" customWidth="1"/>
    <col min="12551" max="12800" width="11.42578125" style="24"/>
    <col min="12801" max="12802" width="11.42578125" style="24" customWidth="1"/>
    <col min="12803" max="12803" width="36.28515625" style="24" customWidth="1"/>
    <col min="12804" max="12805" width="21.42578125" style="24" bestFit="1" customWidth="1"/>
    <col min="12806" max="12806" width="22.42578125" style="24" bestFit="1" customWidth="1"/>
    <col min="12807" max="13056" width="11.42578125" style="24"/>
    <col min="13057" max="13058" width="11.42578125" style="24" customWidth="1"/>
    <col min="13059" max="13059" width="36.28515625" style="24" customWidth="1"/>
    <col min="13060" max="13061" width="21.42578125" style="24" bestFit="1" customWidth="1"/>
    <col min="13062" max="13062" width="22.42578125" style="24" bestFit="1" customWidth="1"/>
    <col min="13063" max="13312" width="11.42578125" style="24"/>
    <col min="13313" max="13314" width="11.42578125" style="24" customWidth="1"/>
    <col min="13315" max="13315" width="36.28515625" style="24" customWidth="1"/>
    <col min="13316" max="13317" width="21.42578125" style="24" bestFit="1" customWidth="1"/>
    <col min="13318" max="13318" width="22.42578125" style="24" bestFit="1" customWidth="1"/>
    <col min="13319" max="13568" width="11.42578125" style="24"/>
    <col min="13569" max="13570" width="11.42578125" style="24" customWidth="1"/>
    <col min="13571" max="13571" width="36.28515625" style="24" customWidth="1"/>
    <col min="13572" max="13573" width="21.42578125" style="24" bestFit="1" customWidth="1"/>
    <col min="13574" max="13574" width="22.42578125" style="24" bestFit="1" customWidth="1"/>
    <col min="13575" max="13824" width="11.42578125" style="24"/>
    <col min="13825" max="13826" width="11.42578125" style="24" customWidth="1"/>
    <col min="13827" max="13827" width="36.28515625" style="24" customWidth="1"/>
    <col min="13828" max="13829" width="21.42578125" style="24" bestFit="1" customWidth="1"/>
    <col min="13830" max="13830" width="22.42578125" style="24" bestFit="1" customWidth="1"/>
    <col min="13831" max="14080" width="11.42578125" style="24"/>
    <col min="14081" max="14082" width="11.42578125" style="24" customWidth="1"/>
    <col min="14083" max="14083" width="36.28515625" style="24" customWidth="1"/>
    <col min="14084" max="14085" width="21.42578125" style="24" bestFit="1" customWidth="1"/>
    <col min="14086" max="14086" width="22.42578125" style="24" bestFit="1" customWidth="1"/>
    <col min="14087" max="14336" width="11.42578125" style="24"/>
    <col min="14337" max="14338" width="11.42578125" style="24" customWidth="1"/>
    <col min="14339" max="14339" width="36.28515625" style="24" customWidth="1"/>
    <col min="14340" max="14341" width="21.42578125" style="24" bestFit="1" customWidth="1"/>
    <col min="14342" max="14342" width="22.42578125" style="24" bestFit="1" customWidth="1"/>
    <col min="14343" max="14592" width="11.42578125" style="24"/>
    <col min="14593" max="14594" width="11.42578125" style="24" customWidth="1"/>
    <col min="14595" max="14595" width="36.28515625" style="24" customWidth="1"/>
    <col min="14596" max="14597" width="21.42578125" style="24" bestFit="1" customWidth="1"/>
    <col min="14598" max="14598" width="22.42578125" style="24" bestFit="1" customWidth="1"/>
    <col min="14599" max="14848" width="11.42578125" style="24"/>
    <col min="14849" max="14850" width="11.42578125" style="24" customWidth="1"/>
    <col min="14851" max="14851" width="36.28515625" style="24" customWidth="1"/>
    <col min="14852" max="14853" width="21.42578125" style="24" bestFit="1" customWidth="1"/>
    <col min="14854" max="14854" width="22.42578125" style="24" bestFit="1" customWidth="1"/>
    <col min="14855" max="15104" width="11.42578125" style="24"/>
    <col min="15105" max="15106" width="11.42578125" style="24" customWidth="1"/>
    <col min="15107" max="15107" width="36.28515625" style="24" customWidth="1"/>
    <col min="15108" max="15109" width="21.42578125" style="24" bestFit="1" customWidth="1"/>
    <col min="15110" max="15110" width="22.42578125" style="24" bestFit="1" customWidth="1"/>
    <col min="15111" max="15360" width="11.42578125" style="24"/>
    <col min="15361" max="15362" width="11.42578125" style="24" customWidth="1"/>
    <col min="15363" max="15363" width="36.28515625" style="24" customWidth="1"/>
    <col min="15364" max="15365" width="21.42578125" style="24" bestFit="1" customWidth="1"/>
    <col min="15366" max="15366" width="22.42578125" style="24" bestFit="1" customWidth="1"/>
    <col min="15367" max="15616" width="11.42578125" style="24"/>
    <col min="15617" max="15618" width="11.42578125" style="24" customWidth="1"/>
    <col min="15619" max="15619" width="36.28515625" style="24" customWidth="1"/>
    <col min="15620" max="15621" width="21.42578125" style="24" bestFit="1" customWidth="1"/>
    <col min="15622" max="15622" width="22.42578125" style="24" bestFit="1" customWidth="1"/>
    <col min="15623" max="15872" width="11.42578125" style="24"/>
    <col min="15873" max="15874" width="11.42578125" style="24" customWidth="1"/>
    <col min="15875" max="15875" width="36.28515625" style="24" customWidth="1"/>
    <col min="15876" max="15877" width="21.42578125" style="24" bestFit="1" customWidth="1"/>
    <col min="15878" max="15878" width="22.42578125" style="24" bestFit="1" customWidth="1"/>
    <col min="15879" max="16128" width="11.42578125" style="24"/>
    <col min="16129" max="16130" width="11.42578125" style="24" customWidth="1"/>
    <col min="16131" max="16131" width="36.28515625" style="24" customWidth="1"/>
    <col min="16132" max="16133" width="21.42578125" style="24" bestFit="1" customWidth="1"/>
    <col min="16134" max="16134" width="22.42578125" style="24" bestFit="1" customWidth="1"/>
    <col min="16135" max="16384" width="11.42578125" style="24"/>
  </cols>
  <sheetData>
    <row r="2" spans="3:12" ht="27" customHeight="1" thickBot="1">
      <c r="C2" s="821" t="s">
        <v>966</v>
      </c>
      <c r="D2" s="821"/>
      <c r="E2" s="821"/>
      <c r="F2" s="821"/>
      <c r="G2" s="476"/>
      <c r="H2" s="476"/>
      <c r="I2" s="476"/>
      <c r="J2" s="477"/>
      <c r="K2" s="477"/>
      <c r="L2" s="477"/>
    </row>
    <row r="3" spans="3:12" ht="27" customHeight="1" thickBot="1">
      <c r="C3" s="478"/>
      <c r="D3" s="479" t="s">
        <v>759</v>
      </c>
      <c r="E3" s="480" t="s">
        <v>760</v>
      </c>
      <c r="F3" s="481" t="s">
        <v>761</v>
      </c>
      <c r="G3" s="476"/>
      <c r="H3" s="476"/>
      <c r="I3" s="476"/>
      <c r="J3" s="477"/>
      <c r="K3" s="477"/>
      <c r="L3" s="477"/>
    </row>
    <row r="4" spans="3:12" ht="33" customHeight="1">
      <c r="C4" s="482" t="s">
        <v>737</v>
      </c>
      <c r="D4" s="483">
        <v>181.5</v>
      </c>
      <c r="E4" s="483">
        <v>180.6357975</v>
      </c>
      <c r="F4" s="484">
        <f>E4-D4</f>
        <v>-0.86420250000000465</v>
      </c>
    </row>
    <row r="5" spans="3:12">
      <c r="C5" s="482" t="s">
        <v>738</v>
      </c>
      <c r="D5" s="483">
        <v>5</v>
      </c>
      <c r="E5" s="483">
        <v>7.5</v>
      </c>
      <c r="F5" s="485">
        <f>E5-D5</f>
        <v>2.5</v>
      </c>
    </row>
    <row r="6" spans="3:12">
      <c r="C6" s="482"/>
      <c r="D6" s="486"/>
      <c r="E6" s="483"/>
      <c r="F6" s="485"/>
    </row>
    <row r="7" spans="3:12">
      <c r="C7" s="482" t="s">
        <v>739</v>
      </c>
      <c r="D7" s="487">
        <v>4902249.4000000004</v>
      </c>
      <c r="E7" s="483">
        <v>5126270.0999999996</v>
      </c>
      <c r="F7" s="485">
        <f>E7-D7</f>
        <v>224020.69999999925</v>
      </c>
    </row>
    <row r="8" spans="3:12">
      <c r="C8" s="482" t="s">
        <v>740</v>
      </c>
      <c r="D8" s="487">
        <v>9.1999999999999993</v>
      </c>
      <c r="E8" s="483">
        <v>15.024999999999977</v>
      </c>
      <c r="F8" s="485">
        <f>E8-D8</f>
        <v>5.824999999999978</v>
      </c>
    </row>
    <row r="9" spans="3:12">
      <c r="C9" s="482"/>
      <c r="D9" s="487"/>
      <c r="E9" s="483"/>
      <c r="F9" s="485"/>
    </row>
    <row r="10" spans="3:12">
      <c r="C10" s="482" t="s">
        <v>741</v>
      </c>
      <c r="D10" s="487">
        <v>78689.600000000006</v>
      </c>
      <c r="E10" s="483">
        <v>87778.6</v>
      </c>
      <c r="F10" s="485">
        <f>E10-D10</f>
        <v>9089</v>
      </c>
    </row>
    <row r="11" spans="3:12">
      <c r="C11" s="482" t="s">
        <v>742</v>
      </c>
      <c r="D11" s="488">
        <v>0</v>
      </c>
      <c r="E11" s="483">
        <v>11.440316780821892</v>
      </c>
      <c r="F11" s="485">
        <f>E11-D11</f>
        <v>11.440316780821892</v>
      </c>
    </row>
    <row r="12" spans="3:12">
      <c r="C12" s="482"/>
      <c r="D12" s="489"/>
      <c r="E12" s="483"/>
      <c r="F12" s="485"/>
    </row>
    <row r="13" spans="3:12">
      <c r="C13" s="490" t="s">
        <v>762</v>
      </c>
      <c r="D13" s="491">
        <v>4</v>
      </c>
      <c r="E13" s="492">
        <v>4</v>
      </c>
      <c r="F13" s="493">
        <f>E13-D13</f>
        <v>0</v>
      </c>
    </row>
    <row r="14" spans="3:12">
      <c r="C14" s="490" t="s">
        <v>744</v>
      </c>
      <c r="D14" s="491">
        <v>4</v>
      </c>
      <c r="E14" s="492">
        <v>7</v>
      </c>
      <c r="F14" s="494">
        <f>E14-D14</f>
        <v>3</v>
      </c>
    </row>
    <row r="15" spans="3:12">
      <c r="C15" s="490" t="s">
        <v>729</v>
      </c>
      <c r="D15" s="491">
        <v>4</v>
      </c>
      <c r="E15" s="492">
        <v>5</v>
      </c>
      <c r="F15" s="494">
        <f>E15-D15</f>
        <v>1</v>
      </c>
    </row>
    <row r="16" spans="3:12">
      <c r="C16" s="482" t="s">
        <v>745</v>
      </c>
      <c r="D16" s="491">
        <v>4</v>
      </c>
      <c r="E16" s="492">
        <v>7</v>
      </c>
      <c r="F16" s="494">
        <f>E16-D16</f>
        <v>3</v>
      </c>
    </row>
    <row r="17" spans="3:6">
      <c r="C17" s="482"/>
      <c r="D17" s="491"/>
      <c r="E17" s="483"/>
      <c r="F17" s="494"/>
    </row>
    <row r="18" spans="3:6">
      <c r="C18" s="490" t="s">
        <v>746</v>
      </c>
      <c r="D18" s="491">
        <v>62.3</v>
      </c>
      <c r="E18" s="483">
        <v>58.4</v>
      </c>
      <c r="F18" s="494">
        <f>E18-D18</f>
        <v>-3.8999999999999986</v>
      </c>
    </row>
    <row r="19" spans="3:6" ht="15.75" thickBot="1">
      <c r="C19" s="495" t="s">
        <v>747</v>
      </c>
      <c r="D19" s="496">
        <v>9.1999999999999993</v>
      </c>
      <c r="E19" s="497">
        <v>3.2166843407564585</v>
      </c>
      <c r="F19" s="498">
        <f>E19-D19</f>
        <v>-5.9833156592435408</v>
      </c>
    </row>
    <row r="20" spans="3:6">
      <c r="C20" s="135"/>
      <c r="D20" s="499"/>
    </row>
    <row r="21" spans="3:6">
      <c r="D21" s="499"/>
    </row>
    <row r="22" spans="3:6" ht="15.75" thickBot="1">
      <c r="C22" s="455" t="s">
        <v>748</v>
      </c>
      <c r="D22" s="499"/>
    </row>
    <row r="23" spans="3:6">
      <c r="C23" s="500" t="s">
        <v>705</v>
      </c>
      <c r="D23" s="501">
        <v>45.5</v>
      </c>
      <c r="E23" s="501">
        <v>61.9</v>
      </c>
      <c r="F23" s="484">
        <f t="shared" ref="F23:F29" si="0">E23-D23</f>
        <v>16.399999999999999</v>
      </c>
    </row>
    <row r="24" spans="3:6">
      <c r="C24" s="482" t="s">
        <v>706</v>
      </c>
      <c r="D24" s="487">
        <v>1590</v>
      </c>
      <c r="E24" s="487">
        <v>1700</v>
      </c>
      <c r="F24" s="485">
        <f t="shared" si="0"/>
        <v>110</v>
      </c>
    </row>
    <row r="25" spans="3:6">
      <c r="C25" s="482" t="s">
        <v>749</v>
      </c>
      <c r="D25" s="487">
        <v>12000</v>
      </c>
      <c r="E25" s="487">
        <v>16500</v>
      </c>
      <c r="F25" s="485">
        <f t="shared" si="0"/>
        <v>4500</v>
      </c>
    </row>
    <row r="26" spans="3:6">
      <c r="C26" s="482" t="s">
        <v>763</v>
      </c>
      <c r="D26" s="487">
        <v>55.9</v>
      </c>
      <c r="E26" s="487">
        <v>78</v>
      </c>
      <c r="F26" s="485">
        <f t="shared" si="0"/>
        <v>22.1</v>
      </c>
    </row>
    <row r="27" spans="3:6">
      <c r="C27" s="482" t="s">
        <v>751</v>
      </c>
      <c r="D27" s="487">
        <v>4</v>
      </c>
      <c r="E27" s="487">
        <v>6.4</v>
      </c>
      <c r="F27" s="485">
        <f t="shared" si="0"/>
        <v>2.4000000000000004</v>
      </c>
    </row>
    <row r="28" spans="3:6">
      <c r="C28" s="482" t="s">
        <v>752</v>
      </c>
      <c r="D28" s="487">
        <v>1.7</v>
      </c>
      <c r="E28" s="487">
        <v>2.2999999999999998</v>
      </c>
      <c r="F28" s="485">
        <f t="shared" si="0"/>
        <v>0.59999999999999987</v>
      </c>
    </row>
    <row r="29" spans="3:6" ht="15.75" thickBot="1">
      <c r="C29" s="502" t="s">
        <v>753</v>
      </c>
      <c r="D29" s="503">
        <v>2.4</v>
      </c>
      <c r="E29" s="503">
        <v>2.2999999999999998</v>
      </c>
      <c r="F29" s="504">
        <f t="shared" si="0"/>
        <v>-0.10000000000000009</v>
      </c>
    </row>
  </sheetData>
  <mergeCells count="1">
    <mergeCell ref="C2:F2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C56F-5816-4358-9BD9-D159A3483FD0}">
  <dimension ref="B4:G42"/>
  <sheetViews>
    <sheetView showGridLines="0" workbookViewId="0">
      <selection activeCell="H28" sqref="H28"/>
    </sheetView>
  </sheetViews>
  <sheetFormatPr defaultColWidth="11.42578125" defaultRowHeight="15"/>
  <cols>
    <col min="1" max="1" width="11.42578125" style="24"/>
    <col min="2" max="2" width="9.42578125" style="24" customWidth="1"/>
    <col min="3" max="3" width="50.140625" style="24" customWidth="1"/>
    <col min="4" max="4" width="14.85546875" style="24" customWidth="1"/>
    <col min="5" max="9" width="11.42578125" style="24"/>
    <col min="10" max="10" width="47" style="24" bestFit="1" customWidth="1"/>
    <col min="11" max="11" width="14.42578125" style="24" bestFit="1" customWidth="1"/>
    <col min="12" max="16384" width="11.42578125" style="24"/>
  </cols>
  <sheetData>
    <row r="4" spans="2:7" ht="37.15" customHeight="1">
      <c r="B4" s="822" t="s">
        <v>967</v>
      </c>
      <c r="C4" s="822"/>
      <c r="D4" s="822"/>
      <c r="E4" s="658"/>
      <c r="F4" s="658"/>
      <c r="G4" s="658"/>
    </row>
    <row r="5" spans="2:7">
      <c r="B5" s="823" t="s">
        <v>932</v>
      </c>
      <c r="C5" s="824" t="s">
        <v>931</v>
      </c>
      <c r="D5" s="825" t="s">
        <v>930</v>
      </c>
    </row>
    <row r="6" spans="2:7">
      <c r="B6" s="823"/>
      <c r="C6" s="824"/>
      <c r="D6" s="825"/>
    </row>
    <row r="7" spans="2:7">
      <c r="B7" s="823"/>
      <c r="C7" s="824"/>
      <c r="D7" s="825"/>
    </row>
    <row r="8" spans="2:7">
      <c r="B8" s="345">
        <v>1</v>
      </c>
      <c r="C8" s="24" t="s">
        <v>929</v>
      </c>
      <c r="D8" s="345">
        <v>27</v>
      </c>
    </row>
    <row r="9" spans="2:7">
      <c r="B9" s="345">
        <v>2</v>
      </c>
      <c r="C9" s="24" t="s">
        <v>928</v>
      </c>
      <c r="D9" s="345">
        <v>22</v>
      </c>
    </row>
    <row r="10" spans="2:7">
      <c r="B10" s="345">
        <v>3</v>
      </c>
      <c r="C10" s="24" t="s">
        <v>278</v>
      </c>
      <c r="D10" s="345">
        <v>17</v>
      </c>
    </row>
    <row r="11" spans="2:7">
      <c r="B11" s="345">
        <v>4</v>
      </c>
      <c r="C11" s="24" t="s">
        <v>404</v>
      </c>
      <c r="D11" s="345">
        <v>37</v>
      </c>
    </row>
    <row r="12" spans="2:7">
      <c r="B12" s="345">
        <v>5</v>
      </c>
      <c r="C12" s="24" t="s">
        <v>927</v>
      </c>
      <c r="D12" s="345">
        <v>29</v>
      </c>
    </row>
    <row r="13" spans="2:7">
      <c r="B13" s="345">
        <v>6</v>
      </c>
      <c r="C13" s="24" t="s">
        <v>926</v>
      </c>
      <c r="D13" s="345">
        <v>25</v>
      </c>
    </row>
    <row r="14" spans="2:7">
      <c r="B14" s="345">
        <v>7</v>
      </c>
      <c r="C14" s="24" t="s">
        <v>925</v>
      </c>
      <c r="D14" s="345">
        <v>23</v>
      </c>
    </row>
    <row r="15" spans="2:7">
      <c r="B15" s="345">
        <v>8</v>
      </c>
      <c r="C15" s="24" t="s">
        <v>924</v>
      </c>
      <c r="D15" s="345">
        <v>18</v>
      </c>
    </row>
    <row r="16" spans="2:7">
      <c r="B16" s="345">
        <v>9</v>
      </c>
      <c r="C16" s="24" t="s">
        <v>923</v>
      </c>
      <c r="D16" s="345">
        <v>31</v>
      </c>
    </row>
    <row r="17" spans="2:4">
      <c r="B17" s="345">
        <v>10</v>
      </c>
      <c r="C17" s="24" t="s">
        <v>922</v>
      </c>
      <c r="D17" s="345">
        <v>18</v>
      </c>
    </row>
    <row r="18" spans="2:4">
      <c r="B18" s="345">
        <v>11</v>
      </c>
      <c r="C18" s="24" t="s">
        <v>921</v>
      </c>
      <c r="D18" s="345">
        <v>29</v>
      </c>
    </row>
    <row r="19" spans="2:4">
      <c r="B19" s="345">
        <v>12</v>
      </c>
      <c r="C19" s="24" t="s">
        <v>920</v>
      </c>
      <c r="D19" s="345">
        <v>26</v>
      </c>
    </row>
    <row r="20" spans="2:4">
      <c r="B20" s="345">
        <v>13</v>
      </c>
      <c r="C20" s="24" t="s">
        <v>919</v>
      </c>
      <c r="D20" s="345">
        <v>13</v>
      </c>
    </row>
    <row r="21" spans="2:4">
      <c r="B21" s="345">
        <v>14</v>
      </c>
      <c r="C21" s="24" t="s">
        <v>918</v>
      </c>
      <c r="D21" s="345">
        <v>11</v>
      </c>
    </row>
    <row r="22" spans="2:4">
      <c r="B22" s="345">
        <v>15</v>
      </c>
      <c r="C22" s="24" t="s">
        <v>917</v>
      </c>
      <c r="D22" s="345">
        <v>33</v>
      </c>
    </row>
    <row r="23" spans="2:4">
      <c r="B23" s="345">
        <v>16</v>
      </c>
      <c r="C23" s="24" t="s">
        <v>916</v>
      </c>
      <c r="D23" s="345">
        <v>46</v>
      </c>
    </row>
    <row r="24" spans="2:4">
      <c r="B24" s="345">
        <v>17</v>
      </c>
      <c r="C24" s="24" t="s">
        <v>915</v>
      </c>
      <c r="D24" s="345">
        <v>16</v>
      </c>
    </row>
    <row r="25" spans="2:4">
      <c r="B25" s="345">
        <v>18</v>
      </c>
      <c r="C25" s="24" t="s">
        <v>914</v>
      </c>
      <c r="D25" s="345">
        <v>26</v>
      </c>
    </row>
    <row r="26" spans="2:4">
      <c r="B26" s="345">
        <v>19</v>
      </c>
      <c r="C26" s="24" t="s">
        <v>913</v>
      </c>
      <c r="D26" s="345">
        <v>24</v>
      </c>
    </row>
    <row r="27" spans="2:4">
      <c r="B27" s="345">
        <v>20</v>
      </c>
      <c r="C27" s="24" t="s">
        <v>912</v>
      </c>
      <c r="D27" s="345">
        <v>17</v>
      </c>
    </row>
    <row r="28" spans="2:4">
      <c r="B28" s="345">
        <v>21</v>
      </c>
      <c r="C28" s="24" t="s">
        <v>657</v>
      </c>
      <c r="D28" s="345">
        <v>10</v>
      </c>
    </row>
    <row r="29" spans="2:4">
      <c r="B29" s="345">
        <v>22</v>
      </c>
      <c r="C29" s="24" t="s">
        <v>911</v>
      </c>
      <c r="D29" s="345">
        <v>20</v>
      </c>
    </row>
    <row r="30" spans="2:4">
      <c r="B30" s="345">
        <v>23</v>
      </c>
      <c r="C30" s="24" t="s">
        <v>910</v>
      </c>
      <c r="D30" s="345">
        <v>19</v>
      </c>
    </row>
    <row r="31" spans="2:4">
      <c r="B31" s="345">
        <v>24</v>
      </c>
      <c r="C31" s="24" t="s">
        <v>909</v>
      </c>
      <c r="D31" s="345">
        <v>38</v>
      </c>
    </row>
    <row r="32" spans="2:4">
      <c r="B32" s="345">
        <v>25</v>
      </c>
      <c r="C32" s="24" t="s">
        <v>908</v>
      </c>
      <c r="D32" s="345">
        <v>10</v>
      </c>
    </row>
    <row r="33" spans="2:7">
      <c r="B33" s="345">
        <v>26</v>
      </c>
      <c r="C33" s="24" t="s">
        <v>907</v>
      </c>
      <c r="D33" s="345">
        <v>34</v>
      </c>
    </row>
    <row r="34" spans="2:7">
      <c r="B34" s="345">
        <v>27</v>
      </c>
      <c r="C34" s="24" t="s">
        <v>906</v>
      </c>
      <c r="D34" s="345">
        <v>9</v>
      </c>
      <c r="G34" s="657"/>
    </row>
    <row r="35" spans="2:7">
      <c r="B35" s="345">
        <v>28</v>
      </c>
      <c r="C35" s="24" t="s">
        <v>905</v>
      </c>
      <c r="D35" s="345">
        <v>10</v>
      </c>
    </row>
    <row r="36" spans="2:7">
      <c r="B36" s="345">
        <v>29</v>
      </c>
      <c r="C36" s="24" t="s">
        <v>904</v>
      </c>
      <c r="D36" s="345">
        <v>10</v>
      </c>
    </row>
    <row r="37" spans="2:7">
      <c r="B37" s="345">
        <v>30</v>
      </c>
      <c r="C37" s="24" t="s">
        <v>903</v>
      </c>
      <c r="D37" s="345">
        <v>5</v>
      </c>
    </row>
    <row r="38" spans="2:7">
      <c r="B38" s="345">
        <v>31</v>
      </c>
      <c r="C38" s="24" t="s">
        <v>902</v>
      </c>
      <c r="D38" s="345">
        <v>17</v>
      </c>
    </row>
    <row r="39" spans="2:7">
      <c r="B39" s="345">
        <v>32</v>
      </c>
      <c r="C39" s="24" t="s">
        <v>901</v>
      </c>
      <c r="D39" s="345">
        <v>3</v>
      </c>
    </row>
    <row r="40" spans="2:7">
      <c r="B40" s="345">
        <v>33</v>
      </c>
      <c r="C40" s="24" t="s">
        <v>900</v>
      </c>
      <c r="D40" s="345">
        <v>6</v>
      </c>
    </row>
    <row r="41" spans="2:7">
      <c r="B41" s="826" t="s">
        <v>20</v>
      </c>
      <c r="C41" s="827"/>
      <c r="D41" s="656">
        <v>679</v>
      </c>
    </row>
    <row r="42" spans="2:7">
      <c r="B42" s="75" t="s">
        <v>899</v>
      </c>
    </row>
  </sheetData>
  <mergeCells count="5">
    <mergeCell ref="B4:D4"/>
    <mergeCell ref="B5:B7"/>
    <mergeCell ref="C5:C7"/>
    <mergeCell ref="D5:D7"/>
    <mergeCell ref="B41:C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I50"/>
  <sheetViews>
    <sheetView showGridLines="0" tabSelected="1" zoomScale="110" zoomScaleNormal="110" workbookViewId="0">
      <selection activeCell="C22" sqref="C22"/>
    </sheetView>
  </sheetViews>
  <sheetFormatPr defaultColWidth="11.42578125" defaultRowHeight="15"/>
  <cols>
    <col min="1" max="2" width="11.42578125" style="24" customWidth="1"/>
    <col min="3" max="3" width="26" style="24" bestFit="1" customWidth="1"/>
    <col min="4" max="7" width="11.42578125" style="24" customWidth="1"/>
    <col min="8" max="8" width="17.42578125" style="24" bestFit="1" customWidth="1"/>
    <col min="9" max="9" width="15.85546875" style="24" bestFit="1" customWidth="1"/>
    <col min="10" max="256" width="11.42578125" style="24"/>
    <col min="257" max="258" width="11.42578125" style="24" customWidth="1"/>
    <col min="259" max="259" width="26" style="24" bestFit="1" customWidth="1"/>
    <col min="260" max="263" width="11.42578125" style="24" customWidth="1"/>
    <col min="264" max="264" width="17.42578125" style="24" bestFit="1" customWidth="1"/>
    <col min="265" max="265" width="15.85546875" style="24" bestFit="1" customWidth="1"/>
    <col min="266" max="512" width="11.42578125" style="24"/>
    <col min="513" max="514" width="11.42578125" style="24" customWidth="1"/>
    <col min="515" max="515" width="26" style="24" bestFit="1" customWidth="1"/>
    <col min="516" max="519" width="11.42578125" style="24" customWidth="1"/>
    <col min="520" max="520" width="17.42578125" style="24" bestFit="1" customWidth="1"/>
    <col min="521" max="521" width="15.85546875" style="24" bestFit="1" customWidth="1"/>
    <col min="522" max="768" width="11.42578125" style="24"/>
    <col min="769" max="770" width="11.42578125" style="24" customWidth="1"/>
    <col min="771" max="771" width="26" style="24" bestFit="1" customWidth="1"/>
    <col min="772" max="775" width="11.42578125" style="24" customWidth="1"/>
    <col min="776" max="776" width="17.42578125" style="24" bestFit="1" customWidth="1"/>
    <col min="777" max="777" width="15.85546875" style="24" bestFit="1" customWidth="1"/>
    <col min="778" max="1024" width="11.42578125" style="24"/>
    <col min="1025" max="1026" width="11.42578125" style="24" customWidth="1"/>
    <col min="1027" max="1027" width="26" style="24" bestFit="1" customWidth="1"/>
    <col min="1028" max="1031" width="11.42578125" style="24" customWidth="1"/>
    <col min="1032" max="1032" width="17.42578125" style="24" bestFit="1" customWidth="1"/>
    <col min="1033" max="1033" width="15.85546875" style="24" bestFit="1" customWidth="1"/>
    <col min="1034" max="1280" width="11.42578125" style="24"/>
    <col min="1281" max="1282" width="11.42578125" style="24" customWidth="1"/>
    <col min="1283" max="1283" width="26" style="24" bestFit="1" customWidth="1"/>
    <col min="1284" max="1287" width="11.42578125" style="24" customWidth="1"/>
    <col min="1288" max="1288" width="17.42578125" style="24" bestFit="1" customWidth="1"/>
    <col min="1289" max="1289" width="15.85546875" style="24" bestFit="1" customWidth="1"/>
    <col min="1290" max="1536" width="11.42578125" style="24"/>
    <col min="1537" max="1538" width="11.42578125" style="24" customWidth="1"/>
    <col min="1539" max="1539" width="26" style="24" bestFit="1" customWidth="1"/>
    <col min="1540" max="1543" width="11.42578125" style="24" customWidth="1"/>
    <col min="1544" max="1544" width="17.42578125" style="24" bestFit="1" customWidth="1"/>
    <col min="1545" max="1545" width="15.85546875" style="24" bestFit="1" customWidth="1"/>
    <col min="1546" max="1792" width="11.42578125" style="24"/>
    <col min="1793" max="1794" width="11.42578125" style="24" customWidth="1"/>
    <col min="1795" max="1795" width="26" style="24" bestFit="1" customWidth="1"/>
    <col min="1796" max="1799" width="11.42578125" style="24" customWidth="1"/>
    <col min="1800" max="1800" width="17.42578125" style="24" bestFit="1" customWidth="1"/>
    <col min="1801" max="1801" width="15.85546875" style="24" bestFit="1" customWidth="1"/>
    <col min="1802" max="2048" width="11.42578125" style="24"/>
    <col min="2049" max="2050" width="11.42578125" style="24" customWidth="1"/>
    <col min="2051" max="2051" width="26" style="24" bestFit="1" customWidth="1"/>
    <col min="2052" max="2055" width="11.42578125" style="24" customWidth="1"/>
    <col min="2056" max="2056" width="17.42578125" style="24" bestFit="1" customWidth="1"/>
    <col min="2057" max="2057" width="15.85546875" style="24" bestFit="1" customWidth="1"/>
    <col min="2058" max="2304" width="11.42578125" style="24"/>
    <col min="2305" max="2306" width="11.42578125" style="24" customWidth="1"/>
    <col min="2307" max="2307" width="26" style="24" bestFit="1" customWidth="1"/>
    <col min="2308" max="2311" width="11.42578125" style="24" customWidth="1"/>
    <col min="2312" max="2312" width="17.42578125" style="24" bestFit="1" customWidth="1"/>
    <col min="2313" max="2313" width="15.85546875" style="24" bestFit="1" customWidth="1"/>
    <col min="2314" max="2560" width="11.42578125" style="24"/>
    <col min="2561" max="2562" width="11.42578125" style="24" customWidth="1"/>
    <col min="2563" max="2563" width="26" style="24" bestFit="1" customWidth="1"/>
    <col min="2564" max="2567" width="11.42578125" style="24" customWidth="1"/>
    <col min="2568" max="2568" width="17.42578125" style="24" bestFit="1" customWidth="1"/>
    <col min="2569" max="2569" width="15.85546875" style="24" bestFit="1" customWidth="1"/>
    <col min="2570" max="2816" width="11.42578125" style="24"/>
    <col min="2817" max="2818" width="11.42578125" style="24" customWidth="1"/>
    <col min="2819" max="2819" width="26" style="24" bestFit="1" customWidth="1"/>
    <col min="2820" max="2823" width="11.42578125" style="24" customWidth="1"/>
    <col min="2824" max="2824" width="17.42578125" style="24" bestFit="1" customWidth="1"/>
    <col min="2825" max="2825" width="15.85546875" style="24" bestFit="1" customWidth="1"/>
    <col min="2826" max="3072" width="11.42578125" style="24"/>
    <col min="3073" max="3074" width="11.42578125" style="24" customWidth="1"/>
    <col min="3075" max="3075" width="26" style="24" bestFit="1" customWidth="1"/>
    <col min="3076" max="3079" width="11.42578125" style="24" customWidth="1"/>
    <col min="3080" max="3080" width="17.42578125" style="24" bestFit="1" customWidth="1"/>
    <col min="3081" max="3081" width="15.85546875" style="24" bestFit="1" customWidth="1"/>
    <col min="3082" max="3328" width="11.42578125" style="24"/>
    <col min="3329" max="3330" width="11.42578125" style="24" customWidth="1"/>
    <col min="3331" max="3331" width="26" style="24" bestFit="1" customWidth="1"/>
    <col min="3332" max="3335" width="11.42578125" style="24" customWidth="1"/>
    <col min="3336" max="3336" width="17.42578125" style="24" bestFit="1" customWidth="1"/>
    <col min="3337" max="3337" width="15.85546875" style="24" bestFit="1" customWidth="1"/>
    <col min="3338" max="3584" width="11.42578125" style="24"/>
    <col min="3585" max="3586" width="11.42578125" style="24" customWidth="1"/>
    <col min="3587" max="3587" width="26" style="24" bestFit="1" customWidth="1"/>
    <col min="3588" max="3591" width="11.42578125" style="24" customWidth="1"/>
    <col min="3592" max="3592" width="17.42578125" style="24" bestFit="1" customWidth="1"/>
    <col min="3593" max="3593" width="15.85546875" style="24" bestFit="1" customWidth="1"/>
    <col min="3594" max="3840" width="11.42578125" style="24"/>
    <col min="3841" max="3842" width="11.42578125" style="24" customWidth="1"/>
    <col min="3843" max="3843" width="26" style="24" bestFit="1" customWidth="1"/>
    <col min="3844" max="3847" width="11.42578125" style="24" customWidth="1"/>
    <col min="3848" max="3848" width="17.42578125" style="24" bestFit="1" customWidth="1"/>
    <col min="3849" max="3849" width="15.85546875" style="24" bestFit="1" customWidth="1"/>
    <col min="3850" max="4096" width="11.42578125" style="24"/>
    <col min="4097" max="4098" width="11.42578125" style="24" customWidth="1"/>
    <col min="4099" max="4099" width="26" style="24" bestFit="1" customWidth="1"/>
    <col min="4100" max="4103" width="11.42578125" style="24" customWidth="1"/>
    <col min="4104" max="4104" width="17.42578125" style="24" bestFit="1" customWidth="1"/>
    <col min="4105" max="4105" width="15.85546875" style="24" bestFit="1" customWidth="1"/>
    <col min="4106" max="4352" width="11.42578125" style="24"/>
    <col min="4353" max="4354" width="11.42578125" style="24" customWidth="1"/>
    <col min="4355" max="4355" width="26" style="24" bestFit="1" customWidth="1"/>
    <col min="4356" max="4359" width="11.42578125" style="24" customWidth="1"/>
    <col min="4360" max="4360" width="17.42578125" style="24" bestFit="1" customWidth="1"/>
    <col min="4361" max="4361" width="15.85546875" style="24" bestFit="1" customWidth="1"/>
    <col min="4362" max="4608" width="11.42578125" style="24"/>
    <col min="4609" max="4610" width="11.42578125" style="24" customWidth="1"/>
    <col min="4611" max="4611" width="26" style="24" bestFit="1" customWidth="1"/>
    <col min="4612" max="4615" width="11.42578125" style="24" customWidth="1"/>
    <col min="4616" max="4616" width="17.42578125" style="24" bestFit="1" customWidth="1"/>
    <col min="4617" max="4617" width="15.85546875" style="24" bestFit="1" customWidth="1"/>
    <col min="4618" max="4864" width="11.42578125" style="24"/>
    <col min="4865" max="4866" width="11.42578125" style="24" customWidth="1"/>
    <col min="4867" max="4867" width="26" style="24" bestFit="1" customWidth="1"/>
    <col min="4868" max="4871" width="11.42578125" style="24" customWidth="1"/>
    <col min="4872" max="4872" width="17.42578125" style="24" bestFit="1" customWidth="1"/>
    <col min="4873" max="4873" width="15.85546875" style="24" bestFit="1" customWidth="1"/>
    <col min="4874" max="5120" width="11.42578125" style="24"/>
    <col min="5121" max="5122" width="11.42578125" style="24" customWidth="1"/>
    <col min="5123" max="5123" width="26" style="24" bestFit="1" customWidth="1"/>
    <col min="5124" max="5127" width="11.42578125" style="24" customWidth="1"/>
    <col min="5128" max="5128" width="17.42578125" style="24" bestFit="1" customWidth="1"/>
    <col min="5129" max="5129" width="15.85546875" style="24" bestFit="1" customWidth="1"/>
    <col min="5130" max="5376" width="11.42578125" style="24"/>
    <col min="5377" max="5378" width="11.42578125" style="24" customWidth="1"/>
    <col min="5379" max="5379" width="26" style="24" bestFit="1" customWidth="1"/>
    <col min="5380" max="5383" width="11.42578125" style="24" customWidth="1"/>
    <col min="5384" max="5384" width="17.42578125" style="24" bestFit="1" customWidth="1"/>
    <col min="5385" max="5385" width="15.85546875" style="24" bestFit="1" customWidth="1"/>
    <col min="5386" max="5632" width="11.42578125" style="24"/>
    <col min="5633" max="5634" width="11.42578125" style="24" customWidth="1"/>
    <col min="5635" max="5635" width="26" style="24" bestFit="1" customWidth="1"/>
    <col min="5636" max="5639" width="11.42578125" style="24" customWidth="1"/>
    <col min="5640" max="5640" width="17.42578125" style="24" bestFit="1" customWidth="1"/>
    <col min="5641" max="5641" width="15.85546875" style="24" bestFit="1" customWidth="1"/>
    <col min="5642" max="5888" width="11.42578125" style="24"/>
    <col min="5889" max="5890" width="11.42578125" style="24" customWidth="1"/>
    <col min="5891" max="5891" width="26" style="24" bestFit="1" customWidth="1"/>
    <col min="5892" max="5895" width="11.42578125" style="24" customWidth="1"/>
    <col min="5896" max="5896" width="17.42578125" style="24" bestFit="1" customWidth="1"/>
    <col min="5897" max="5897" width="15.85546875" style="24" bestFit="1" customWidth="1"/>
    <col min="5898" max="6144" width="11.42578125" style="24"/>
    <col min="6145" max="6146" width="11.42578125" style="24" customWidth="1"/>
    <col min="6147" max="6147" width="26" style="24" bestFit="1" customWidth="1"/>
    <col min="6148" max="6151" width="11.42578125" style="24" customWidth="1"/>
    <col min="6152" max="6152" width="17.42578125" style="24" bestFit="1" customWidth="1"/>
    <col min="6153" max="6153" width="15.85546875" style="24" bestFit="1" customWidth="1"/>
    <col min="6154" max="6400" width="11.42578125" style="24"/>
    <col min="6401" max="6402" width="11.42578125" style="24" customWidth="1"/>
    <col min="6403" max="6403" width="26" style="24" bestFit="1" customWidth="1"/>
    <col min="6404" max="6407" width="11.42578125" style="24" customWidth="1"/>
    <col min="6408" max="6408" width="17.42578125" style="24" bestFit="1" customWidth="1"/>
    <col min="6409" max="6409" width="15.85546875" style="24" bestFit="1" customWidth="1"/>
    <col min="6410" max="6656" width="11.42578125" style="24"/>
    <col min="6657" max="6658" width="11.42578125" style="24" customWidth="1"/>
    <col min="6659" max="6659" width="26" style="24" bestFit="1" customWidth="1"/>
    <col min="6660" max="6663" width="11.42578125" style="24" customWidth="1"/>
    <col min="6664" max="6664" width="17.42578125" style="24" bestFit="1" customWidth="1"/>
    <col min="6665" max="6665" width="15.85546875" style="24" bestFit="1" customWidth="1"/>
    <col min="6666" max="6912" width="11.42578125" style="24"/>
    <col min="6913" max="6914" width="11.42578125" style="24" customWidth="1"/>
    <col min="6915" max="6915" width="26" style="24" bestFit="1" customWidth="1"/>
    <col min="6916" max="6919" width="11.42578125" style="24" customWidth="1"/>
    <col min="6920" max="6920" width="17.42578125" style="24" bestFit="1" customWidth="1"/>
    <col min="6921" max="6921" width="15.85546875" style="24" bestFit="1" customWidth="1"/>
    <col min="6922" max="7168" width="11.42578125" style="24"/>
    <col min="7169" max="7170" width="11.42578125" style="24" customWidth="1"/>
    <col min="7171" max="7171" width="26" style="24" bestFit="1" customWidth="1"/>
    <col min="7172" max="7175" width="11.42578125" style="24" customWidth="1"/>
    <col min="7176" max="7176" width="17.42578125" style="24" bestFit="1" customWidth="1"/>
    <col min="7177" max="7177" width="15.85546875" style="24" bestFit="1" customWidth="1"/>
    <col min="7178" max="7424" width="11.42578125" style="24"/>
    <col min="7425" max="7426" width="11.42578125" style="24" customWidth="1"/>
    <col min="7427" max="7427" width="26" style="24" bestFit="1" customWidth="1"/>
    <col min="7428" max="7431" width="11.42578125" style="24" customWidth="1"/>
    <col min="7432" max="7432" width="17.42578125" style="24" bestFit="1" customWidth="1"/>
    <col min="7433" max="7433" width="15.85546875" style="24" bestFit="1" customWidth="1"/>
    <col min="7434" max="7680" width="11.42578125" style="24"/>
    <col min="7681" max="7682" width="11.42578125" style="24" customWidth="1"/>
    <col min="7683" max="7683" width="26" style="24" bestFit="1" customWidth="1"/>
    <col min="7684" max="7687" width="11.42578125" style="24" customWidth="1"/>
    <col min="7688" max="7688" width="17.42578125" style="24" bestFit="1" customWidth="1"/>
    <col min="7689" max="7689" width="15.85546875" style="24" bestFit="1" customWidth="1"/>
    <col min="7690" max="7936" width="11.42578125" style="24"/>
    <col min="7937" max="7938" width="11.42578125" style="24" customWidth="1"/>
    <col min="7939" max="7939" width="26" style="24" bestFit="1" customWidth="1"/>
    <col min="7940" max="7943" width="11.42578125" style="24" customWidth="1"/>
    <col min="7944" max="7944" width="17.42578125" style="24" bestFit="1" customWidth="1"/>
    <col min="7945" max="7945" width="15.85546875" style="24" bestFit="1" customWidth="1"/>
    <col min="7946" max="8192" width="11.42578125" style="24"/>
    <col min="8193" max="8194" width="11.42578125" style="24" customWidth="1"/>
    <col min="8195" max="8195" width="26" style="24" bestFit="1" customWidth="1"/>
    <col min="8196" max="8199" width="11.42578125" style="24" customWidth="1"/>
    <col min="8200" max="8200" width="17.42578125" style="24" bestFit="1" customWidth="1"/>
    <col min="8201" max="8201" width="15.85546875" style="24" bestFit="1" customWidth="1"/>
    <col min="8202" max="8448" width="11.42578125" style="24"/>
    <col min="8449" max="8450" width="11.42578125" style="24" customWidth="1"/>
    <col min="8451" max="8451" width="26" style="24" bestFit="1" customWidth="1"/>
    <col min="8452" max="8455" width="11.42578125" style="24" customWidth="1"/>
    <col min="8456" max="8456" width="17.42578125" style="24" bestFit="1" customWidth="1"/>
    <col min="8457" max="8457" width="15.85546875" style="24" bestFit="1" customWidth="1"/>
    <col min="8458" max="8704" width="11.42578125" style="24"/>
    <col min="8705" max="8706" width="11.42578125" style="24" customWidth="1"/>
    <col min="8707" max="8707" width="26" style="24" bestFit="1" customWidth="1"/>
    <col min="8708" max="8711" width="11.42578125" style="24" customWidth="1"/>
    <col min="8712" max="8712" width="17.42578125" style="24" bestFit="1" customWidth="1"/>
    <col min="8713" max="8713" width="15.85546875" style="24" bestFit="1" customWidth="1"/>
    <col min="8714" max="8960" width="11.42578125" style="24"/>
    <col min="8961" max="8962" width="11.42578125" style="24" customWidth="1"/>
    <col min="8963" max="8963" width="26" style="24" bestFit="1" customWidth="1"/>
    <col min="8964" max="8967" width="11.42578125" style="24" customWidth="1"/>
    <col min="8968" max="8968" width="17.42578125" style="24" bestFit="1" customWidth="1"/>
    <col min="8969" max="8969" width="15.85546875" style="24" bestFit="1" customWidth="1"/>
    <col min="8970" max="9216" width="11.42578125" style="24"/>
    <col min="9217" max="9218" width="11.42578125" style="24" customWidth="1"/>
    <col min="9219" max="9219" width="26" style="24" bestFit="1" customWidth="1"/>
    <col min="9220" max="9223" width="11.42578125" style="24" customWidth="1"/>
    <col min="9224" max="9224" width="17.42578125" style="24" bestFit="1" customWidth="1"/>
    <col min="9225" max="9225" width="15.85546875" style="24" bestFit="1" customWidth="1"/>
    <col min="9226" max="9472" width="11.42578125" style="24"/>
    <col min="9473" max="9474" width="11.42578125" style="24" customWidth="1"/>
    <col min="9475" max="9475" width="26" style="24" bestFit="1" customWidth="1"/>
    <col min="9476" max="9479" width="11.42578125" style="24" customWidth="1"/>
    <col min="9480" max="9480" width="17.42578125" style="24" bestFit="1" customWidth="1"/>
    <col min="9481" max="9481" width="15.85546875" style="24" bestFit="1" customWidth="1"/>
    <col min="9482" max="9728" width="11.42578125" style="24"/>
    <col min="9729" max="9730" width="11.42578125" style="24" customWidth="1"/>
    <col min="9731" max="9731" width="26" style="24" bestFit="1" customWidth="1"/>
    <col min="9732" max="9735" width="11.42578125" style="24" customWidth="1"/>
    <col min="9736" max="9736" width="17.42578125" style="24" bestFit="1" customWidth="1"/>
    <col min="9737" max="9737" width="15.85546875" style="24" bestFit="1" customWidth="1"/>
    <col min="9738" max="9984" width="11.42578125" style="24"/>
    <col min="9985" max="9986" width="11.42578125" style="24" customWidth="1"/>
    <col min="9987" max="9987" width="26" style="24" bestFit="1" customWidth="1"/>
    <col min="9988" max="9991" width="11.42578125" style="24" customWidth="1"/>
    <col min="9992" max="9992" width="17.42578125" style="24" bestFit="1" customWidth="1"/>
    <col min="9993" max="9993" width="15.85546875" style="24" bestFit="1" customWidth="1"/>
    <col min="9994" max="10240" width="11.42578125" style="24"/>
    <col min="10241" max="10242" width="11.42578125" style="24" customWidth="1"/>
    <col min="10243" max="10243" width="26" style="24" bestFit="1" customWidth="1"/>
    <col min="10244" max="10247" width="11.42578125" style="24" customWidth="1"/>
    <col min="10248" max="10248" width="17.42578125" style="24" bestFit="1" customWidth="1"/>
    <col min="10249" max="10249" width="15.85546875" style="24" bestFit="1" customWidth="1"/>
    <col min="10250" max="10496" width="11.42578125" style="24"/>
    <col min="10497" max="10498" width="11.42578125" style="24" customWidth="1"/>
    <col min="10499" max="10499" width="26" style="24" bestFit="1" customWidth="1"/>
    <col min="10500" max="10503" width="11.42578125" style="24" customWidth="1"/>
    <col min="10504" max="10504" width="17.42578125" style="24" bestFit="1" customWidth="1"/>
    <col min="10505" max="10505" width="15.85546875" style="24" bestFit="1" customWidth="1"/>
    <col min="10506" max="10752" width="11.42578125" style="24"/>
    <col min="10753" max="10754" width="11.42578125" style="24" customWidth="1"/>
    <col min="10755" max="10755" width="26" style="24" bestFit="1" customWidth="1"/>
    <col min="10756" max="10759" width="11.42578125" style="24" customWidth="1"/>
    <col min="10760" max="10760" width="17.42578125" style="24" bestFit="1" customWidth="1"/>
    <col min="10761" max="10761" width="15.85546875" style="24" bestFit="1" customWidth="1"/>
    <col min="10762" max="11008" width="11.42578125" style="24"/>
    <col min="11009" max="11010" width="11.42578125" style="24" customWidth="1"/>
    <col min="11011" max="11011" width="26" style="24" bestFit="1" customWidth="1"/>
    <col min="11012" max="11015" width="11.42578125" style="24" customWidth="1"/>
    <col min="11016" max="11016" width="17.42578125" style="24" bestFit="1" customWidth="1"/>
    <col min="11017" max="11017" width="15.85546875" style="24" bestFit="1" customWidth="1"/>
    <col min="11018" max="11264" width="11.42578125" style="24"/>
    <col min="11265" max="11266" width="11.42578125" style="24" customWidth="1"/>
    <col min="11267" max="11267" width="26" style="24" bestFit="1" customWidth="1"/>
    <col min="11268" max="11271" width="11.42578125" style="24" customWidth="1"/>
    <col min="11272" max="11272" width="17.42578125" style="24" bestFit="1" customWidth="1"/>
    <col min="11273" max="11273" width="15.85546875" style="24" bestFit="1" customWidth="1"/>
    <col min="11274" max="11520" width="11.42578125" style="24"/>
    <col min="11521" max="11522" width="11.42578125" style="24" customWidth="1"/>
    <col min="11523" max="11523" width="26" style="24" bestFit="1" customWidth="1"/>
    <col min="11524" max="11527" width="11.42578125" style="24" customWidth="1"/>
    <col min="11528" max="11528" width="17.42578125" style="24" bestFit="1" customWidth="1"/>
    <col min="11529" max="11529" width="15.85546875" style="24" bestFit="1" customWidth="1"/>
    <col min="11530" max="11776" width="11.42578125" style="24"/>
    <col min="11777" max="11778" width="11.42578125" style="24" customWidth="1"/>
    <col min="11779" max="11779" width="26" style="24" bestFit="1" customWidth="1"/>
    <col min="11780" max="11783" width="11.42578125" style="24" customWidth="1"/>
    <col min="11784" max="11784" width="17.42578125" style="24" bestFit="1" customWidth="1"/>
    <col min="11785" max="11785" width="15.85546875" style="24" bestFit="1" customWidth="1"/>
    <col min="11786" max="12032" width="11.42578125" style="24"/>
    <col min="12033" max="12034" width="11.42578125" style="24" customWidth="1"/>
    <col min="12035" max="12035" width="26" style="24" bestFit="1" customWidth="1"/>
    <col min="12036" max="12039" width="11.42578125" style="24" customWidth="1"/>
    <col min="12040" max="12040" width="17.42578125" style="24" bestFit="1" customWidth="1"/>
    <col min="12041" max="12041" width="15.85546875" style="24" bestFit="1" customWidth="1"/>
    <col min="12042" max="12288" width="11.42578125" style="24"/>
    <col min="12289" max="12290" width="11.42578125" style="24" customWidth="1"/>
    <col min="12291" max="12291" width="26" style="24" bestFit="1" customWidth="1"/>
    <col min="12292" max="12295" width="11.42578125" style="24" customWidth="1"/>
    <col min="12296" max="12296" width="17.42578125" style="24" bestFit="1" customWidth="1"/>
    <col min="12297" max="12297" width="15.85546875" style="24" bestFit="1" customWidth="1"/>
    <col min="12298" max="12544" width="11.42578125" style="24"/>
    <col min="12545" max="12546" width="11.42578125" style="24" customWidth="1"/>
    <col min="12547" max="12547" width="26" style="24" bestFit="1" customWidth="1"/>
    <col min="12548" max="12551" width="11.42578125" style="24" customWidth="1"/>
    <col min="12552" max="12552" width="17.42578125" style="24" bestFit="1" customWidth="1"/>
    <col min="12553" max="12553" width="15.85546875" style="24" bestFit="1" customWidth="1"/>
    <col min="12554" max="12800" width="11.42578125" style="24"/>
    <col min="12801" max="12802" width="11.42578125" style="24" customWidth="1"/>
    <col min="12803" max="12803" width="26" style="24" bestFit="1" customWidth="1"/>
    <col min="12804" max="12807" width="11.42578125" style="24" customWidth="1"/>
    <col min="12808" max="12808" width="17.42578125" style="24" bestFit="1" customWidth="1"/>
    <col min="12809" max="12809" width="15.85546875" style="24" bestFit="1" customWidth="1"/>
    <col min="12810" max="13056" width="11.42578125" style="24"/>
    <col min="13057" max="13058" width="11.42578125" style="24" customWidth="1"/>
    <col min="13059" max="13059" width="26" style="24" bestFit="1" customWidth="1"/>
    <col min="13060" max="13063" width="11.42578125" style="24" customWidth="1"/>
    <col min="13064" max="13064" width="17.42578125" style="24" bestFit="1" customWidth="1"/>
    <col min="13065" max="13065" width="15.85546875" style="24" bestFit="1" customWidth="1"/>
    <col min="13066" max="13312" width="11.42578125" style="24"/>
    <col min="13313" max="13314" width="11.42578125" style="24" customWidth="1"/>
    <col min="13315" max="13315" width="26" style="24" bestFit="1" customWidth="1"/>
    <col min="13316" max="13319" width="11.42578125" style="24" customWidth="1"/>
    <col min="13320" max="13320" width="17.42578125" style="24" bestFit="1" customWidth="1"/>
    <col min="13321" max="13321" width="15.85546875" style="24" bestFit="1" customWidth="1"/>
    <col min="13322" max="13568" width="11.42578125" style="24"/>
    <col min="13569" max="13570" width="11.42578125" style="24" customWidth="1"/>
    <col min="13571" max="13571" width="26" style="24" bestFit="1" customWidth="1"/>
    <col min="13572" max="13575" width="11.42578125" style="24" customWidth="1"/>
    <col min="13576" max="13576" width="17.42578125" style="24" bestFit="1" customWidth="1"/>
    <col min="13577" max="13577" width="15.85546875" style="24" bestFit="1" customWidth="1"/>
    <col min="13578" max="13824" width="11.42578125" style="24"/>
    <col min="13825" max="13826" width="11.42578125" style="24" customWidth="1"/>
    <col min="13827" max="13827" width="26" style="24" bestFit="1" customWidth="1"/>
    <col min="13828" max="13831" width="11.42578125" style="24" customWidth="1"/>
    <col min="13832" max="13832" width="17.42578125" style="24" bestFit="1" customWidth="1"/>
    <col min="13833" max="13833" width="15.85546875" style="24" bestFit="1" customWidth="1"/>
    <col min="13834" max="14080" width="11.42578125" style="24"/>
    <col min="14081" max="14082" width="11.42578125" style="24" customWidth="1"/>
    <col min="14083" max="14083" width="26" style="24" bestFit="1" customWidth="1"/>
    <col min="14084" max="14087" width="11.42578125" style="24" customWidth="1"/>
    <col min="14088" max="14088" width="17.42578125" style="24" bestFit="1" customWidth="1"/>
    <col min="14089" max="14089" width="15.85546875" style="24" bestFit="1" customWidth="1"/>
    <col min="14090" max="14336" width="11.42578125" style="24"/>
    <col min="14337" max="14338" width="11.42578125" style="24" customWidth="1"/>
    <col min="14339" max="14339" width="26" style="24" bestFit="1" customWidth="1"/>
    <col min="14340" max="14343" width="11.42578125" style="24" customWidth="1"/>
    <col min="14344" max="14344" width="17.42578125" style="24" bestFit="1" customWidth="1"/>
    <col min="14345" max="14345" width="15.85546875" style="24" bestFit="1" customWidth="1"/>
    <col min="14346" max="14592" width="11.42578125" style="24"/>
    <col min="14593" max="14594" width="11.42578125" style="24" customWidth="1"/>
    <col min="14595" max="14595" width="26" style="24" bestFit="1" customWidth="1"/>
    <col min="14596" max="14599" width="11.42578125" style="24" customWidth="1"/>
    <col min="14600" max="14600" width="17.42578125" style="24" bestFit="1" customWidth="1"/>
    <col min="14601" max="14601" width="15.85546875" style="24" bestFit="1" customWidth="1"/>
    <col min="14602" max="14848" width="11.42578125" style="24"/>
    <col min="14849" max="14850" width="11.42578125" style="24" customWidth="1"/>
    <col min="14851" max="14851" width="26" style="24" bestFit="1" customWidth="1"/>
    <col min="14852" max="14855" width="11.42578125" style="24" customWidth="1"/>
    <col min="14856" max="14856" width="17.42578125" style="24" bestFit="1" customWidth="1"/>
    <col min="14857" max="14857" width="15.85546875" style="24" bestFit="1" customWidth="1"/>
    <col min="14858" max="15104" width="11.42578125" style="24"/>
    <col min="15105" max="15106" width="11.42578125" style="24" customWidth="1"/>
    <col min="15107" max="15107" width="26" style="24" bestFit="1" customWidth="1"/>
    <col min="15108" max="15111" width="11.42578125" style="24" customWidth="1"/>
    <col min="15112" max="15112" width="17.42578125" style="24" bestFit="1" customWidth="1"/>
    <col min="15113" max="15113" width="15.85546875" style="24" bestFit="1" customWidth="1"/>
    <col min="15114" max="15360" width="11.42578125" style="24"/>
    <col min="15361" max="15362" width="11.42578125" style="24" customWidth="1"/>
    <col min="15363" max="15363" width="26" style="24" bestFit="1" customWidth="1"/>
    <col min="15364" max="15367" width="11.42578125" style="24" customWidth="1"/>
    <col min="15368" max="15368" width="17.42578125" style="24" bestFit="1" customWidth="1"/>
    <col min="15369" max="15369" width="15.85546875" style="24" bestFit="1" customWidth="1"/>
    <col min="15370" max="15616" width="11.42578125" style="24"/>
    <col min="15617" max="15618" width="11.42578125" style="24" customWidth="1"/>
    <col min="15619" max="15619" width="26" style="24" bestFit="1" customWidth="1"/>
    <col min="15620" max="15623" width="11.42578125" style="24" customWidth="1"/>
    <col min="15624" max="15624" width="17.42578125" style="24" bestFit="1" customWidth="1"/>
    <col min="15625" max="15625" width="15.85546875" style="24" bestFit="1" customWidth="1"/>
    <col min="15626" max="15872" width="11.42578125" style="24"/>
    <col min="15873" max="15874" width="11.42578125" style="24" customWidth="1"/>
    <col min="15875" max="15875" width="26" style="24" bestFit="1" customWidth="1"/>
    <col min="15876" max="15879" width="11.42578125" style="24" customWidth="1"/>
    <col min="15880" max="15880" width="17.42578125" style="24" bestFit="1" customWidth="1"/>
    <col min="15881" max="15881" width="15.85546875" style="24" bestFit="1" customWidth="1"/>
    <col min="15882" max="16128" width="11.42578125" style="24"/>
    <col min="16129" max="16130" width="11.42578125" style="24" customWidth="1"/>
    <col min="16131" max="16131" width="26" style="24" bestFit="1" customWidth="1"/>
    <col min="16132" max="16135" width="11.42578125" style="24" customWidth="1"/>
    <col min="16136" max="16136" width="17.42578125" style="24" bestFit="1" customWidth="1"/>
    <col min="16137" max="16137" width="15.85546875" style="24" bestFit="1" customWidth="1"/>
    <col min="16138" max="16384" width="11.42578125" style="24"/>
  </cols>
  <sheetData>
    <row r="1" spans="3:9">
      <c r="C1" s="769" t="s">
        <v>954</v>
      </c>
      <c r="D1" s="769"/>
      <c r="E1" s="769"/>
      <c r="F1" s="769"/>
      <c r="G1" s="769"/>
      <c r="H1" s="769"/>
      <c r="I1" s="769"/>
    </row>
    <row r="2" spans="3:9">
      <c r="C2" s="769"/>
      <c r="D2" s="769"/>
      <c r="E2" s="769"/>
      <c r="F2" s="769"/>
      <c r="G2" s="769"/>
      <c r="H2" s="769"/>
      <c r="I2" s="769"/>
    </row>
    <row r="3" spans="3:9">
      <c r="C3" s="770"/>
      <c r="D3" s="770"/>
      <c r="E3" s="770"/>
      <c r="F3" s="770"/>
      <c r="G3" s="770"/>
      <c r="H3" s="770"/>
      <c r="I3" s="770"/>
    </row>
    <row r="4" spans="3:9" ht="15" customHeight="1">
      <c r="C4" s="771" t="s">
        <v>604</v>
      </c>
      <c r="D4" s="771"/>
      <c r="E4" s="771"/>
      <c r="F4" s="771"/>
      <c r="G4" s="771"/>
      <c r="H4" s="771"/>
      <c r="I4" s="771"/>
    </row>
    <row r="5" spans="3:9" ht="15" customHeight="1">
      <c r="C5" s="772" t="s">
        <v>580</v>
      </c>
      <c r="D5" s="772">
        <v>2019</v>
      </c>
      <c r="E5" s="772">
        <v>2020</v>
      </c>
      <c r="F5" s="772" t="s">
        <v>605</v>
      </c>
      <c r="G5" s="772" t="s">
        <v>606</v>
      </c>
      <c r="H5" s="776" t="s">
        <v>607</v>
      </c>
      <c r="I5" s="777"/>
    </row>
    <row r="6" spans="3:9">
      <c r="C6" s="773"/>
      <c r="D6" s="773"/>
      <c r="E6" s="773"/>
      <c r="F6" s="773"/>
      <c r="G6" s="773"/>
      <c r="H6" s="775"/>
      <c r="I6" s="778"/>
    </row>
    <row r="7" spans="3:9">
      <c r="C7" s="774"/>
      <c r="D7" s="774"/>
      <c r="E7" s="774"/>
      <c r="F7" s="774"/>
      <c r="G7" s="775"/>
      <c r="H7" s="327" t="s">
        <v>608</v>
      </c>
      <c r="I7" s="327" t="s">
        <v>609</v>
      </c>
    </row>
    <row r="8" spans="3:9">
      <c r="C8" s="328" t="s">
        <v>610</v>
      </c>
      <c r="D8" s="329">
        <v>2.8</v>
      </c>
      <c r="E8" s="329">
        <v>-3.2</v>
      </c>
      <c r="F8" s="330">
        <v>6</v>
      </c>
      <c r="G8" s="329">
        <v>4.4000000000000004</v>
      </c>
      <c r="H8" s="330">
        <v>0.5</v>
      </c>
      <c r="I8" s="330">
        <v>0</v>
      </c>
    </row>
    <row r="9" spans="3:9">
      <c r="C9" s="331" t="s">
        <v>611</v>
      </c>
      <c r="D9" s="329">
        <v>1.6</v>
      </c>
      <c r="E9" s="329">
        <v>-4.5999999999999996</v>
      </c>
      <c r="F9" s="330">
        <v>5.6</v>
      </c>
      <c r="G9" s="329">
        <v>3.6</v>
      </c>
      <c r="H9" s="330">
        <v>0.79999999999999982</v>
      </c>
      <c r="I9" s="330">
        <v>0.5</v>
      </c>
    </row>
    <row r="10" spans="3:9">
      <c r="C10" s="332" t="s">
        <v>612</v>
      </c>
      <c r="D10" s="329">
        <v>2.2000000000000002</v>
      </c>
      <c r="E10" s="329">
        <v>-3.5</v>
      </c>
      <c r="F10" s="330">
        <v>7</v>
      </c>
      <c r="G10" s="329">
        <v>3.5</v>
      </c>
      <c r="H10" s="330">
        <v>1.2999999999999998</v>
      </c>
      <c r="I10" s="330">
        <v>0.59999999999999964</v>
      </c>
    </row>
    <row r="11" spans="3:9">
      <c r="C11" s="332" t="s">
        <v>613</v>
      </c>
      <c r="D11" s="329">
        <v>1.3</v>
      </c>
      <c r="E11" s="329">
        <v>-6.5</v>
      </c>
      <c r="F11" s="329">
        <v>4.5999999999999996</v>
      </c>
      <c r="G11" s="330">
        <v>3.8</v>
      </c>
      <c r="H11" s="330">
        <v>0.20000000000000018</v>
      </c>
      <c r="I11" s="330">
        <v>0.19999999999999929</v>
      </c>
    </row>
    <row r="12" spans="3:9">
      <c r="C12" s="331" t="s">
        <v>614</v>
      </c>
      <c r="D12" s="329">
        <v>3.6</v>
      </c>
      <c r="E12" s="329">
        <v>-2.1</v>
      </c>
      <c r="F12" s="330">
        <v>6.3</v>
      </c>
      <c r="G12" s="330">
        <v>5</v>
      </c>
      <c r="H12" s="330">
        <v>0.40000000000000036</v>
      </c>
      <c r="I12" s="330">
        <v>-0.40000000000000036</v>
      </c>
    </row>
    <row r="13" spans="3:9">
      <c r="C13" s="332" t="s">
        <v>615</v>
      </c>
      <c r="D13" s="329">
        <v>5.8</v>
      </c>
      <c r="E13" s="329">
        <v>2.2999999999999998</v>
      </c>
      <c r="F13" s="330">
        <v>8.1</v>
      </c>
      <c r="G13" s="329">
        <v>5.6</v>
      </c>
      <c r="H13" s="330">
        <v>0.29999999999999982</v>
      </c>
      <c r="I13" s="330">
        <v>-0.30000000000000071</v>
      </c>
    </row>
    <row r="14" spans="3:9">
      <c r="C14" s="332" t="s">
        <v>616</v>
      </c>
      <c r="D14" s="329">
        <v>0.2</v>
      </c>
      <c r="E14" s="330">
        <v>-7</v>
      </c>
      <c r="F14" s="329">
        <v>5.8</v>
      </c>
      <c r="G14" s="329">
        <v>3.1</v>
      </c>
      <c r="H14" s="330">
        <v>0.5</v>
      </c>
      <c r="I14" s="330">
        <v>1.2000000000000002</v>
      </c>
    </row>
    <row r="15" spans="3:9">
      <c r="C15" s="333" t="s">
        <v>617</v>
      </c>
      <c r="D15" s="334">
        <v>5.0999999999999996</v>
      </c>
      <c r="E15" s="334">
        <v>-6.7</v>
      </c>
      <c r="F15" s="335">
        <v>7.5</v>
      </c>
      <c r="G15" s="335">
        <v>5</v>
      </c>
      <c r="H15" s="336" t="s">
        <v>28</v>
      </c>
      <c r="I15" s="336" t="s">
        <v>28</v>
      </c>
    </row>
    <row r="16" spans="3:9">
      <c r="C16" s="337" t="s">
        <v>618</v>
      </c>
      <c r="D16" s="338"/>
      <c r="E16" s="339"/>
      <c r="F16" s="339"/>
      <c r="G16" s="339"/>
      <c r="H16" s="338"/>
      <c r="I16" s="338"/>
    </row>
    <row r="17" spans="3:9">
      <c r="C17" s="767" t="s">
        <v>619</v>
      </c>
      <c r="D17" s="767"/>
      <c r="E17" s="767"/>
      <c r="F17" s="767"/>
      <c r="G17" s="767"/>
      <c r="H17" s="767"/>
      <c r="I17" s="767"/>
    </row>
    <row r="18" spans="3:9">
      <c r="C18" s="767"/>
      <c r="D18" s="767"/>
      <c r="E18" s="767"/>
      <c r="F18" s="767"/>
      <c r="G18" s="767"/>
      <c r="H18" s="767"/>
      <c r="I18" s="767"/>
    </row>
    <row r="34" spans="3:8">
      <c r="C34" s="768"/>
      <c r="D34" s="340"/>
      <c r="E34" s="340"/>
      <c r="F34" s="340"/>
      <c r="G34" s="341"/>
      <c r="H34" s="341"/>
    </row>
    <row r="35" spans="3:8">
      <c r="C35" s="768"/>
      <c r="D35" s="342"/>
      <c r="E35" s="342"/>
      <c r="F35" s="342"/>
      <c r="G35" s="343"/>
      <c r="H35" s="343"/>
    </row>
    <row r="36" spans="3:8">
      <c r="C36" s="768"/>
      <c r="D36" s="342"/>
      <c r="E36" s="342"/>
      <c r="F36" s="340"/>
      <c r="G36" s="343"/>
      <c r="H36" s="343"/>
    </row>
    <row r="37" spans="3:8">
      <c r="C37" s="768"/>
      <c r="D37" s="342"/>
      <c r="E37" s="342"/>
      <c r="F37" s="342"/>
      <c r="G37" s="343"/>
      <c r="H37" s="343"/>
    </row>
    <row r="38" spans="3:8">
      <c r="C38" s="768"/>
      <c r="D38" s="342"/>
      <c r="E38" s="342"/>
      <c r="F38" s="340"/>
      <c r="G38" s="343"/>
      <c r="H38" s="343"/>
    </row>
    <row r="39" spans="3:8">
      <c r="C39" s="768"/>
      <c r="D39" s="342"/>
      <c r="E39" s="342"/>
      <c r="F39" s="340"/>
      <c r="G39" s="343"/>
      <c r="H39" s="343"/>
    </row>
    <row r="40" spans="3:8">
      <c r="C40" s="768"/>
      <c r="D40" s="342"/>
      <c r="E40" s="342"/>
      <c r="F40" s="340"/>
      <c r="G40" s="343"/>
      <c r="H40" s="343"/>
    </row>
    <row r="41" spans="3:8">
      <c r="C41" s="768"/>
      <c r="D41" s="342"/>
      <c r="E41" s="342"/>
      <c r="F41" s="340"/>
      <c r="G41" s="343"/>
      <c r="H41" s="343"/>
    </row>
    <row r="42" spans="3:8">
      <c r="D42" s="344"/>
      <c r="E42" s="344"/>
    </row>
    <row r="43" spans="3:8">
      <c r="C43" s="341"/>
      <c r="D43" s="340"/>
    </row>
    <row r="44" spans="3:8">
      <c r="D44" s="340"/>
    </row>
    <row r="45" spans="3:8">
      <c r="D45" s="340"/>
    </row>
    <row r="46" spans="3:8">
      <c r="D46" s="340"/>
    </row>
    <row r="47" spans="3:8">
      <c r="D47" s="340"/>
    </row>
    <row r="48" spans="3:8">
      <c r="D48" s="340"/>
    </row>
    <row r="49" spans="4:4">
      <c r="D49" s="340"/>
    </row>
    <row r="50" spans="4:4">
      <c r="D50" s="342"/>
    </row>
  </sheetData>
  <mergeCells count="10">
    <mergeCell ref="C17:I18"/>
    <mergeCell ref="C34:C41"/>
    <mergeCell ref="C1:I3"/>
    <mergeCell ref="C4:I4"/>
    <mergeCell ref="C5:C7"/>
    <mergeCell ref="D5:D7"/>
    <mergeCell ref="E5:E7"/>
    <mergeCell ref="F5:F7"/>
    <mergeCell ref="G5:G7"/>
    <mergeCell ref="H5:I6"/>
  </mergeCell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D0CA-2C75-44E9-A03E-731E53D2457C}">
  <dimension ref="B3:K47"/>
  <sheetViews>
    <sheetView showGridLines="0" zoomScale="78" zoomScaleNormal="78" workbookViewId="0">
      <selection activeCell="M31" sqref="M31"/>
    </sheetView>
  </sheetViews>
  <sheetFormatPr defaultColWidth="11.42578125" defaultRowHeight="15"/>
  <cols>
    <col min="1" max="1" width="11.42578125" style="24"/>
    <col min="2" max="2" width="66.85546875" style="24" bestFit="1" customWidth="1"/>
    <col min="3" max="3" width="16.5703125" style="24" customWidth="1"/>
    <col min="4" max="4" width="16.28515625" style="24" customWidth="1"/>
    <col min="5" max="8" width="11.42578125" style="24"/>
    <col min="9" max="9" width="10.5703125" style="24" customWidth="1"/>
    <col min="10" max="10" width="0" style="24" hidden="1" customWidth="1"/>
    <col min="11" max="11" width="20.5703125" style="24" hidden="1" customWidth="1"/>
    <col min="12" max="16384" width="11.42578125" style="24"/>
  </cols>
  <sheetData>
    <row r="3" spans="2:11" ht="15.75">
      <c r="B3" s="822" t="s">
        <v>1007</v>
      </c>
      <c r="C3" s="822"/>
      <c r="D3" s="822"/>
      <c r="E3" s="822"/>
      <c r="F3" s="685"/>
      <c r="G3" s="685"/>
      <c r="H3" s="685"/>
      <c r="I3" s="685"/>
      <c r="J3" s="685"/>
    </row>
    <row r="4" spans="2:11" ht="15.75">
      <c r="B4" s="822"/>
      <c r="C4" s="822"/>
      <c r="D4" s="822"/>
      <c r="E4" s="822"/>
      <c r="F4" s="685"/>
      <c r="G4" s="685"/>
      <c r="H4" s="685"/>
      <c r="I4" s="685"/>
      <c r="J4" s="685"/>
    </row>
    <row r="5" spans="2:11" ht="15.75">
      <c r="B5" s="822"/>
      <c r="C5" s="822"/>
      <c r="D5" s="822"/>
      <c r="E5" s="822"/>
      <c r="F5" s="685"/>
      <c r="G5" s="685"/>
      <c r="H5" s="685"/>
      <c r="I5" s="685"/>
      <c r="J5" s="685"/>
    </row>
    <row r="6" spans="2:11">
      <c r="B6" s="829" t="s">
        <v>0</v>
      </c>
      <c r="C6" s="829" t="s">
        <v>1</v>
      </c>
      <c r="D6" s="829" t="s">
        <v>942</v>
      </c>
      <c r="E6" s="829" t="s">
        <v>508</v>
      </c>
      <c r="J6" s="24" t="s">
        <v>579</v>
      </c>
      <c r="K6" s="24">
        <v>4902249.3575328002</v>
      </c>
    </row>
    <row r="7" spans="2:11" ht="15.75" thickBot="1">
      <c r="B7" s="830"/>
      <c r="C7" s="830"/>
      <c r="D7" s="830"/>
      <c r="E7" s="830"/>
    </row>
    <row r="8" spans="2:11" ht="15.75" thickBot="1">
      <c r="B8" s="668" t="s">
        <v>95</v>
      </c>
      <c r="C8" s="667">
        <f>SUM(C9:C15)</f>
        <v>657166.22935899987</v>
      </c>
      <c r="D8" s="666">
        <f t="shared" ref="D8:D18" si="0">+C8/$C$20</f>
        <v>0.88054943919647055</v>
      </c>
      <c r="E8" s="666">
        <f t="shared" ref="E8:E44" si="1">+C8/$K$6</f>
        <v>0.13405401917166815</v>
      </c>
    </row>
    <row r="9" spans="2:11">
      <c r="B9" s="678" t="s">
        <v>96</v>
      </c>
      <c r="C9" s="677">
        <v>605936.35631399998</v>
      </c>
      <c r="D9" s="676">
        <f t="shared" si="0"/>
        <v>0.81190556499148936</v>
      </c>
      <c r="E9" s="676">
        <f t="shared" si="1"/>
        <v>0.1236037402672954</v>
      </c>
    </row>
    <row r="10" spans="2:11">
      <c r="B10" s="678" t="s">
        <v>103</v>
      </c>
      <c r="C10" s="677">
        <v>2605.8348070000002</v>
      </c>
      <c r="D10" s="676">
        <f t="shared" si="0"/>
        <v>3.4916072607392105E-3</v>
      </c>
      <c r="E10" s="676">
        <f t="shared" si="1"/>
        <v>5.3155900831439195E-4</v>
      </c>
    </row>
    <row r="11" spans="2:11">
      <c r="B11" s="678" t="s">
        <v>106</v>
      </c>
      <c r="C11" s="677">
        <v>23655.956822</v>
      </c>
      <c r="D11" s="676">
        <f t="shared" si="0"/>
        <v>3.1697063212736666E-2</v>
      </c>
      <c r="E11" s="676">
        <f t="shared" si="1"/>
        <v>4.8255311178021249E-3</v>
      </c>
    </row>
    <row r="12" spans="2:11">
      <c r="B12" s="678" t="s">
        <v>109</v>
      </c>
      <c r="C12" s="677">
        <v>13308.027306</v>
      </c>
      <c r="D12" s="676">
        <f t="shared" si="0"/>
        <v>1.7831677066759387E-2</v>
      </c>
      <c r="E12" s="676">
        <f t="shared" si="1"/>
        <v>2.7146777602307958E-3</v>
      </c>
    </row>
    <row r="13" spans="2:11">
      <c r="B13" s="678" t="s">
        <v>941</v>
      </c>
      <c r="C13" s="677">
        <v>1552.890834</v>
      </c>
      <c r="D13" s="676">
        <f t="shared" si="0"/>
        <v>2.0807477498437483E-3</v>
      </c>
      <c r="E13" s="676">
        <f t="shared" si="1"/>
        <v>3.1677108215921875E-4</v>
      </c>
    </row>
    <row r="14" spans="2:11">
      <c r="B14" s="678" t="s">
        <v>114</v>
      </c>
      <c r="C14" s="677">
        <v>78.083502999999993</v>
      </c>
      <c r="D14" s="676">
        <f t="shared" si="0"/>
        <v>1.0462556002643489E-4</v>
      </c>
      <c r="E14" s="676">
        <f t="shared" si="1"/>
        <v>1.5928096941869517E-5</v>
      </c>
    </row>
    <row r="15" spans="2:11" ht="15.75" thickBot="1">
      <c r="B15" s="662" t="s">
        <v>115</v>
      </c>
      <c r="C15" s="661">
        <v>10029.079772999999</v>
      </c>
      <c r="D15" s="660">
        <f t="shared" si="0"/>
        <v>1.3438153354875941E-2</v>
      </c>
      <c r="E15" s="660">
        <f t="shared" si="1"/>
        <v>2.0458118389243721E-3</v>
      </c>
    </row>
    <row r="16" spans="2:11" ht="15.75" thickBot="1">
      <c r="B16" s="668" t="s">
        <v>116</v>
      </c>
      <c r="C16" s="667">
        <f>SUM(C17:C19)</f>
        <v>89147.606192000007</v>
      </c>
      <c r="D16" s="666">
        <f t="shared" si="0"/>
        <v>0.11945056080352948</v>
      </c>
      <c r="E16" s="666">
        <f t="shared" si="1"/>
        <v>1.8185041129133044E-2</v>
      </c>
    </row>
    <row r="17" spans="2:5">
      <c r="B17" s="665" t="s">
        <v>117</v>
      </c>
      <c r="C17" s="664">
        <v>0</v>
      </c>
      <c r="D17" s="663">
        <f t="shared" si="0"/>
        <v>0</v>
      </c>
      <c r="E17" s="663">
        <f t="shared" si="1"/>
        <v>0</v>
      </c>
    </row>
    <row r="18" spans="2:5">
      <c r="B18" s="678" t="s">
        <v>119</v>
      </c>
      <c r="C18" s="677">
        <v>89147.606192000007</v>
      </c>
      <c r="D18" s="676">
        <f t="shared" si="0"/>
        <v>0.11945056080352948</v>
      </c>
      <c r="E18" s="676">
        <f t="shared" si="1"/>
        <v>1.8185041129133044E-2</v>
      </c>
    </row>
    <row r="19" spans="2:5" ht="15.75" thickBot="1">
      <c r="B19" s="678" t="s">
        <v>121</v>
      </c>
      <c r="C19" s="684">
        <v>0</v>
      </c>
      <c r="D19" s="683">
        <v>0</v>
      </c>
      <c r="E19" s="682">
        <f t="shared" si="1"/>
        <v>0</v>
      </c>
    </row>
    <row r="20" spans="2:5" ht="15.75" thickBot="1">
      <c r="B20" s="675" t="s">
        <v>940</v>
      </c>
      <c r="C20" s="674">
        <f>+C16+C8</f>
        <v>746313.83555099985</v>
      </c>
      <c r="D20" s="672">
        <v>1</v>
      </c>
      <c r="E20" s="672">
        <f t="shared" si="1"/>
        <v>0.1522390603008012</v>
      </c>
    </row>
    <row r="21" spans="2:5" ht="15.75" thickBot="1">
      <c r="B21" s="681" t="s">
        <v>6</v>
      </c>
      <c r="C21" s="667">
        <f>SUM(C22:C26)</f>
        <v>768220.84493400005</v>
      </c>
      <c r="D21" s="666">
        <f t="shared" ref="D21:D34" si="2">+C21/$C$34</f>
        <v>0.8618343224609335</v>
      </c>
      <c r="E21" s="666">
        <f t="shared" si="1"/>
        <v>0.15670782714338088</v>
      </c>
    </row>
    <row r="22" spans="2:5">
      <c r="B22" s="680" t="s">
        <v>7</v>
      </c>
      <c r="C22" s="664">
        <v>313475.53906699998</v>
      </c>
      <c r="D22" s="663">
        <f t="shared" si="2"/>
        <v>0.35167488698265448</v>
      </c>
      <c r="E22" s="663">
        <f t="shared" si="1"/>
        <v>6.3945245581054175E-2</v>
      </c>
    </row>
    <row r="23" spans="2:5">
      <c r="B23" s="679" t="s">
        <v>810</v>
      </c>
      <c r="C23" s="677">
        <v>45951.048903000003</v>
      </c>
      <c r="D23" s="676">
        <f t="shared" si="2"/>
        <v>5.1550529198525666E-2</v>
      </c>
      <c r="E23" s="676">
        <f t="shared" si="1"/>
        <v>9.3734621704609101E-3</v>
      </c>
    </row>
    <row r="24" spans="2:5">
      <c r="B24" s="679" t="s">
        <v>939</v>
      </c>
      <c r="C24" s="677">
        <v>184836.13</v>
      </c>
      <c r="D24" s="676">
        <f t="shared" si="2"/>
        <v>0.20735980013473437</v>
      </c>
      <c r="E24" s="676">
        <f t="shared" si="1"/>
        <v>3.7704350904953596E-2</v>
      </c>
    </row>
    <row r="25" spans="2:5">
      <c r="B25" s="679" t="s">
        <v>811</v>
      </c>
      <c r="C25" s="677">
        <v>223692.31142300001</v>
      </c>
      <c r="D25" s="676">
        <f t="shared" si="2"/>
        <v>0.25095089898468464</v>
      </c>
      <c r="E25" s="676">
        <f t="shared" si="1"/>
        <v>4.5630545308609043E-2</v>
      </c>
    </row>
    <row r="26" spans="2:5" ht="15.75" thickBot="1">
      <c r="B26" s="679" t="s">
        <v>12</v>
      </c>
      <c r="C26" s="677">
        <v>265.815541</v>
      </c>
      <c r="D26" s="676">
        <f t="shared" si="2"/>
        <v>2.9820716033421762E-4</v>
      </c>
      <c r="E26" s="676">
        <f t="shared" si="1"/>
        <v>5.4223178303149276E-5</v>
      </c>
    </row>
    <row r="27" spans="2:5" ht="15.75" thickBot="1">
      <c r="B27" s="668" t="s">
        <v>13</v>
      </c>
      <c r="C27" s="667">
        <f>SUM(C28:C33)</f>
        <v>123157.955971</v>
      </c>
      <c r="D27" s="666">
        <f t="shared" si="2"/>
        <v>0.1381656775390665</v>
      </c>
      <c r="E27" s="666">
        <f t="shared" si="1"/>
        <v>2.5122744068853901E-2</v>
      </c>
    </row>
    <row r="28" spans="2:5">
      <c r="B28" s="665" t="s">
        <v>14</v>
      </c>
      <c r="C28" s="664">
        <v>30479.010985000001</v>
      </c>
      <c r="D28" s="663">
        <f t="shared" si="2"/>
        <v>3.4193107300796513E-2</v>
      </c>
      <c r="E28" s="663">
        <f t="shared" si="1"/>
        <v>6.2173522320250656E-3</v>
      </c>
    </row>
    <row r="29" spans="2:5">
      <c r="B29" s="678" t="s">
        <v>15</v>
      </c>
      <c r="C29" s="677">
        <v>44127.092095</v>
      </c>
      <c r="D29" s="676">
        <f t="shared" si="2"/>
        <v>4.9504309559750125E-2</v>
      </c>
      <c r="E29" s="676">
        <f t="shared" si="1"/>
        <v>9.0013968847166611E-3</v>
      </c>
    </row>
    <row r="30" spans="2:5">
      <c r="B30" s="678" t="s">
        <v>16</v>
      </c>
      <c r="C30" s="677">
        <v>15.70552</v>
      </c>
      <c r="D30" s="676">
        <f t="shared" si="2"/>
        <v>1.7619355524334302E-5</v>
      </c>
      <c r="E30" s="676">
        <f t="shared" si="1"/>
        <v>3.2037374793811509E-6</v>
      </c>
    </row>
    <row r="31" spans="2:5">
      <c r="B31" s="678" t="s">
        <v>17</v>
      </c>
      <c r="C31" s="677">
        <v>1196.1647559999999</v>
      </c>
      <c r="D31" s="676">
        <f t="shared" si="2"/>
        <v>1.3419264119648756E-3</v>
      </c>
      <c r="E31" s="676">
        <f t="shared" si="1"/>
        <v>2.4400324601235802E-4</v>
      </c>
    </row>
    <row r="32" spans="2:5">
      <c r="B32" s="678" t="s">
        <v>812</v>
      </c>
      <c r="C32" s="677">
        <v>45893.698340000003</v>
      </c>
      <c r="D32" s="676">
        <f t="shared" si="2"/>
        <v>5.148619003885329E-2</v>
      </c>
      <c r="E32" s="676">
        <f t="shared" si="1"/>
        <v>9.3617633443063668E-3</v>
      </c>
    </row>
    <row r="33" spans="2:11" ht="15.75" thickBot="1">
      <c r="B33" s="678" t="s">
        <v>19</v>
      </c>
      <c r="C33" s="677">
        <v>1446.284275</v>
      </c>
      <c r="D33" s="676">
        <f t="shared" si="2"/>
        <v>1.622524872177367E-3</v>
      </c>
      <c r="E33" s="676">
        <f t="shared" si="1"/>
        <v>2.9502462431406888E-4</v>
      </c>
    </row>
    <row r="34" spans="2:11" ht="15.75" thickBot="1">
      <c r="B34" s="675" t="s">
        <v>938</v>
      </c>
      <c r="C34" s="674">
        <f>+C27+C21</f>
        <v>891378.80090500007</v>
      </c>
      <c r="D34" s="672">
        <f t="shared" si="2"/>
        <v>1</v>
      </c>
      <c r="E34" s="672">
        <f t="shared" si="1"/>
        <v>0.18183057121223478</v>
      </c>
    </row>
    <row r="35" spans="2:11" ht="15.75" thickBot="1">
      <c r="B35" s="675" t="s">
        <v>937</v>
      </c>
      <c r="C35" s="674">
        <f>+C20-(C34-C24)</f>
        <v>39771.164645999786</v>
      </c>
      <c r="D35" s="673"/>
      <c r="E35" s="672">
        <f t="shared" si="1"/>
        <v>8.1128399935199921E-3</v>
      </c>
    </row>
    <row r="36" spans="2:11" ht="15.75" thickBot="1">
      <c r="B36" s="675" t="s">
        <v>936</v>
      </c>
      <c r="C36" s="674">
        <f>+C20-C34</f>
        <v>-145064.96535400022</v>
      </c>
      <c r="D36" s="673"/>
      <c r="E36" s="672">
        <f t="shared" si="1"/>
        <v>-2.95915109114336E-2</v>
      </c>
    </row>
    <row r="37" spans="2:11" ht="15.75" thickBot="1">
      <c r="B37" s="668" t="s">
        <v>525</v>
      </c>
      <c r="C37" s="667">
        <f>SUM(C38:C39)</f>
        <v>291528.48715300002</v>
      </c>
      <c r="D37" s="666">
        <f>+C37/$C$37</f>
        <v>1</v>
      </c>
      <c r="E37" s="666">
        <f t="shared" si="1"/>
        <v>5.9468310543003514E-2</v>
      </c>
    </row>
    <row r="38" spans="2:11">
      <c r="B38" s="665" t="s">
        <v>935</v>
      </c>
      <c r="C38" s="671">
        <v>0</v>
      </c>
      <c r="D38" s="670">
        <f>+C38/$C$37</f>
        <v>0</v>
      </c>
      <c r="E38" s="663">
        <f t="shared" si="1"/>
        <v>0</v>
      </c>
      <c r="K38" s="324"/>
    </row>
    <row r="39" spans="2:11" ht="15.75" thickBot="1">
      <c r="B39" s="662" t="s">
        <v>526</v>
      </c>
      <c r="C39" s="661">
        <v>291528.48715300002</v>
      </c>
      <c r="D39" s="660">
        <f>+C39/$C$37</f>
        <v>1</v>
      </c>
      <c r="E39" s="660">
        <f t="shared" si="1"/>
        <v>5.9468310543003514E-2</v>
      </c>
      <c r="K39" s="669"/>
    </row>
    <row r="40" spans="2:11" ht="15.75" thickBot="1">
      <c r="B40" s="668" t="s">
        <v>537</v>
      </c>
      <c r="C40" s="667">
        <f>SUM(C41:C42)</f>
        <v>146463.52179900001</v>
      </c>
      <c r="D40" s="666">
        <f>+C40/$C$40</f>
        <v>1</v>
      </c>
      <c r="E40" s="666">
        <f t="shared" si="1"/>
        <v>2.9876799631569955E-2</v>
      </c>
    </row>
    <row r="41" spans="2:11">
      <c r="B41" s="665" t="s">
        <v>538</v>
      </c>
      <c r="C41" s="664">
        <v>13000</v>
      </c>
      <c r="D41" s="663">
        <f>+C41/$C$40</f>
        <v>8.8759302250294228E-2</v>
      </c>
      <c r="E41" s="663">
        <f t="shared" si="1"/>
        <v>2.6518438887699969E-3</v>
      </c>
    </row>
    <row r="42" spans="2:11" ht="15.75" thickBot="1">
      <c r="B42" s="662" t="s">
        <v>543</v>
      </c>
      <c r="C42" s="661">
        <v>133463.52179900001</v>
      </c>
      <c r="D42" s="660">
        <f>+C42/$C$40</f>
        <v>0.91124069774970573</v>
      </c>
      <c r="E42" s="660">
        <f t="shared" si="1"/>
        <v>2.7224955742799956E-2</v>
      </c>
    </row>
    <row r="43" spans="2:11">
      <c r="B43" s="831" t="s">
        <v>934</v>
      </c>
      <c r="C43" s="833">
        <f>+C37-C40</f>
        <v>145064.96535400001</v>
      </c>
      <c r="D43" s="835"/>
      <c r="E43" s="835">
        <f t="shared" si="1"/>
        <v>2.9591510911433559E-2</v>
      </c>
    </row>
    <row r="44" spans="2:11" ht="7.5" customHeight="1">
      <c r="B44" s="832"/>
      <c r="C44" s="834"/>
      <c r="D44" s="836"/>
      <c r="E44" s="836">
        <f t="shared" si="1"/>
        <v>0</v>
      </c>
    </row>
    <row r="45" spans="2:11" ht="52.5" customHeight="1">
      <c r="B45" s="828" t="s">
        <v>933</v>
      </c>
      <c r="C45" s="828"/>
      <c r="D45" s="828"/>
      <c r="E45" s="828"/>
    </row>
    <row r="46" spans="2:11">
      <c r="B46" s="659"/>
      <c r="C46" s="659"/>
      <c r="D46" s="659"/>
      <c r="E46" s="659"/>
    </row>
    <row r="47" spans="2:11">
      <c r="B47" s="659"/>
      <c r="C47" s="659"/>
      <c r="D47" s="659"/>
      <c r="E47" s="659"/>
    </row>
  </sheetData>
  <mergeCells count="10">
    <mergeCell ref="B45:E45"/>
    <mergeCell ref="B3:E5"/>
    <mergeCell ref="B6:B7"/>
    <mergeCell ref="C6:C7"/>
    <mergeCell ref="D6:D7"/>
    <mergeCell ref="E6:E7"/>
    <mergeCell ref="B43:B44"/>
    <mergeCell ref="C43:C44"/>
    <mergeCell ref="D43:D44"/>
    <mergeCell ref="E43:E44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CBB2-5273-4F28-8305-5C548494AA04}">
  <dimension ref="A2:L37"/>
  <sheetViews>
    <sheetView showGridLines="0" zoomScaleNormal="100" workbookViewId="0">
      <selection activeCell="I24" sqref="I24"/>
    </sheetView>
  </sheetViews>
  <sheetFormatPr defaultColWidth="11.42578125" defaultRowHeight="15"/>
  <cols>
    <col min="1" max="1" width="11.42578125" style="24"/>
    <col min="2" max="2" width="53.7109375" style="24" bestFit="1" customWidth="1"/>
    <col min="3" max="3" width="18.140625" style="24" customWidth="1"/>
    <col min="4" max="4" width="11.42578125" style="24"/>
    <col min="5" max="5" width="13.5703125" style="24" customWidth="1"/>
    <col min="6" max="11" width="11.42578125" style="24"/>
    <col min="12" max="12" width="20.5703125" style="24" bestFit="1" customWidth="1"/>
    <col min="13" max="16384" width="11.42578125" style="24"/>
  </cols>
  <sheetData>
    <row r="2" spans="1:12" ht="15.75" customHeight="1">
      <c r="B2" s="822" t="s">
        <v>950</v>
      </c>
      <c r="C2" s="822"/>
      <c r="D2" s="822"/>
      <c r="E2" s="822"/>
      <c r="F2" s="685"/>
    </row>
    <row r="3" spans="1:12" ht="15.75">
      <c r="A3" s="685"/>
      <c r="B3" s="822"/>
      <c r="C3" s="822"/>
      <c r="D3" s="822"/>
      <c r="E3" s="822"/>
      <c r="F3" s="685"/>
    </row>
    <row r="4" spans="1:12" ht="15.75">
      <c r="A4" s="325"/>
      <c r="B4" s="822"/>
      <c r="C4" s="822"/>
      <c r="D4" s="822"/>
      <c r="E4" s="822"/>
      <c r="F4" s="325"/>
    </row>
    <row r="5" spans="1:12" ht="15.75">
      <c r="A5" s="325"/>
      <c r="B5" s="822"/>
      <c r="C5" s="822"/>
      <c r="D5" s="822"/>
      <c r="E5" s="822"/>
      <c r="F5" s="325"/>
    </row>
    <row r="6" spans="1:12" ht="23.25" customHeight="1" thickBot="1">
      <c r="B6" s="829" t="s">
        <v>949</v>
      </c>
      <c r="C6" s="837" t="s">
        <v>948</v>
      </c>
      <c r="D6" s="839" t="s">
        <v>947</v>
      </c>
      <c r="E6" s="830"/>
    </row>
    <row r="7" spans="1:12" ht="25.5" customHeight="1" thickBot="1">
      <c r="B7" s="830"/>
      <c r="C7" s="838"/>
      <c r="D7" s="697" t="s">
        <v>946</v>
      </c>
      <c r="E7" s="697" t="s">
        <v>945</v>
      </c>
    </row>
    <row r="8" spans="1:12" ht="15.75" thickBot="1">
      <c r="B8" s="668" t="s">
        <v>67</v>
      </c>
      <c r="C8" s="693">
        <v>153374.82924299999</v>
      </c>
      <c r="D8" s="692">
        <f t="shared" ref="D8:D34" si="0">+C8/$C$34</f>
        <v>0.17206470367848262</v>
      </c>
      <c r="E8" s="692">
        <f>+C8/$C$8</f>
        <v>1</v>
      </c>
    </row>
    <row r="9" spans="1:12">
      <c r="B9" s="665" t="s">
        <v>68</v>
      </c>
      <c r="C9" s="691">
        <v>74961.398518999995</v>
      </c>
      <c r="D9" s="690">
        <f t="shared" si="0"/>
        <v>8.4096007716240387E-2</v>
      </c>
      <c r="E9" s="690">
        <f>+C9/$C$8</f>
        <v>0.48874641875059316</v>
      </c>
    </row>
    <row r="10" spans="1:12">
      <c r="B10" s="678" t="s">
        <v>69</v>
      </c>
      <c r="C10" s="696">
        <v>10180.523553999999</v>
      </c>
      <c r="D10" s="206">
        <f t="shared" si="0"/>
        <v>1.1421096781372752E-2</v>
      </c>
      <c r="E10" s="206">
        <f>+C10/$C$8</f>
        <v>6.637675558790973E-2</v>
      </c>
    </row>
    <row r="11" spans="1:12">
      <c r="B11" s="678" t="s">
        <v>70</v>
      </c>
      <c r="C11" s="696">
        <v>29730.961942999998</v>
      </c>
      <c r="D11" s="206">
        <f t="shared" si="0"/>
        <v>3.3353902866900931E-2</v>
      </c>
      <c r="E11" s="206">
        <f>+C11/$C$8</f>
        <v>0.19384511845744673</v>
      </c>
    </row>
    <row r="12" spans="1:12" ht="15.75" thickBot="1">
      <c r="B12" s="662" t="s">
        <v>71</v>
      </c>
      <c r="C12" s="695">
        <v>38501.945226999997</v>
      </c>
      <c r="D12" s="694">
        <f t="shared" si="0"/>
        <v>4.3193696313968535E-2</v>
      </c>
      <c r="E12" s="694">
        <f>+C12/$C$8</f>
        <v>0.25103170720405038</v>
      </c>
    </row>
    <row r="13" spans="1:12" ht="15.75" thickBot="1">
      <c r="B13" s="668" t="s">
        <v>72</v>
      </c>
      <c r="C13" s="693">
        <v>129938.826397</v>
      </c>
      <c r="D13" s="692">
        <f t="shared" si="0"/>
        <v>0.14577284793521628</v>
      </c>
      <c r="E13" s="692">
        <f t="shared" ref="E13:E22" si="1">+C13/$C$13</f>
        <v>1</v>
      </c>
    </row>
    <row r="14" spans="1:12">
      <c r="B14" s="665" t="s">
        <v>73</v>
      </c>
      <c r="C14" s="691">
        <v>7878.6273499999998</v>
      </c>
      <c r="D14" s="690">
        <f t="shared" si="0"/>
        <v>8.8386972429689587E-3</v>
      </c>
      <c r="E14" s="690">
        <f t="shared" si="1"/>
        <v>6.0633357776593712E-2</v>
      </c>
    </row>
    <row r="15" spans="1:12">
      <c r="B15" s="678" t="s">
        <v>74</v>
      </c>
      <c r="C15" s="696">
        <v>13630.854023</v>
      </c>
      <c r="D15" s="206">
        <f t="shared" si="0"/>
        <v>1.529187592206686E-2</v>
      </c>
      <c r="E15" s="206">
        <f t="shared" si="1"/>
        <v>0.10490208662770181</v>
      </c>
      <c r="L15" s="324"/>
    </row>
    <row r="16" spans="1:12">
      <c r="B16" s="678" t="s">
        <v>75</v>
      </c>
      <c r="C16" s="696">
        <v>7731.5610239999996</v>
      </c>
      <c r="D16" s="206">
        <f t="shared" si="0"/>
        <v>8.6737097810159845E-3</v>
      </c>
      <c r="E16" s="206">
        <f t="shared" si="1"/>
        <v>5.9501545753367711E-2</v>
      </c>
      <c r="L16" s="669"/>
    </row>
    <row r="17" spans="2:5">
      <c r="B17" s="678" t="s">
        <v>76</v>
      </c>
      <c r="C17" s="696">
        <v>52046.074129000001</v>
      </c>
      <c r="D17" s="206">
        <f t="shared" si="0"/>
        <v>5.8388279007935348E-2</v>
      </c>
      <c r="E17" s="206">
        <f t="shared" si="1"/>
        <v>0.40054289831727796</v>
      </c>
    </row>
    <row r="18" spans="2:5">
      <c r="B18" s="678" t="s">
        <v>77</v>
      </c>
      <c r="C18" s="696">
        <v>890.78787399999999</v>
      </c>
      <c r="D18" s="206">
        <f t="shared" si="0"/>
        <v>9.9933706421512377E-4</v>
      </c>
      <c r="E18" s="206">
        <f t="shared" si="1"/>
        <v>6.8554403537430001E-3</v>
      </c>
    </row>
    <row r="19" spans="2:5">
      <c r="B19" s="678" t="s">
        <v>78</v>
      </c>
      <c r="C19" s="696">
        <v>39775.378019999996</v>
      </c>
      <c r="D19" s="206">
        <f t="shared" si="0"/>
        <v>4.462230645334711E-2</v>
      </c>
      <c r="E19" s="206">
        <f t="shared" si="1"/>
        <v>0.30610849060984224</v>
      </c>
    </row>
    <row r="20" spans="2:5">
      <c r="B20" s="678" t="s">
        <v>79</v>
      </c>
      <c r="C20" s="696">
        <v>1528.821197</v>
      </c>
      <c r="D20" s="206">
        <f t="shared" si="0"/>
        <v>1.7151195377855259E-3</v>
      </c>
      <c r="E20" s="206">
        <f t="shared" si="1"/>
        <v>1.1765699594122986E-2</v>
      </c>
    </row>
    <row r="21" spans="2:5">
      <c r="B21" s="678" t="s">
        <v>80</v>
      </c>
      <c r="C21" s="696">
        <v>182.20302000000001</v>
      </c>
      <c r="D21" s="206">
        <f t="shared" si="0"/>
        <v>2.0440582591263413E-4</v>
      </c>
      <c r="E21" s="206">
        <f t="shared" si="1"/>
        <v>1.4022215303324201E-3</v>
      </c>
    </row>
    <row r="22" spans="2:5" ht="15.75" thickBot="1">
      <c r="B22" s="662" t="s">
        <v>81</v>
      </c>
      <c r="C22" s="695">
        <v>6274.5197600000001</v>
      </c>
      <c r="D22" s="694">
        <f t="shared" si="0"/>
        <v>7.0391170999687209E-3</v>
      </c>
      <c r="E22" s="694">
        <f t="shared" si="1"/>
        <v>4.8288259437018165E-2</v>
      </c>
    </row>
    <row r="23" spans="2:5" ht="15.75" thickBot="1">
      <c r="B23" s="668" t="s">
        <v>82</v>
      </c>
      <c r="C23" s="693">
        <v>6755.3592440000002</v>
      </c>
      <c r="D23" s="692">
        <f t="shared" si="0"/>
        <v>7.5785504850927705E-3</v>
      </c>
      <c r="E23" s="692">
        <f>+C23/$C$23</f>
        <v>1</v>
      </c>
    </row>
    <row r="24" spans="2:5">
      <c r="B24" s="665" t="s">
        <v>83</v>
      </c>
      <c r="C24" s="691">
        <v>1477.19696</v>
      </c>
      <c r="D24" s="690">
        <f t="shared" si="0"/>
        <v>1.6572044999277858E-3</v>
      </c>
      <c r="E24" s="690">
        <f>+C24/$C$23</f>
        <v>0.21867037808714943</v>
      </c>
    </row>
    <row r="25" spans="2:5" ht="15.75" thickBot="1">
      <c r="B25" s="662" t="s">
        <v>84</v>
      </c>
      <c r="C25" s="695">
        <v>5278.162284</v>
      </c>
      <c r="D25" s="694">
        <f t="shared" si="0"/>
        <v>5.921345985164984E-3</v>
      </c>
      <c r="E25" s="694">
        <f>+C25/$C$23</f>
        <v>0.78132962191285049</v>
      </c>
    </row>
    <row r="26" spans="2:5" ht="15.75" thickBot="1">
      <c r="B26" s="668" t="s">
        <v>85</v>
      </c>
      <c r="C26" s="693">
        <v>416473.656021</v>
      </c>
      <c r="D26" s="692">
        <f t="shared" si="0"/>
        <v>0.46722409776647389</v>
      </c>
      <c r="E26" s="692">
        <f t="shared" ref="E26:E31" si="2">+C26/$C$26</f>
        <v>1</v>
      </c>
    </row>
    <row r="27" spans="2:5">
      <c r="B27" s="665" t="s">
        <v>86</v>
      </c>
      <c r="C27" s="691">
        <v>17669.577548000001</v>
      </c>
      <c r="D27" s="690">
        <f t="shared" si="0"/>
        <v>1.9822748230113183E-2</v>
      </c>
      <c r="E27" s="690">
        <f t="shared" si="2"/>
        <v>4.2426639218469661E-2</v>
      </c>
    </row>
    <row r="28" spans="2:5">
      <c r="B28" s="678" t="s">
        <v>87</v>
      </c>
      <c r="C28" s="696">
        <v>97744.003633999993</v>
      </c>
      <c r="D28" s="206">
        <f t="shared" si="0"/>
        <v>0.10965484430947017</v>
      </c>
      <c r="E28" s="206">
        <f t="shared" si="2"/>
        <v>0.23469432512934602</v>
      </c>
    </row>
    <row r="29" spans="2:5">
      <c r="B29" s="678" t="s">
        <v>88</v>
      </c>
      <c r="C29" s="696">
        <v>6205.3114809999997</v>
      </c>
      <c r="D29" s="206">
        <f t="shared" si="0"/>
        <v>6.9614752725775664E-3</v>
      </c>
      <c r="E29" s="206">
        <f t="shared" si="2"/>
        <v>1.4899649452706576E-2</v>
      </c>
    </row>
    <row r="30" spans="2:5">
      <c r="B30" s="678" t="s">
        <v>89</v>
      </c>
      <c r="C30" s="696">
        <v>199017.51170599999</v>
      </c>
      <c r="D30" s="206">
        <f t="shared" si="0"/>
        <v>0.22326928967117152</v>
      </c>
      <c r="E30" s="206">
        <f t="shared" si="2"/>
        <v>0.47786338662430272</v>
      </c>
    </row>
    <row r="31" spans="2:5" ht="15.75" thickBot="1">
      <c r="B31" s="662" t="s">
        <v>90</v>
      </c>
      <c r="C31" s="695">
        <v>95837.251652000006</v>
      </c>
      <c r="D31" s="694">
        <f t="shared" si="0"/>
        <v>0.10751574028314141</v>
      </c>
      <c r="E31" s="694">
        <f t="shared" si="2"/>
        <v>0.23011599957517498</v>
      </c>
    </row>
    <row r="32" spans="2:5" ht="15.75" thickBot="1">
      <c r="B32" s="668" t="s">
        <v>91</v>
      </c>
      <c r="C32" s="693">
        <v>184836.13</v>
      </c>
      <c r="D32" s="692">
        <f t="shared" si="0"/>
        <v>0.20735980013473437</v>
      </c>
      <c r="E32" s="692">
        <v>1</v>
      </c>
    </row>
    <row r="33" spans="2:5" ht="15.75" thickBot="1">
      <c r="B33" s="665" t="s">
        <v>92</v>
      </c>
      <c r="C33" s="691">
        <v>184836.13</v>
      </c>
      <c r="D33" s="690">
        <f t="shared" si="0"/>
        <v>0.20735980013473437</v>
      </c>
      <c r="E33" s="690">
        <v>1</v>
      </c>
    </row>
    <row r="34" spans="2:5">
      <c r="B34" s="689" t="s">
        <v>944</v>
      </c>
      <c r="C34" s="688">
        <f>+C32+C26+C23+C13+C8</f>
        <v>891378.80090500007</v>
      </c>
      <c r="D34" s="687">
        <f t="shared" si="0"/>
        <v>1</v>
      </c>
      <c r="E34" s="686"/>
    </row>
    <row r="35" spans="2:5" ht="37.5" customHeight="1">
      <c r="B35" s="828" t="s">
        <v>943</v>
      </c>
      <c r="C35" s="828"/>
      <c r="D35" s="828"/>
      <c r="E35" s="828"/>
    </row>
    <row r="36" spans="2:5">
      <c r="B36" s="659"/>
      <c r="C36" s="659"/>
      <c r="D36" s="659"/>
      <c r="E36" s="659"/>
    </row>
    <row r="37" spans="2:5">
      <c r="B37" s="659"/>
      <c r="C37" s="659"/>
      <c r="D37" s="659"/>
      <c r="E37" s="659"/>
    </row>
  </sheetData>
  <mergeCells count="5">
    <mergeCell ref="B2:E5"/>
    <mergeCell ref="B6:B7"/>
    <mergeCell ref="C6:C7"/>
    <mergeCell ref="D6:E6"/>
    <mergeCell ref="B35:E3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7D52-17CE-4251-B028-02E4FBDCB6D1}">
  <dimension ref="B2:K56"/>
  <sheetViews>
    <sheetView showGridLines="0" workbookViewId="0">
      <selection activeCell="I25" sqref="I25"/>
    </sheetView>
  </sheetViews>
  <sheetFormatPr defaultColWidth="11.42578125" defaultRowHeight="15"/>
  <cols>
    <col min="1" max="1" width="11.42578125" style="24"/>
    <col min="2" max="2" width="4.42578125" style="24" customWidth="1"/>
    <col min="3" max="3" width="62.42578125" style="24" customWidth="1"/>
    <col min="4" max="4" width="52.140625" style="24" bestFit="1" customWidth="1"/>
    <col min="5" max="5" width="15.85546875" style="24" customWidth="1"/>
    <col min="6" max="6" width="13.42578125" style="24" customWidth="1"/>
    <col min="7" max="7" width="18.85546875" style="24" customWidth="1"/>
    <col min="8" max="8" width="15.28515625" style="347" bestFit="1" customWidth="1"/>
    <col min="9" max="11" width="11.42578125" style="347"/>
    <col min="12" max="16384" width="11.42578125" style="24"/>
  </cols>
  <sheetData>
    <row r="2" spans="2:8">
      <c r="B2" s="860" t="s">
        <v>472</v>
      </c>
      <c r="C2" s="860"/>
      <c r="D2" s="860"/>
      <c r="E2" s="860"/>
      <c r="F2" s="860"/>
      <c r="G2" s="860"/>
    </row>
    <row r="3" spans="2:8">
      <c r="B3" s="860"/>
      <c r="C3" s="860"/>
      <c r="D3" s="860"/>
      <c r="E3" s="860"/>
      <c r="F3" s="860"/>
      <c r="G3" s="860"/>
    </row>
    <row r="4" spans="2:8" ht="19.5" thickBot="1">
      <c r="B4" s="861" t="s">
        <v>151</v>
      </c>
      <c r="C4" s="861"/>
      <c r="D4" s="861"/>
      <c r="E4" s="861"/>
      <c r="F4" s="861"/>
      <c r="G4" s="861"/>
    </row>
    <row r="5" spans="2:8" ht="15" customHeight="1">
      <c r="B5" s="862" t="s">
        <v>360</v>
      </c>
      <c r="C5" s="865" t="s">
        <v>361</v>
      </c>
      <c r="D5" s="865" t="s">
        <v>401</v>
      </c>
      <c r="E5" s="850" t="s">
        <v>1</v>
      </c>
      <c r="F5" s="851"/>
      <c r="G5" s="868" t="s">
        <v>413</v>
      </c>
    </row>
    <row r="6" spans="2:8" ht="15.75" thickBot="1">
      <c r="B6" s="863"/>
      <c r="C6" s="866"/>
      <c r="D6" s="866"/>
      <c r="E6" s="852"/>
      <c r="F6" s="853"/>
      <c r="G6" s="869"/>
    </row>
    <row r="7" spans="2:8">
      <c r="B7" s="864"/>
      <c r="C7" s="867"/>
      <c r="D7" s="867"/>
      <c r="E7" s="753" t="s">
        <v>1009</v>
      </c>
      <c r="F7" s="753" t="s">
        <v>401</v>
      </c>
      <c r="G7" s="870"/>
    </row>
    <row r="8" spans="2:8">
      <c r="B8" s="750">
        <v>8</v>
      </c>
      <c r="C8" s="749" t="s">
        <v>365</v>
      </c>
      <c r="D8" s="748" t="s">
        <v>403</v>
      </c>
      <c r="E8" s="747">
        <v>25826458053</v>
      </c>
      <c r="F8" s="849">
        <f>SUM(E8:E12)</f>
        <v>50611356142</v>
      </c>
      <c r="G8" s="840">
        <f>F8/$E$52</f>
        <v>0.47089929245300982</v>
      </c>
    </row>
    <row r="9" spans="2:8">
      <c r="B9" s="737">
        <v>12</v>
      </c>
      <c r="C9" s="100" t="s">
        <v>366</v>
      </c>
      <c r="D9" s="736" t="s">
        <v>403</v>
      </c>
      <c r="E9" s="217">
        <v>7699474560</v>
      </c>
      <c r="F9" s="847"/>
      <c r="G9" s="841"/>
    </row>
    <row r="10" spans="2:8">
      <c r="B10" s="737">
        <v>19</v>
      </c>
      <c r="C10" s="100" t="s">
        <v>364</v>
      </c>
      <c r="D10" s="736" t="s">
        <v>403</v>
      </c>
      <c r="E10" s="217">
        <v>7011631235</v>
      </c>
      <c r="F10" s="847"/>
      <c r="G10" s="841"/>
      <c r="H10" s="1029">
        <f>F8/$E$36</f>
        <v>0.53588432978864908</v>
      </c>
    </row>
    <row r="11" spans="2:8">
      <c r="B11" s="737">
        <v>10</v>
      </c>
      <c r="C11" s="100" t="s">
        <v>363</v>
      </c>
      <c r="D11" s="736" t="s">
        <v>403</v>
      </c>
      <c r="E11" s="217">
        <v>6914924681</v>
      </c>
      <c r="F11" s="847"/>
      <c r="G11" s="841"/>
    </row>
    <row r="12" spans="2:8">
      <c r="B12" s="746">
        <v>13</v>
      </c>
      <c r="C12" s="106" t="s">
        <v>367</v>
      </c>
      <c r="D12" s="745" t="s">
        <v>403</v>
      </c>
      <c r="E12" s="744">
        <v>3158867613</v>
      </c>
      <c r="F12" s="848"/>
      <c r="G12" s="842"/>
    </row>
    <row r="13" spans="2:8">
      <c r="B13" s="750">
        <v>1</v>
      </c>
      <c r="C13" s="749" t="s">
        <v>474</v>
      </c>
      <c r="D13" s="748" t="s">
        <v>405</v>
      </c>
      <c r="E13" s="747">
        <v>16829997900</v>
      </c>
      <c r="F13" s="849">
        <f>SUM(E13:E21)</f>
        <v>23746212025</v>
      </c>
      <c r="G13" s="840">
        <f>F13/E52</f>
        <v>0.22094002795811615</v>
      </c>
    </row>
    <row r="14" spans="2:8">
      <c r="B14" s="737">
        <v>4</v>
      </c>
      <c r="C14" s="100" t="s">
        <v>385</v>
      </c>
      <c r="D14" s="736" t="s">
        <v>405</v>
      </c>
      <c r="E14" s="217">
        <v>2628000000</v>
      </c>
      <c r="F14" s="847"/>
      <c r="G14" s="841"/>
    </row>
    <row r="15" spans="2:8">
      <c r="B15" s="737">
        <v>9</v>
      </c>
      <c r="C15" s="100" t="s">
        <v>386</v>
      </c>
      <c r="D15" s="736" t="s">
        <v>405</v>
      </c>
      <c r="E15" s="217">
        <v>2050482188</v>
      </c>
      <c r="F15" s="847"/>
      <c r="G15" s="841"/>
    </row>
    <row r="16" spans="2:8">
      <c r="B16" s="737">
        <v>2</v>
      </c>
      <c r="C16" s="100" t="s">
        <v>383</v>
      </c>
      <c r="D16" s="736" t="s">
        <v>405</v>
      </c>
      <c r="E16" s="217">
        <v>840000000</v>
      </c>
      <c r="F16" s="847"/>
      <c r="G16" s="841"/>
    </row>
    <row r="17" spans="2:7">
      <c r="B17" s="737">
        <v>6</v>
      </c>
      <c r="C17" s="100" t="s">
        <v>382</v>
      </c>
      <c r="D17" s="736" t="s">
        <v>405</v>
      </c>
      <c r="E17" s="217">
        <v>543881106</v>
      </c>
      <c r="F17" s="847"/>
      <c r="G17" s="841"/>
    </row>
    <row r="18" spans="2:7">
      <c r="B18" s="737">
        <v>5</v>
      </c>
      <c r="C18" s="100" t="s">
        <v>384</v>
      </c>
      <c r="D18" s="736" t="s">
        <v>405</v>
      </c>
      <c r="E18" s="217">
        <v>399996000</v>
      </c>
      <c r="F18" s="847"/>
      <c r="G18" s="841"/>
    </row>
    <row r="19" spans="2:7">
      <c r="B19" s="737">
        <v>23</v>
      </c>
      <c r="C19" s="100" t="s">
        <v>387</v>
      </c>
      <c r="D19" s="736" t="s">
        <v>405</v>
      </c>
      <c r="E19" s="217">
        <v>327860000</v>
      </c>
      <c r="F19" s="847"/>
      <c r="G19" s="841"/>
    </row>
    <row r="20" spans="2:7">
      <c r="B20" s="737">
        <v>22</v>
      </c>
      <c r="C20" s="100" t="s">
        <v>388</v>
      </c>
      <c r="D20" s="736" t="s">
        <v>405</v>
      </c>
      <c r="E20" s="217">
        <v>122954831</v>
      </c>
      <c r="F20" s="847"/>
      <c r="G20" s="841"/>
    </row>
    <row r="21" spans="2:7">
      <c r="B21" s="746">
        <v>15</v>
      </c>
      <c r="C21" s="111" t="s">
        <v>389</v>
      </c>
      <c r="D21" s="751" t="s">
        <v>405</v>
      </c>
      <c r="E21" s="744">
        <v>3040000</v>
      </c>
      <c r="F21" s="848"/>
      <c r="G21" s="842"/>
    </row>
    <row r="22" spans="2:7">
      <c r="B22" s="737">
        <v>3</v>
      </c>
      <c r="C22" s="100" t="s">
        <v>381</v>
      </c>
      <c r="D22" s="736" t="s">
        <v>404</v>
      </c>
      <c r="E22" s="217">
        <v>16860532000</v>
      </c>
      <c r="F22" s="847">
        <f>SUM(E22:E35)</f>
        <v>20086985123</v>
      </c>
      <c r="G22" s="841">
        <f>F22/E52</f>
        <v>0.18689376857233225</v>
      </c>
    </row>
    <row r="23" spans="2:7">
      <c r="B23" s="737">
        <v>16</v>
      </c>
      <c r="C23" s="100" t="s">
        <v>372</v>
      </c>
      <c r="D23" s="736" t="s">
        <v>404</v>
      </c>
      <c r="E23" s="217">
        <v>1352974516</v>
      </c>
      <c r="F23" s="847"/>
      <c r="G23" s="841"/>
    </row>
    <row r="24" spans="2:7">
      <c r="B24" s="737">
        <v>7</v>
      </c>
      <c r="C24" s="100" t="s">
        <v>368</v>
      </c>
      <c r="D24" s="736" t="s">
        <v>404</v>
      </c>
      <c r="E24" s="217">
        <v>1047400308</v>
      </c>
      <c r="F24" s="847"/>
      <c r="G24" s="841"/>
    </row>
    <row r="25" spans="2:7">
      <c r="B25" s="737">
        <v>17</v>
      </c>
      <c r="C25" s="100" t="s">
        <v>369</v>
      </c>
      <c r="D25" s="736" t="s">
        <v>404</v>
      </c>
      <c r="E25" s="217">
        <v>222900000</v>
      </c>
      <c r="F25" s="847"/>
      <c r="G25" s="841"/>
    </row>
    <row r="26" spans="2:7">
      <c r="B26" s="737">
        <v>14</v>
      </c>
      <c r="C26" s="100" t="s">
        <v>371</v>
      </c>
      <c r="D26" s="736" t="s">
        <v>404</v>
      </c>
      <c r="E26" s="217">
        <v>217967958</v>
      </c>
      <c r="F26" s="847"/>
      <c r="G26" s="841"/>
    </row>
    <row r="27" spans="2:7">
      <c r="B27" s="737">
        <v>11</v>
      </c>
      <c r="C27" s="100" t="s">
        <v>370</v>
      </c>
      <c r="D27" s="736" t="s">
        <v>404</v>
      </c>
      <c r="E27" s="217">
        <v>178368505</v>
      </c>
      <c r="F27" s="847"/>
      <c r="G27" s="841"/>
    </row>
    <row r="28" spans="2:7">
      <c r="B28" s="737">
        <v>21</v>
      </c>
      <c r="C28" s="100" t="s">
        <v>375</v>
      </c>
      <c r="D28" s="736" t="s">
        <v>404</v>
      </c>
      <c r="E28" s="217">
        <v>70000000</v>
      </c>
      <c r="F28" s="847"/>
      <c r="G28" s="841"/>
    </row>
    <row r="29" spans="2:7">
      <c r="B29" s="737">
        <v>20</v>
      </c>
      <c r="C29" s="100" t="s">
        <v>373</v>
      </c>
      <c r="D29" s="736" t="s">
        <v>404</v>
      </c>
      <c r="E29" s="217">
        <v>51851409</v>
      </c>
      <c r="F29" s="847"/>
      <c r="G29" s="841"/>
    </row>
    <row r="30" spans="2:7">
      <c r="B30" s="737">
        <v>24</v>
      </c>
      <c r="C30" s="100" t="s">
        <v>374</v>
      </c>
      <c r="D30" s="736" t="s">
        <v>404</v>
      </c>
      <c r="E30" s="217">
        <v>40000000</v>
      </c>
      <c r="F30" s="847"/>
      <c r="G30" s="841"/>
    </row>
    <row r="31" spans="2:7">
      <c r="B31" s="737">
        <v>18</v>
      </c>
      <c r="C31" s="100" t="s">
        <v>379</v>
      </c>
      <c r="D31" s="736" t="s">
        <v>404</v>
      </c>
      <c r="E31" s="217">
        <v>15505500</v>
      </c>
      <c r="F31" s="847"/>
      <c r="G31" s="841"/>
    </row>
    <row r="32" spans="2:7">
      <c r="B32" s="737">
        <v>27</v>
      </c>
      <c r="C32" s="100" t="s">
        <v>378</v>
      </c>
      <c r="D32" s="736" t="s">
        <v>404</v>
      </c>
      <c r="E32" s="217">
        <v>8869127</v>
      </c>
      <c r="F32" s="847"/>
      <c r="G32" s="841"/>
    </row>
    <row r="33" spans="2:8">
      <c r="B33" s="737">
        <v>26</v>
      </c>
      <c r="C33" s="100" t="s">
        <v>377</v>
      </c>
      <c r="D33" s="736" t="s">
        <v>404</v>
      </c>
      <c r="E33" s="217">
        <v>7344000</v>
      </c>
      <c r="F33" s="847"/>
      <c r="G33" s="841"/>
    </row>
    <row r="34" spans="2:8">
      <c r="B34" s="737">
        <v>28</v>
      </c>
      <c r="C34" s="100" t="s">
        <v>380</v>
      </c>
      <c r="D34" s="736" t="s">
        <v>404</v>
      </c>
      <c r="E34" s="217">
        <v>6771800</v>
      </c>
      <c r="F34" s="847"/>
      <c r="G34" s="841"/>
    </row>
    <row r="35" spans="2:8">
      <c r="B35" s="737">
        <v>25</v>
      </c>
      <c r="C35" s="106" t="s">
        <v>376</v>
      </c>
      <c r="D35" s="736" t="s">
        <v>404</v>
      </c>
      <c r="E35" s="217">
        <v>6500000</v>
      </c>
      <c r="F35" s="848"/>
      <c r="G35" s="842"/>
      <c r="H35" s="288"/>
    </row>
    <row r="36" spans="2:8">
      <c r="B36" s="854" t="s">
        <v>411</v>
      </c>
      <c r="C36" s="855"/>
      <c r="D36" s="323">
        <v>28</v>
      </c>
      <c r="E36" s="843">
        <f>SUM(E8:E35)</f>
        <v>94444553290</v>
      </c>
      <c r="F36" s="843"/>
      <c r="G36" s="158">
        <f>E36/$E$52</f>
        <v>0.87873308898345825</v>
      </c>
      <c r="H36" s="1029">
        <f>E36/$E$52</f>
        <v>0.87873308898345825</v>
      </c>
    </row>
    <row r="37" spans="2:8" ht="45">
      <c r="B37" s="750">
        <v>32</v>
      </c>
      <c r="C37" s="749" t="s">
        <v>395</v>
      </c>
      <c r="D37" s="748" t="s">
        <v>407</v>
      </c>
      <c r="E37" s="747">
        <v>4108752063</v>
      </c>
      <c r="F37" s="849">
        <f>SUM(E37:E42)</f>
        <v>6243721576</v>
      </c>
      <c r="G37" s="840">
        <f>6/40</f>
        <v>0.15</v>
      </c>
    </row>
    <row r="38" spans="2:8" ht="30">
      <c r="B38" s="737">
        <v>34</v>
      </c>
      <c r="C38" s="100" t="s">
        <v>1008</v>
      </c>
      <c r="D38" s="752" t="s">
        <v>407</v>
      </c>
      <c r="E38" s="217">
        <v>1233209241</v>
      </c>
      <c r="F38" s="847"/>
      <c r="G38" s="841"/>
    </row>
    <row r="39" spans="2:8">
      <c r="B39" s="737">
        <v>30</v>
      </c>
      <c r="C39" s="100" t="s">
        <v>393</v>
      </c>
      <c r="D39" s="736" t="s">
        <v>407</v>
      </c>
      <c r="E39" s="217">
        <v>406851900</v>
      </c>
      <c r="F39" s="847"/>
      <c r="G39" s="841"/>
    </row>
    <row r="40" spans="2:8">
      <c r="B40" s="737">
        <v>31</v>
      </c>
      <c r="C40" s="100" t="s">
        <v>396</v>
      </c>
      <c r="D40" s="736" t="s">
        <v>407</v>
      </c>
      <c r="E40" s="217">
        <v>348444590</v>
      </c>
      <c r="F40" s="847"/>
      <c r="G40" s="841"/>
    </row>
    <row r="41" spans="2:8">
      <c r="B41" s="737">
        <v>29</v>
      </c>
      <c r="C41" s="100" t="s">
        <v>394</v>
      </c>
      <c r="D41" s="736" t="s">
        <v>407</v>
      </c>
      <c r="E41" s="217">
        <v>100094261</v>
      </c>
      <c r="F41" s="847"/>
      <c r="G41" s="841"/>
    </row>
    <row r="42" spans="2:8">
      <c r="B42" s="746">
        <v>35</v>
      </c>
      <c r="C42" s="111" t="s">
        <v>392</v>
      </c>
      <c r="D42" s="751" t="s">
        <v>407</v>
      </c>
      <c r="E42" s="744">
        <v>46369521</v>
      </c>
      <c r="F42" s="848"/>
      <c r="G42" s="842"/>
    </row>
    <row r="43" spans="2:8" ht="30">
      <c r="B43" s="737">
        <v>33</v>
      </c>
      <c r="C43" s="106" t="s">
        <v>390</v>
      </c>
      <c r="D43" s="736" t="s">
        <v>406</v>
      </c>
      <c r="E43" s="217">
        <v>1267044375</v>
      </c>
      <c r="F43" s="744">
        <f>E43</f>
        <v>1267044375</v>
      </c>
      <c r="G43" s="108">
        <f>1/40</f>
        <v>2.5000000000000001E-2</v>
      </c>
    </row>
    <row r="44" spans="2:8">
      <c r="B44" s="854" t="s">
        <v>414</v>
      </c>
      <c r="C44" s="855"/>
      <c r="D44" s="112">
        <v>7</v>
      </c>
      <c r="E44" s="843">
        <f>SUM(E37:E43)</f>
        <v>7510765951</v>
      </c>
      <c r="F44" s="843"/>
      <c r="G44" s="158">
        <f>E44/$E$52</f>
        <v>6.9881833677462368E-2</v>
      </c>
      <c r="H44" s="1029">
        <f>E44/$E$52</f>
        <v>6.9881833677462368E-2</v>
      </c>
    </row>
    <row r="45" spans="2:8" ht="30">
      <c r="B45" s="750">
        <v>36</v>
      </c>
      <c r="C45" s="749" t="s">
        <v>397</v>
      </c>
      <c r="D45" s="748" t="s">
        <v>408</v>
      </c>
      <c r="E45" s="747">
        <v>460559986</v>
      </c>
      <c r="F45" s="849">
        <f>SUM(E45:E46)</f>
        <v>523904030</v>
      </c>
      <c r="G45" s="840">
        <f>2/40</f>
        <v>0.05</v>
      </c>
    </row>
    <row r="46" spans="2:8" ht="30">
      <c r="B46" s="746">
        <v>37</v>
      </c>
      <c r="C46" s="106" t="s">
        <v>398</v>
      </c>
      <c r="D46" s="745" t="s">
        <v>408</v>
      </c>
      <c r="E46" s="744">
        <v>63344044</v>
      </c>
      <c r="F46" s="848"/>
      <c r="G46" s="842"/>
    </row>
    <row r="47" spans="2:8" ht="30">
      <c r="B47" s="737">
        <v>38</v>
      </c>
      <c r="C47" s="106" t="s">
        <v>399</v>
      </c>
      <c r="D47" s="736" t="s">
        <v>409</v>
      </c>
      <c r="E47" s="217">
        <v>887700</v>
      </c>
      <c r="F47" s="735">
        <f>E47</f>
        <v>887700</v>
      </c>
      <c r="G47" s="108">
        <f>1/40</f>
        <v>2.5000000000000001E-2</v>
      </c>
    </row>
    <row r="48" spans="2:8">
      <c r="B48" s="854" t="s">
        <v>473</v>
      </c>
      <c r="C48" s="855"/>
      <c r="D48" s="112">
        <v>3</v>
      </c>
      <c r="E48" s="843">
        <f>SUM(E45:E47)</f>
        <v>524791730</v>
      </c>
      <c r="F48" s="843"/>
      <c r="G48" s="158">
        <f>E48/$E$52</f>
        <v>4.8827787512517222E-3</v>
      </c>
      <c r="H48" s="1029">
        <f>E48/$E$52</f>
        <v>4.8827787512517222E-3</v>
      </c>
    </row>
    <row r="49" spans="2:8">
      <c r="B49" s="743">
        <v>39</v>
      </c>
      <c r="C49" s="742" t="s">
        <v>362</v>
      </c>
      <c r="D49" s="741" t="s">
        <v>402</v>
      </c>
      <c r="E49" s="740">
        <v>497978194</v>
      </c>
      <c r="F49" s="739">
        <f>E49</f>
        <v>497978194</v>
      </c>
      <c r="G49" s="738">
        <f>1/40</f>
        <v>2.5000000000000001E-2</v>
      </c>
    </row>
    <row r="50" spans="2:8">
      <c r="B50" s="737">
        <v>40</v>
      </c>
      <c r="C50" s="106" t="s">
        <v>400</v>
      </c>
      <c r="D50" s="736" t="s">
        <v>410</v>
      </c>
      <c r="E50" s="217">
        <v>4500000000</v>
      </c>
      <c r="F50" s="735">
        <f>E50</f>
        <v>4500000000</v>
      </c>
      <c r="G50" s="108">
        <f>1/40</f>
        <v>2.5000000000000001E-2</v>
      </c>
    </row>
    <row r="51" spans="2:8" ht="15.75" thickBot="1">
      <c r="B51" s="856" t="s">
        <v>415</v>
      </c>
      <c r="C51" s="857"/>
      <c r="D51" s="113">
        <v>2</v>
      </c>
      <c r="E51" s="844">
        <f>SUM(E49:E50)</f>
        <v>4997978194</v>
      </c>
      <c r="F51" s="844"/>
      <c r="G51" s="158">
        <f>E51/$E$52</f>
        <v>4.6502298587827708E-2</v>
      </c>
      <c r="H51" s="1029">
        <f>E51/$E$52</f>
        <v>4.6502298587827708E-2</v>
      </c>
    </row>
    <row r="52" spans="2:8" ht="15.75" thickBot="1">
      <c r="B52" s="858" t="s">
        <v>20</v>
      </c>
      <c r="C52" s="859"/>
      <c r="D52" s="114">
        <v>40</v>
      </c>
      <c r="E52" s="845">
        <f>E36+E44+E48+E51</f>
        <v>107478089165</v>
      </c>
      <c r="F52" s="846"/>
      <c r="G52" s="97">
        <v>1</v>
      </c>
    </row>
    <row r="53" spans="2:8">
      <c r="B53" s="75" t="s">
        <v>23</v>
      </c>
    </row>
    <row r="54" spans="2:8">
      <c r="B54" s="75" t="s">
        <v>24</v>
      </c>
    </row>
    <row r="55" spans="2:8">
      <c r="B55" s="75" t="s">
        <v>467</v>
      </c>
    </row>
    <row r="56" spans="2:8">
      <c r="B56" s="75" t="s">
        <v>26</v>
      </c>
    </row>
  </sheetData>
  <mergeCells count="27">
    <mergeCell ref="B44:C44"/>
    <mergeCell ref="B48:C48"/>
    <mergeCell ref="B51:C51"/>
    <mergeCell ref="B52:C52"/>
    <mergeCell ref="B2:G3"/>
    <mergeCell ref="B4:G4"/>
    <mergeCell ref="B5:B7"/>
    <mergeCell ref="C5:C7"/>
    <mergeCell ref="D5:D7"/>
    <mergeCell ref="G5:G7"/>
    <mergeCell ref="E5:F6"/>
    <mergeCell ref="F8:F12"/>
    <mergeCell ref="F13:F21"/>
    <mergeCell ref="B36:C36"/>
    <mergeCell ref="G8:G12"/>
    <mergeCell ref="G13:G21"/>
    <mergeCell ref="G22:G35"/>
    <mergeCell ref="F22:F35"/>
    <mergeCell ref="F37:F42"/>
    <mergeCell ref="F45:F46"/>
    <mergeCell ref="E36:F36"/>
    <mergeCell ref="E44:F44"/>
    <mergeCell ref="G37:G42"/>
    <mergeCell ref="G45:G46"/>
    <mergeCell ref="E48:F48"/>
    <mergeCell ref="E51:F51"/>
    <mergeCell ref="E52:F5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203A-ABBC-4B51-AE9A-6D5FD4CA1F90}">
  <dimension ref="B2:P64"/>
  <sheetViews>
    <sheetView showGridLines="0" zoomScale="80" zoomScaleNormal="80" workbookViewId="0">
      <selection activeCell="M26" sqref="M26"/>
    </sheetView>
  </sheetViews>
  <sheetFormatPr defaultColWidth="9.140625" defaultRowHeight="15"/>
  <cols>
    <col min="1" max="1" width="9.140625" style="24" customWidth="1"/>
    <col min="2" max="2" width="65.42578125" style="24" customWidth="1"/>
    <col min="3" max="3" width="20.85546875" style="24" customWidth="1"/>
    <col min="4" max="4" width="18" style="24" customWidth="1"/>
    <col min="5" max="6" width="17.85546875" style="24" customWidth="1"/>
    <col min="7" max="9" width="16.28515625" style="24" customWidth="1"/>
    <col min="10" max="10" width="17.85546875" style="24" customWidth="1"/>
    <col min="11" max="11" width="16" style="24" customWidth="1"/>
    <col min="12" max="12" width="13.85546875" style="24" customWidth="1"/>
    <col min="13" max="13" width="14.7109375" style="24" customWidth="1"/>
    <col min="14" max="14" width="9.140625" style="24"/>
    <col min="15" max="15" width="25.5703125" style="24" bestFit="1" customWidth="1"/>
    <col min="16" max="16" width="10.7109375" style="24" bestFit="1" customWidth="1"/>
    <col min="17" max="16384" width="9.140625" style="24"/>
  </cols>
  <sheetData>
    <row r="2" spans="2:16"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</row>
    <row r="3" spans="2:16">
      <c r="B3" s="878" t="s">
        <v>1010</v>
      </c>
      <c r="C3" s="878"/>
      <c r="D3" s="878"/>
      <c r="E3" s="878"/>
      <c r="F3" s="878"/>
      <c r="G3" s="878"/>
      <c r="H3" s="878"/>
      <c r="I3" s="878"/>
      <c r="J3" s="878"/>
      <c r="K3" s="878"/>
      <c r="L3" s="730"/>
      <c r="M3" s="730"/>
    </row>
    <row r="4" spans="2:16">
      <c r="B4" s="879" t="s">
        <v>998</v>
      </c>
      <c r="C4" s="879"/>
      <c r="D4" s="879"/>
      <c r="E4" s="879"/>
      <c r="F4" s="879"/>
      <c r="G4" s="879"/>
      <c r="H4" s="879"/>
      <c r="I4" s="879"/>
      <c r="J4" s="879"/>
      <c r="K4" s="879"/>
      <c r="L4" s="878"/>
      <c r="M4" s="878"/>
      <c r="O4" s="75"/>
      <c r="P4" s="729"/>
    </row>
    <row r="5" spans="2:16">
      <c r="B5" s="879" t="s">
        <v>997</v>
      </c>
      <c r="C5" s="879"/>
      <c r="D5" s="879"/>
      <c r="E5" s="879"/>
      <c r="F5" s="879"/>
      <c r="G5" s="879"/>
      <c r="H5" s="879"/>
      <c r="I5" s="879"/>
      <c r="J5" s="879"/>
      <c r="K5" s="879"/>
      <c r="L5" s="878"/>
      <c r="M5" s="878"/>
    </row>
    <row r="6" spans="2:16" ht="15.75" thickBot="1"/>
    <row r="7" spans="2:16" ht="15.75" customHeight="1" thickBot="1">
      <c r="B7" s="871" t="s">
        <v>0</v>
      </c>
      <c r="C7" s="882" t="s">
        <v>1</v>
      </c>
      <c r="D7" s="874" t="s">
        <v>996</v>
      </c>
      <c r="E7" s="880"/>
      <c r="F7" s="880"/>
      <c r="G7" s="880"/>
      <c r="H7" s="880"/>
      <c r="I7" s="881"/>
      <c r="J7" s="874" t="s">
        <v>995</v>
      </c>
      <c r="K7" s="875"/>
      <c r="L7" s="877"/>
      <c r="M7" s="877"/>
    </row>
    <row r="8" spans="2:16" ht="45.75" thickBot="1">
      <c r="B8" s="872"/>
      <c r="C8" s="883"/>
      <c r="D8" s="728" t="s">
        <v>994</v>
      </c>
      <c r="E8" s="728" t="s">
        <v>993</v>
      </c>
      <c r="F8" s="728" t="s">
        <v>992</v>
      </c>
      <c r="G8" s="728" t="s">
        <v>508</v>
      </c>
      <c r="H8" s="728" t="s">
        <v>991</v>
      </c>
      <c r="I8" s="728" t="s">
        <v>990</v>
      </c>
      <c r="J8" s="728" t="s">
        <v>989</v>
      </c>
      <c r="K8" s="727" t="s">
        <v>988</v>
      </c>
      <c r="L8" s="877"/>
      <c r="M8" s="877"/>
    </row>
    <row r="9" spans="2:16" ht="15.75" thickBot="1">
      <c r="B9" s="873"/>
      <c r="C9" s="726">
        <v>1</v>
      </c>
      <c r="D9" s="725">
        <v>2</v>
      </c>
      <c r="E9" s="725">
        <v>3</v>
      </c>
      <c r="F9" s="725">
        <v>4</v>
      </c>
      <c r="G9" s="725" t="s">
        <v>987</v>
      </c>
      <c r="H9" s="725" t="s">
        <v>986</v>
      </c>
      <c r="I9" s="725" t="s">
        <v>985</v>
      </c>
      <c r="J9" s="725" t="s">
        <v>984</v>
      </c>
      <c r="K9" s="724" t="s">
        <v>983</v>
      </c>
      <c r="L9" s="877"/>
      <c r="M9" s="877"/>
    </row>
    <row r="10" spans="2:16">
      <c r="B10" s="711" t="s">
        <v>95</v>
      </c>
      <c r="C10" s="710">
        <v>656616.38179100002</v>
      </c>
      <c r="D10" s="709">
        <v>280140.10464139999</v>
      </c>
      <c r="E10" s="709">
        <v>321600.52393826016</v>
      </c>
      <c r="F10" s="709">
        <v>404303.16089562007</v>
      </c>
      <c r="G10" s="708">
        <f t="shared" ref="G10:G54" si="0">F10/$B$58</f>
        <v>7.8868875274583777E-2</v>
      </c>
      <c r="H10" s="708">
        <f t="shared" ref="H10:H32" si="1">F10/D10-1</f>
        <v>0.44321771212714411</v>
      </c>
      <c r="I10" s="708">
        <f t="shared" ref="I10:I32" si="2">F10/C10</f>
        <v>0.6157372434005296</v>
      </c>
      <c r="J10" s="709">
        <f t="shared" ref="J10:J54" si="3">F10-E10</f>
        <v>82702.636957359908</v>
      </c>
      <c r="K10" s="708">
        <f t="shared" ref="K10:K32" si="4">F10/E10</f>
        <v>1.2571595218334808</v>
      </c>
      <c r="L10" s="723"/>
      <c r="M10" s="723"/>
    </row>
    <row r="11" spans="2:16">
      <c r="B11" s="719" t="s">
        <v>96</v>
      </c>
      <c r="C11" s="714">
        <v>605936.35631399998</v>
      </c>
      <c r="D11" s="713">
        <v>248624.57135976988</v>
      </c>
      <c r="E11" s="713">
        <v>297643.79490987572</v>
      </c>
      <c r="F11" s="713">
        <v>371165.98266330006</v>
      </c>
      <c r="G11" s="718">
        <f t="shared" si="0"/>
        <v>7.2404686443690053E-2</v>
      </c>
      <c r="H11" s="718">
        <f t="shared" si="1"/>
        <v>0.49287731551765157</v>
      </c>
      <c r="I11" s="718">
        <f t="shared" si="2"/>
        <v>0.61254945143275008</v>
      </c>
      <c r="J11" s="713">
        <f t="shared" si="3"/>
        <v>73522.187753424339</v>
      </c>
      <c r="K11" s="718">
        <f t="shared" si="4"/>
        <v>1.24701401141484</v>
      </c>
      <c r="L11" s="712"/>
      <c r="M11" s="712"/>
    </row>
    <row r="12" spans="2:16" ht="30">
      <c r="B12" s="722" t="s">
        <v>97</v>
      </c>
      <c r="C12" s="705">
        <v>198305.46377100001</v>
      </c>
      <c r="D12" s="703">
        <v>86952.763074580056</v>
      </c>
      <c r="E12" s="703">
        <v>101545.84537956644</v>
      </c>
      <c r="F12" s="703">
        <v>137414.57901098009</v>
      </c>
      <c r="G12" s="702">
        <f t="shared" si="0"/>
        <v>2.6805957363574585E-2</v>
      </c>
      <c r="H12" s="702">
        <f t="shared" si="1"/>
        <v>0.58033596808325161</v>
      </c>
      <c r="I12" s="702">
        <f t="shared" si="2"/>
        <v>0.69294398852098327</v>
      </c>
      <c r="J12" s="703">
        <f t="shared" si="3"/>
        <v>35868.733631413648</v>
      </c>
      <c r="K12" s="702">
        <f t="shared" si="4"/>
        <v>1.3532269931609762</v>
      </c>
      <c r="L12" s="712"/>
      <c r="M12" s="712"/>
    </row>
    <row r="13" spans="2:16">
      <c r="B13" s="721" t="s">
        <v>982</v>
      </c>
      <c r="C13" s="705">
        <v>56397.426783000003</v>
      </c>
      <c r="D13" s="703">
        <v>30694.522196979997</v>
      </c>
      <c r="E13" s="703">
        <v>28227.596622504017</v>
      </c>
      <c r="F13" s="703">
        <v>35638.963936119995</v>
      </c>
      <c r="G13" s="702">
        <f t="shared" si="0"/>
        <v>6.9522211880972892E-3</v>
      </c>
      <c r="H13" s="702">
        <f t="shared" si="1"/>
        <v>0.16108547666614204</v>
      </c>
      <c r="I13" s="702">
        <f t="shared" si="2"/>
        <v>0.63192535491464519</v>
      </c>
      <c r="J13" s="703">
        <f t="shared" si="3"/>
        <v>7411.3673136159778</v>
      </c>
      <c r="K13" s="702">
        <f t="shared" si="4"/>
        <v>1.2625575040174473</v>
      </c>
      <c r="L13" s="716"/>
      <c r="M13" s="716"/>
    </row>
    <row r="14" spans="2:16">
      <c r="B14" s="721" t="s">
        <v>981</v>
      </c>
      <c r="C14" s="705">
        <v>107219.148802</v>
      </c>
      <c r="D14" s="703">
        <v>39563.53291092001</v>
      </c>
      <c r="E14" s="703">
        <v>55847.338646967299</v>
      </c>
      <c r="F14" s="703">
        <v>82672.525817240094</v>
      </c>
      <c r="G14" s="702">
        <f t="shared" si="0"/>
        <v>1.6127227679523574E-2</v>
      </c>
      <c r="H14" s="702">
        <f t="shared" si="1"/>
        <v>1.0896143426670948</v>
      </c>
      <c r="I14" s="702">
        <f t="shared" si="2"/>
        <v>0.77106120260206701</v>
      </c>
      <c r="J14" s="703">
        <f t="shared" si="3"/>
        <v>26825.187170272795</v>
      </c>
      <c r="K14" s="702">
        <f t="shared" si="4"/>
        <v>1.4803306266722074</v>
      </c>
      <c r="L14" s="716"/>
      <c r="M14" s="716"/>
    </row>
    <row r="15" spans="2:16">
      <c r="B15" s="721" t="s">
        <v>980</v>
      </c>
      <c r="C15" s="705">
        <v>34688.888185999996</v>
      </c>
      <c r="D15" s="703">
        <v>16694.707966679995</v>
      </c>
      <c r="E15" s="703">
        <v>17470.910110095141</v>
      </c>
      <c r="F15" s="703">
        <v>19103.089257619995</v>
      </c>
      <c r="G15" s="702">
        <f t="shared" si="0"/>
        <v>3.7265084959537216E-3</v>
      </c>
      <c r="H15" s="702">
        <f t="shared" si="1"/>
        <v>0.14426016290591903</v>
      </c>
      <c r="I15" s="702">
        <f t="shared" si="2"/>
        <v>0.55069765151279093</v>
      </c>
      <c r="J15" s="703">
        <f t="shared" si="3"/>
        <v>1632.1791475248538</v>
      </c>
      <c r="K15" s="702">
        <f t="shared" si="4"/>
        <v>1.093422674447952</v>
      </c>
      <c r="L15" s="716"/>
      <c r="M15" s="716"/>
    </row>
    <row r="16" spans="2:16">
      <c r="B16" s="717" t="s">
        <v>98</v>
      </c>
      <c r="C16" s="705">
        <v>29124.499695999999</v>
      </c>
      <c r="D16" s="703">
        <v>9518.7950803899967</v>
      </c>
      <c r="E16" s="703">
        <v>14718.553527980619</v>
      </c>
      <c r="F16" s="703">
        <v>20206.332270479983</v>
      </c>
      <c r="G16" s="702">
        <f t="shared" si="0"/>
        <v>3.9417220881157533E-3</v>
      </c>
      <c r="H16" s="702">
        <f t="shared" si="1"/>
        <v>1.1227825685740158</v>
      </c>
      <c r="I16" s="702">
        <f t="shared" si="2"/>
        <v>0.69379156659831487</v>
      </c>
      <c r="J16" s="703">
        <f t="shared" si="3"/>
        <v>5487.7787424993639</v>
      </c>
      <c r="K16" s="702">
        <f t="shared" si="4"/>
        <v>1.3728476940391496</v>
      </c>
      <c r="L16" s="716"/>
      <c r="M16" s="716"/>
    </row>
    <row r="17" spans="2:13">
      <c r="B17" s="717" t="s">
        <v>99</v>
      </c>
      <c r="C17" s="705">
        <v>341256.17700500001</v>
      </c>
      <c r="D17" s="703">
        <v>137614.18195263</v>
      </c>
      <c r="E17" s="703">
        <v>164234.27501583556</v>
      </c>
      <c r="F17" s="703">
        <v>191916.97616583001</v>
      </c>
      <c r="G17" s="702">
        <f t="shared" si="0"/>
        <v>3.7437936480061024E-2</v>
      </c>
      <c r="H17" s="702">
        <f t="shared" si="1"/>
        <v>0.39460172957967599</v>
      </c>
      <c r="I17" s="702">
        <f t="shared" si="2"/>
        <v>0.56238388957577201</v>
      </c>
      <c r="J17" s="703">
        <f t="shared" si="3"/>
        <v>27682.701149994449</v>
      </c>
      <c r="K17" s="702">
        <f t="shared" si="4"/>
        <v>1.1685561746920687</v>
      </c>
      <c r="L17" s="716"/>
      <c r="M17" s="716"/>
    </row>
    <row r="18" spans="2:13" ht="30">
      <c r="B18" s="722" t="s">
        <v>100</v>
      </c>
      <c r="C18" s="705">
        <v>36571.42974</v>
      </c>
      <c r="D18" s="703">
        <v>14306.556178410003</v>
      </c>
      <c r="E18" s="703">
        <v>16817.258794692778</v>
      </c>
      <c r="F18" s="703">
        <v>21119.940531219996</v>
      </c>
      <c r="G18" s="702">
        <f t="shared" si="0"/>
        <v>4.1199429454707032E-3</v>
      </c>
      <c r="H18" s="702">
        <f t="shared" si="1"/>
        <v>0.4762420996250698</v>
      </c>
      <c r="I18" s="702">
        <f t="shared" si="2"/>
        <v>0.57749835544766959</v>
      </c>
      <c r="J18" s="703">
        <f t="shared" si="3"/>
        <v>4302.6817365272182</v>
      </c>
      <c r="K18" s="702">
        <f t="shared" si="4"/>
        <v>1.2558491719164759</v>
      </c>
      <c r="L18" s="716"/>
      <c r="M18" s="716"/>
    </row>
    <row r="19" spans="2:13">
      <c r="B19" s="717" t="s">
        <v>101</v>
      </c>
      <c r="C19" s="705">
        <v>677.72880799999996</v>
      </c>
      <c r="D19" s="703">
        <v>232.02080884999998</v>
      </c>
      <c r="E19" s="703">
        <v>327.59521364496493</v>
      </c>
      <c r="F19" s="703">
        <v>507.65870909999995</v>
      </c>
      <c r="G19" s="702">
        <f t="shared" si="0"/>
        <v>9.903081470194327E-5</v>
      </c>
      <c r="H19" s="702">
        <f t="shared" si="1"/>
        <v>1.1879878430567761</v>
      </c>
      <c r="I19" s="702">
        <f t="shared" si="2"/>
        <v>0.74905877263520426</v>
      </c>
      <c r="J19" s="703">
        <f t="shared" si="3"/>
        <v>180.06349545503502</v>
      </c>
      <c r="K19" s="702">
        <f t="shared" si="4"/>
        <v>1.549652400142149</v>
      </c>
      <c r="L19" s="716"/>
      <c r="M19" s="716"/>
    </row>
    <row r="20" spans="2:13">
      <c r="B20" s="717" t="s">
        <v>102</v>
      </c>
      <c r="C20" s="705">
        <v>1.057294</v>
      </c>
      <c r="D20" s="703">
        <v>0.25426491000000001</v>
      </c>
      <c r="E20" s="703">
        <v>0.26697815549999998</v>
      </c>
      <c r="F20" s="703">
        <v>0.49597569000000008</v>
      </c>
      <c r="G20" s="702">
        <f t="shared" si="0"/>
        <v>9.6751766044031939E-8</v>
      </c>
      <c r="H20" s="702">
        <f t="shared" si="1"/>
        <v>0.95062578631082073</v>
      </c>
      <c r="I20" s="702">
        <f t="shared" si="2"/>
        <v>0.4690991247467593</v>
      </c>
      <c r="J20" s="703">
        <f t="shared" si="3"/>
        <v>0.2289975345000001</v>
      </c>
      <c r="K20" s="702">
        <f t="shared" si="4"/>
        <v>1.8577388441055438</v>
      </c>
      <c r="L20" s="716"/>
      <c r="M20" s="716"/>
    </row>
    <row r="21" spans="2:13">
      <c r="B21" s="719" t="s">
        <v>103</v>
      </c>
      <c r="C21" s="714">
        <v>2605.8348070000002</v>
      </c>
      <c r="D21" s="713">
        <v>1223.6120013200002</v>
      </c>
      <c r="E21" s="713">
        <v>1312.3494856365</v>
      </c>
      <c r="F21" s="713">
        <v>1512.08469367</v>
      </c>
      <c r="G21" s="718">
        <f t="shared" si="0"/>
        <v>2.949678128795416E-4</v>
      </c>
      <c r="H21" s="718">
        <f t="shared" si="1"/>
        <v>0.23575503675904042</v>
      </c>
      <c r="I21" s="718">
        <f t="shared" si="2"/>
        <v>0.580268821956065</v>
      </c>
      <c r="J21" s="713">
        <f t="shared" si="3"/>
        <v>199.73520803349993</v>
      </c>
      <c r="K21" s="718">
        <f t="shared" si="4"/>
        <v>1.1521966596699862</v>
      </c>
      <c r="L21" s="716"/>
      <c r="M21" s="716"/>
    </row>
    <row r="22" spans="2:13">
      <c r="B22" s="717" t="s">
        <v>104</v>
      </c>
      <c r="C22" s="705">
        <v>1005.508231</v>
      </c>
      <c r="D22" s="703">
        <v>454.70949254000004</v>
      </c>
      <c r="E22" s="703">
        <v>478.08266072949999</v>
      </c>
      <c r="F22" s="703">
        <v>555.96925312999997</v>
      </c>
      <c r="G22" s="702">
        <f t="shared" si="0"/>
        <v>1.0845492670519582E-4</v>
      </c>
      <c r="H22" s="702">
        <f t="shared" si="1"/>
        <v>0.22269110773202572</v>
      </c>
      <c r="I22" s="702">
        <f t="shared" si="2"/>
        <v>0.55292362209414869</v>
      </c>
      <c r="J22" s="703">
        <f t="shared" si="3"/>
        <v>77.886592400499978</v>
      </c>
      <c r="K22" s="702">
        <f t="shared" si="4"/>
        <v>1.162914489058553</v>
      </c>
      <c r="L22" s="712"/>
      <c r="M22" s="712"/>
    </row>
    <row r="23" spans="2:13">
      <c r="B23" s="721" t="s">
        <v>979</v>
      </c>
      <c r="C23" s="705">
        <v>768.40407300000004</v>
      </c>
      <c r="D23" s="703">
        <v>353.19114662000004</v>
      </c>
      <c r="E23" s="703">
        <v>370.48839751350005</v>
      </c>
      <c r="F23" s="703">
        <v>555.96925312999997</v>
      </c>
      <c r="G23" s="702">
        <f t="shared" si="0"/>
        <v>1.0845492670519582E-4</v>
      </c>
      <c r="H23" s="702">
        <f t="shared" si="1"/>
        <v>0.57413134063683025</v>
      </c>
      <c r="I23" s="702">
        <f t="shared" si="2"/>
        <v>0.72353761863779187</v>
      </c>
      <c r="J23" s="703">
        <f t="shared" si="3"/>
        <v>185.48085561649992</v>
      </c>
      <c r="K23" s="702">
        <f t="shared" si="4"/>
        <v>1.5006387699624015</v>
      </c>
      <c r="L23" s="716"/>
      <c r="M23" s="716"/>
    </row>
    <row r="24" spans="2:13">
      <c r="B24" s="721" t="s">
        <v>978</v>
      </c>
      <c r="C24" s="705">
        <v>237.10415800000001</v>
      </c>
      <c r="D24" s="703">
        <v>101.51834592000002</v>
      </c>
      <c r="E24" s="703">
        <v>107.594263216</v>
      </c>
      <c r="F24" s="703">
        <v>0</v>
      </c>
      <c r="G24" s="702">
        <f t="shared" si="0"/>
        <v>0</v>
      </c>
      <c r="H24" s="702">
        <f t="shared" si="1"/>
        <v>-1</v>
      </c>
      <c r="I24" s="702">
        <f t="shared" si="2"/>
        <v>0</v>
      </c>
      <c r="J24" s="703">
        <f t="shared" si="3"/>
        <v>-107.594263216</v>
      </c>
      <c r="K24" s="702">
        <f t="shared" si="4"/>
        <v>0</v>
      </c>
      <c r="L24" s="716"/>
      <c r="M24" s="716"/>
    </row>
    <row r="25" spans="2:13">
      <c r="B25" s="717" t="s">
        <v>105</v>
      </c>
      <c r="C25" s="705">
        <v>1600.3265759999999</v>
      </c>
      <c r="D25" s="703">
        <v>768.90250877999995</v>
      </c>
      <c r="E25" s="703">
        <v>834.266824907</v>
      </c>
      <c r="F25" s="703">
        <v>956.11544054000001</v>
      </c>
      <c r="G25" s="702">
        <f t="shared" si="0"/>
        <v>1.8651288617434577E-4</v>
      </c>
      <c r="H25" s="702">
        <f t="shared" si="1"/>
        <v>0.24348071390356951</v>
      </c>
      <c r="I25" s="702">
        <f t="shared" si="2"/>
        <v>0.59745020477620314</v>
      </c>
      <c r="J25" s="703">
        <f t="shared" si="3"/>
        <v>121.84861563300001</v>
      </c>
      <c r="K25" s="702">
        <f t="shared" si="4"/>
        <v>1.1460547297282055</v>
      </c>
      <c r="L25" s="716"/>
      <c r="M25" s="716"/>
    </row>
    <row r="26" spans="2:13">
      <c r="B26" s="721" t="s">
        <v>977</v>
      </c>
      <c r="C26" s="705">
        <v>1600.3265759999999</v>
      </c>
      <c r="D26" s="703">
        <v>768.90250877999995</v>
      </c>
      <c r="E26" s="703">
        <v>834.266824907</v>
      </c>
      <c r="F26" s="703">
        <v>956.11544054000001</v>
      </c>
      <c r="G26" s="702">
        <f t="shared" si="0"/>
        <v>1.8651288617434577E-4</v>
      </c>
      <c r="H26" s="702">
        <f t="shared" si="1"/>
        <v>0.24348071390356951</v>
      </c>
      <c r="I26" s="702">
        <f t="shared" si="2"/>
        <v>0.59745020477620314</v>
      </c>
      <c r="J26" s="703">
        <f t="shared" si="3"/>
        <v>121.84861563300001</v>
      </c>
      <c r="K26" s="702">
        <f t="shared" si="4"/>
        <v>1.1460547297282055</v>
      </c>
      <c r="L26" s="716"/>
      <c r="M26" s="716"/>
    </row>
    <row r="27" spans="2:13">
      <c r="B27" s="719" t="s">
        <v>106</v>
      </c>
      <c r="C27" s="714">
        <v>23655.956821</v>
      </c>
      <c r="D27" s="713">
        <v>9033.6345981600025</v>
      </c>
      <c r="E27" s="713">
        <v>11347.209172461291</v>
      </c>
      <c r="F27" s="713">
        <v>9776.3344660000002</v>
      </c>
      <c r="G27" s="718">
        <f t="shared" si="0"/>
        <v>1.9071048119770504E-3</v>
      </c>
      <c r="H27" s="718">
        <f t="shared" si="1"/>
        <v>8.2214955649332122E-2</v>
      </c>
      <c r="I27" s="718">
        <f t="shared" si="2"/>
        <v>0.41327157214462351</v>
      </c>
      <c r="J27" s="713">
        <f t="shared" si="3"/>
        <v>-1570.8747064612908</v>
      </c>
      <c r="K27" s="718">
        <f t="shared" si="4"/>
        <v>0.86156290215627029</v>
      </c>
      <c r="L27" s="716"/>
      <c r="M27" s="716"/>
    </row>
    <row r="28" spans="2:13">
      <c r="B28" s="717" t="s">
        <v>107</v>
      </c>
      <c r="C28" s="705">
        <v>18699.805283000002</v>
      </c>
      <c r="D28" s="703">
        <v>7127.7244546400016</v>
      </c>
      <c r="E28" s="703">
        <v>9107.0719611546156</v>
      </c>
      <c r="F28" s="703">
        <v>7725.5539803399988</v>
      </c>
      <c r="G28" s="702">
        <f t="shared" si="0"/>
        <v>1.5070516687348027E-3</v>
      </c>
      <c r="H28" s="702">
        <f t="shared" si="1"/>
        <v>8.3873826703671606E-2</v>
      </c>
      <c r="I28" s="702">
        <f t="shared" si="2"/>
        <v>0.41313553074070253</v>
      </c>
      <c r="J28" s="703">
        <f t="shared" si="3"/>
        <v>-1381.5179808146167</v>
      </c>
      <c r="K28" s="702">
        <f t="shared" si="4"/>
        <v>0.84830272707766496</v>
      </c>
      <c r="L28" s="716"/>
      <c r="M28" s="716"/>
    </row>
    <row r="29" spans="2:13">
      <c r="B29" s="717" t="s">
        <v>108</v>
      </c>
      <c r="C29" s="705">
        <v>4956.1515380000001</v>
      </c>
      <c r="D29" s="703">
        <v>1905.9101435199998</v>
      </c>
      <c r="E29" s="703">
        <v>2240.1372113066759</v>
      </c>
      <c r="F29" s="703">
        <v>2050.7804856600001</v>
      </c>
      <c r="G29" s="702">
        <f t="shared" si="0"/>
        <v>4.0005314324224742E-4</v>
      </c>
      <c r="H29" s="702">
        <f t="shared" si="1"/>
        <v>7.601110820074708E-2</v>
      </c>
      <c r="I29" s="702">
        <f t="shared" si="2"/>
        <v>0.41378486310117341</v>
      </c>
      <c r="J29" s="703">
        <f t="shared" si="3"/>
        <v>-189.35672564667584</v>
      </c>
      <c r="K29" s="702">
        <f t="shared" si="4"/>
        <v>0.91547092531165819</v>
      </c>
      <c r="L29" s="716"/>
      <c r="M29" s="716"/>
    </row>
    <row r="30" spans="2:13">
      <c r="B30" s="719" t="s">
        <v>109</v>
      </c>
      <c r="C30" s="714">
        <v>13308.027306</v>
      </c>
      <c r="D30" s="713">
        <v>3165.0006750499997</v>
      </c>
      <c r="E30" s="713">
        <v>6034.9707114374996</v>
      </c>
      <c r="F30" s="713">
        <v>13806.541720619998</v>
      </c>
      <c r="G30" s="718">
        <f t="shared" si="0"/>
        <v>2.693291871685469E-3</v>
      </c>
      <c r="H30" s="718">
        <f t="shared" si="1"/>
        <v>3.3622555374026533</v>
      </c>
      <c r="I30" s="718">
        <f t="shared" si="2"/>
        <v>1.0374596777687133</v>
      </c>
      <c r="J30" s="713">
        <f t="shared" si="3"/>
        <v>7771.5710091824985</v>
      </c>
      <c r="K30" s="718">
        <f t="shared" si="4"/>
        <v>2.2877562097283732</v>
      </c>
      <c r="L30" s="712"/>
      <c r="M30" s="712"/>
    </row>
    <row r="31" spans="2:13">
      <c r="B31" s="717" t="s">
        <v>110</v>
      </c>
      <c r="C31" s="705">
        <v>301.68104</v>
      </c>
      <c r="D31" s="703">
        <v>1745.2621276399998</v>
      </c>
      <c r="E31" s="703">
        <v>82.4213126625</v>
      </c>
      <c r="F31" s="703">
        <v>8008.8354027699997</v>
      </c>
      <c r="G31" s="702">
        <f t="shared" si="0"/>
        <v>1.5623123971539074E-3</v>
      </c>
      <c r="H31" s="702">
        <f t="shared" si="1"/>
        <v>3.5889011604232808</v>
      </c>
      <c r="I31" s="702">
        <f t="shared" si="2"/>
        <v>26.547360758137138</v>
      </c>
      <c r="J31" s="703">
        <f t="shared" si="3"/>
        <v>7926.4140901074998</v>
      </c>
      <c r="K31" s="702">
        <f t="shared" si="4"/>
        <v>97.169471633686499</v>
      </c>
      <c r="L31" s="716"/>
      <c r="M31" s="716"/>
    </row>
    <row r="32" spans="2:13">
      <c r="B32" s="721" t="s">
        <v>976</v>
      </c>
      <c r="C32" s="705">
        <v>301.68104</v>
      </c>
      <c r="D32" s="703">
        <v>1745.2621276399998</v>
      </c>
      <c r="E32" s="703">
        <v>82.4213126625</v>
      </c>
      <c r="F32" s="703">
        <v>4030.5487607699997</v>
      </c>
      <c r="G32" s="702">
        <f t="shared" si="0"/>
        <v>7.8625367854436945E-4</v>
      </c>
      <c r="H32" s="702">
        <f t="shared" si="1"/>
        <v>1.3094231502176918</v>
      </c>
      <c r="I32" s="702">
        <f t="shared" si="2"/>
        <v>13.36029854832773</v>
      </c>
      <c r="J32" s="703">
        <f t="shared" si="3"/>
        <v>3948.1274481074997</v>
      </c>
      <c r="K32" s="702">
        <f t="shared" si="4"/>
        <v>48.901778321274136</v>
      </c>
      <c r="L32" s="716"/>
      <c r="M32" s="716"/>
    </row>
    <row r="33" spans="2:13">
      <c r="B33" s="721" t="s">
        <v>975</v>
      </c>
      <c r="C33" s="705">
        <v>0</v>
      </c>
      <c r="D33" s="703">
        <v>0</v>
      </c>
      <c r="E33" s="703">
        <v>0</v>
      </c>
      <c r="F33" s="703">
        <v>3978.286642</v>
      </c>
      <c r="G33" s="702">
        <f t="shared" si="0"/>
        <v>7.7605871860953791E-4</v>
      </c>
      <c r="H33" s="703">
        <v>0</v>
      </c>
      <c r="I33" s="703">
        <v>0</v>
      </c>
      <c r="J33" s="703">
        <f t="shared" si="3"/>
        <v>3978.286642</v>
      </c>
      <c r="K33" s="703">
        <v>0</v>
      </c>
      <c r="L33" s="712"/>
      <c r="M33" s="712"/>
    </row>
    <row r="34" spans="2:13">
      <c r="B34" s="717" t="s">
        <v>111</v>
      </c>
      <c r="C34" s="705">
        <v>13006.346266</v>
      </c>
      <c r="D34" s="703">
        <v>1419.7385474100001</v>
      </c>
      <c r="E34" s="703">
        <v>5952.5493987750006</v>
      </c>
      <c r="F34" s="703">
        <v>5797.7063178500002</v>
      </c>
      <c r="G34" s="702">
        <f t="shared" si="0"/>
        <v>1.1309794745315623E-3</v>
      </c>
      <c r="H34" s="702">
        <f>F34/D34-1</f>
        <v>3.0836436599024779</v>
      </c>
      <c r="I34" s="702">
        <f t="shared" ref="I34:I44" si="5">F34/C34</f>
        <v>0.44575980058333781</v>
      </c>
      <c r="J34" s="703">
        <f t="shared" si="3"/>
        <v>-154.84308092500032</v>
      </c>
      <c r="K34" s="702">
        <f>F34/E34</f>
        <v>0.97398709854354737</v>
      </c>
      <c r="L34" s="716"/>
      <c r="M34" s="716"/>
    </row>
    <row r="35" spans="2:13">
      <c r="B35" s="721" t="s">
        <v>974</v>
      </c>
      <c r="C35" s="705">
        <v>7000</v>
      </c>
      <c r="D35" s="703">
        <v>0</v>
      </c>
      <c r="E35" s="703">
        <v>0</v>
      </c>
      <c r="F35" s="703">
        <v>0</v>
      </c>
      <c r="G35" s="703">
        <f t="shared" si="0"/>
        <v>0</v>
      </c>
      <c r="H35" s="703">
        <v>0</v>
      </c>
      <c r="I35" s="703">
        <f t="shared" si="5"/>
        <v>0</v>
      </c>
      <c r="J35" s="703">
        <f t="shared" si="3"/>
        <v>0</v>
      </c>
      <c r="K35" s="703">
        <v>0</v>
      </c>
      <c r="L35" s="716"/>
      <c r="M35" s="716"/>
    </row>
    <row r="36" spans="2:13">
      <c r="B36" s="721" t="s">
        <v>973</v>
      </c>
      <c r="C36" s="705">
        <v>6006.3462659999996</v>
      </c>
      <c r="D36" s="703">
        <v>1419.7385474100001</v>
      </c>
      <c r="E36" s="703">
        <v>5952.5493987750006</v>
      </c>
      <c r="F36" s="703">
        <v>5797.7063178500002</v>
      </c>
      <c r="G36" s="702">
        <f t="shared" si="0"/>
        <v>1.1309794745315623E-3</v>
      </c>
      <c r="H36" s="702">
        <f t="shared" ref="H36:H46" si="6">F36/D36-1</f>
        <v>3.0836436599024779</v>
      </c>
      <c r="I36" s="702">
        <f t="shared" si="5"/>
        <v>0.96526341657472481</v>
      </c>
      <c r="J36" s="703">
        <f t="shared" si="3"/>
        <v>-154.84308092500032</v>
      </c>
      <c r="K36" s="702">
        <f t="shared" ref="K36:K44" si="7">F36/E36</f>
        <v>0.97398709854354737</v>
      </c>
      <c r="L36" s="716"/>
      <c r="M36" s="716"/>
    </row>
    <row r="37" spans="2:13">
      <c r="B37" s="719" t="s">
        <v>941</v>
      </c>
      <c r="C37" s="714">
        <v>1003.043267</v>
      </c>
      <c r="D37" s="713">
        <v>12400.958500000001</v>
      </c>
      <c r="E37" s="713">
        <v>661.50914499999999</v>
      </c>
      <c r="F37" s="713">
        <v>2321.1814657099999</v>
      </c>
      <c r="G37" s="718">
        <f t="shared" si="0"/>
        <v>4.5280123732700897E-4</v>
      </c>
      <c r="H37" s="718">
        <f t="shared" si="6"/>
        <v>-0.8128224148391433</v>
      </c>
      <c r="I37" s="718">
        <f t="shared" si="5"/>
        <v>2.3141389230919387</v>
      </c>
      <c r="J37" s="713">
        <f t="shared" si="3"/>
        <v>1659.6723207099999</v>
      </c>
      <c r="K37" s="718">
        <f t="shared" si="7"/>
        <v>3.5089181808816865</v>
      </c>
      <c r="L37" s="716"/>
      <c r="M37" s="716"/>
    </row>
    <row r="38" spans="2:13">
      <c r="B38" s="717" t="s">
        <v>112</v>
      </c>
      <c r="C38" s="705">
        <v>3.0432670000000002</v>
      </c>
      <c r="D38" s="703">
        <v>0.95850000000000002</v>
      </c>
      <c r="E38" s="703">
        <v>1.509145</v>
      </c>
      <c r="F38" s="703">
        <v>12.275</v>
      </c>
      <c r="G38" s="702">
        <f t="shared" si="0"/>
        <v>2.3945285064082313E-6</v>
      </c>
      <c r="H38" s="702">
        <f t="shared" si="6"/>
        <v>11.806468440271257</v>
      </c>
      <c r="I38" s="702">
        <f t="shared" si="5"/>
        <v>4.0334942678378205</v>
      </c>
      <c r="J38" s="703">
        <f t="shared" si="3"/>
        <v>10.765855</v>
      </c>
      <c r="K38" s="702">
        <f t="shared" si="7"/>
        <v>8.1337446037325769</v>
      </c>
      <c r="L38" s="716"/>
      <c r="M38" s="716"/>
    </row>
    <row r="39" spans="2:13">
      <c r="B39" s="717" t="s">
        <v>113</v>
      </c>
      <c r="C39" s="705">
        <v>1000</v>
      </c>
      <c r="D39" s="703">
        <v>12400</v>
      </c>
      <c r="E39" s="703">
        <v>660</v>
      </c>
      <c r="F39" s="703">
        <v>2308.9064657100002</v>
      </c>
      <c r="G39" s="702">
        <f t="shared" si="0"/>
        <v>4.5040670882060078E-4</v>
      </c>
      <c r="H39" s="702">
        <f t="shared" si="6"/>
        <v>-0.81379786566854839</v>
      </c>
      <c r="I39" s="702">
        <f t="shared" si="5"/>
        <v>2.3089064657100002</v>
      </c>
      <c r="J39" s="703">
        <f t="shared" si="3"/>
        <v>1648.9064657100002</v>
      </c>
      <c r="K39" s="702">
        <f t="shared" si="7"/>
        <v>3.4983431298636369</v>
      </c>
      <c r="L39" s="716"/>
      <c r="M39" s="716"/>
    </row>
    <row r="40" spans="2:13">
      <c r="B40" s="719" t="s">
        <v>114</v>
      </c>
      <c r="C40" s="714">
        <v>78.083502999999993</v>
      </c>
      <c r="D40" s="713">
        <v>43.985506660000006</v>
      </c>
      <c r="E40" s="713">
        <v>32.278769025499997</v>
      </c>
      <c r="F40" s="713">
        <v>593.27210523999997</v>
      </c>
      <c r="G40" s="718">
        <f t="shared" si="0"/>
        <v>1.15731728558371E-4</v>
      </c>
      <c r="H40" s="718">
        <f t="shared" si="6"/>
        <v>12.487899771756316</v>
      </c>
      <c r="I40" s="718">
        <f t="shared" si="5"/>
        <v>7.5979186697092729</v>
      </c>
      <c r="J40" s="713">
        <f t="shared" si="3"/>
        <v>560.9933362145</v>
      </c>
      <c r="K40" s="718">
        <f t="shared" si="7"/>
        <v>18.379638479129092</v>
      </c>
      <c r="L40" s="712"/>
      <c r="M40" s="712"/>
    </row>
    <row r="41" spans="2:13">
      <c r="B41" s="719" t="s">
        <v>115</v>
      </c>
      <c r="C41" s="714">
        <v>10029.079772999999</v>
      </c>
      <c r="D41" s="713">
        <v>5648.3420004400004</v>
      </c>
      <c r="E41" s="713">
        <v>4568.4117448234992</v>
      </c>
      <c r="F41" s="713">
        <v>5127.7637810800015</v>
      </c>
      <c r="G41" s="718">
        <f t="shared" si="0"/>
        <v>1.0002913684662908E-3</v>
      </c>
      <c r="H41" s="718">
        <f t="shared" si="6"/>
        <v>-9.2164783810797291E-2</v>
      </c>
      <c r="I41" s="718">
        <f t="shared" si="5"/>
        <v>0.51128955967473899</v>
      </c>
      <c r="J41" s="713">
        <f t="shared" si="3"/>
        <v>559.35203625650229</v>
      </c>
      <c r="K41" s="718">
        <f t="shared" si="7"/>
        <v>1.1224390592398568</v>
      </c>
      <c r="L41" s="712"/>
      <c r="M41" s="712"/>
    </row>
    <row r="42" spans="2:13">
      <c r="B42" s="717" t="s">
        <v>972</v>
      </c>
      <c r="C42" s="705">
        <v>9953.1331320000008</v>
      </c>
      <c r="D42" s="720">
        <v>4019.4304457400003</v>
      </c>
      <c r="E42" s="703">
        <v>4535.4019680270003</v>
      </c>
      <c r="F42" s="703">
        <v>4575.2589005600003</v>
      </c>
      <c r="G42" s="702">
        <f t="shared" si="0"/>
        <v>8.9251224941661132E-4</v>
      </c>
      <c r="H42" s="702">
        <f t="shared" si="6"/>
        <v>0.13828537707602218</v>
      </c>
      <c r="I42" s="702">
        <f t="shared" si="5"/>
        <v>0.45968026749790286</v>
      </c>
      <c r="J42" s="703">
        <f t="shared" si="3"/>
        <v>39.856932532999963</v>
      </c>
      <c r="K42" s="702">
        <f t="shared" si="7"/>
        <v>1.0087879603206016</v>
      </c>
      <c r="L42" s="716"/>
      <c r="M42" s="716"/>
    </row>
    <row r="43" spans="2:13">
      <c r="B43" s="717" t="s">
        <v>971</v>
      </c>
      <c r="C43" s="705">
        <f>C41-C42</f>
        <v>75.946640999998635</v>
      </c>
      <c r="D43" s="703">
        <f>D41-D42</f>
        <v>1628.9115547000001</v>
      </c>
      <c r="E43" s="703">
        <f>E41-E42</f>
        <v>33.009776796498954</v>
      </c>
      <c r="F43" s="703">
        <f>F41-F42</f>
        <v>552.50488052000128</v>
      </c>
      <c r="G43" s="702">
        <f t="shared" si="0"/>
        <v>1.0777911904967958E-4</v>
      </c>
      <c r="H43" s="702">
        <f t="shared" si="6"/>
        <v>-0.66081345612300157</v>
      </c>
      <c r="I43" s="702">
        <f t="shared" si="5"/>
        <v>7.2749087154494587</v>
      </c>
      <c r="J43" s="703">
        <f t="shared" si="3"/>
        <v>519.49510372350233</v>
      </c>
      <c r="K43" s="702">
        <f t="shared" si="7"/>
        <v>16.737613341832727</v>
      </c>
      <c r="L43" s="716"/>
      <c r="M43" s="716"/>
    </row>
    <row r="44" spans="2:13">
      <c r="B44" s="711" t="s">
        <v>116</v>
      </c>
      <c r="C44" s="710">
        <v>87315.941999999995</v>
      </c>
      <c r="D44" s="709">
        <v>5438.4153379700001</v>
      </c>
      <c r="E44" s="709">
        <v>4817.8666666666659</v>
      </c>
      <c r="F44" s="709">
        <v>5403.4307662800002</v>
      </c>
      <c r="G44" s="708">
        <f t="shared" si="0"/>
        <v>1.0540667211617705E-3</v>
      </c>
      <c r="H44" s="708">
        <f t="shared" si="6"/>
        <v>-6.4328613237286669E-3</v>
      </c>
      <c r="I44" s="708">
        <f t="shared" si="5"/>
        <v>6.1883668005093505E-2</v>
      </c>
      <c r="J44" s="709">
        <f t="shared" si="3"/>
        <v>585.56409961333429</v>
      </c>
      <c r="K44" s="708">
        <f t="shared" si="7"/>
        <v>1.1215401214119667</v>
      </c>
      <c r="L44" s="712"/>
      <c r="M44" s="712"/>
    </row>
    <row r="45" spans="2:13">
      <c r="B45" s="715" t="s">
        <v>117</v>
      </c>
      <c r="C45" s="714">
        <v>0</v>
      </c>
      <c r="D45" s="713">
        <v>11.40877759</v>
      </c>
      <c r="E45" s="713">
        <v>0</v>
      </c>
      <c r="F45" s="713">
        <v>25.14</v>
      </c>
      <c r="G45" s="702">
        <f t="shared" si="0"/>
        <v>4.9041504400083858E-6</v>
      </c>
      <c r="H45" s="702">
        <f t="shared" si="6"/>
        <v>1.2035664909477828</v>
      </c>
      <c r="I45" s="703">
        <v>0</v>
      </c>
      <c r="J45" s="713">
        <f t="shared" si="3"/>
        <v>25.14</v>
      </c>
      <c r="K45" s="703">
        <v>0</v>
      </c>
      <c r="L45" s="712"/>
      <c r="M45" s="712"/>
    </row>
    <row r="46" spans="2:13">
      <c r="B46" s="719" t="s">
        <v>119</v>
      </c>
      <c r="C46" s="714">
        <v>87315.941999999995</v>
      </c>
      <c r="D46" s="713">
        <v>5395.1884999999993</v>
      </c>
      <c r="E46" s="713">
        <v>4817.8666666666659</v>
      </c>
      <c r="F46" s="713">
        <v>5173.607</v>
      </c>
      <c r="G46" s="718">
        <f t="shared" si="0"/>
        <v>1.0092341704646167E-3</v>
      </c>
      <c r="H46" s="718">
        <f t="shared" si="6"/>
        <v>-4.1070205424703743E-2</v>
      </c>
      <c r="I46" s="718">
        <f>F46/C46</f>
        <v>5.9251574013826712E-2</v>
      </c>
      <c r="J46" s="713">
        <f t="shared" si="3"/>
        <v>355.74033333333409</v>
      </c>
      <c r="K46" s="718">
        <f>F46/E46</f>
        <v>1.07383772900869</v>
      </c>
      <c r="L46" s="716"/>
      <c r="M46" s="716"/>
    </row>
    <row r="47" spans="2:13">
      <c r="B47" s="717" t="s">
        <v>970</v>
      </c>
      <c r="C47" s="705">
        <v>0</v>
      </c>
      <c r="D47" s="703">
        <v>0</v>
      </c>
      <c r="E47" s="703">
        <v>0</v>
      </c>
      <c r="F47" s="703">
        <v>0</v>
      </c>
      <c r="G47" s="703">
        <f t="shared" si="0"/>
        <v>0</v>
      </c>
      <c r="H47" s="703">
        <v>0</v>
      </c>
      <c r="I47" s="703">
        <v>0</v>
      </c>
      <c r="J47" s="703">
        <f t="shared" si="3"/>
        <v>0</v>
      </c>
      <c r="K47" s="703">
        <v>0</v>
      </c>
      <c r="L47" s="716"/>
      <c r="M47" s="716"/>
    </row>
    <row r="48" spans="2:13">
      <c r="B48" s="717" t="s">
        <v>120</v>
      </c>
      <c r="C48" s="705">
        <v>87315.941999999995</v>
      </c>
      <c r="D48" s="703">
        <v>5395.1885000000002</v>
      </c>
      <c r="E48" s="703">
        <v>4817.8666666666659</v>
      </c>
      <c r="F48" s="703">
        <v>5173.607</v>
      </c>
      <c r="G48" s="702">
        <f t="shared" si="0"/>
        <v>1.0092341704646167E-3</v>
      </c>
      <c r="H48" s="702">
        <f t="shared" ref="H48:H54" si="8">F48/D48-1</f>
        <v>-4.1070205424703965E-2</v>
      </c>
      <c r="I48" s="702">
        <f>F48/C48</f>
        <v>5.9251574013826712E-2</v>
      </c>
      <c r="J48" s="703">
        <f t="shared" si="3"/>
        <v>355.74033333333409</v>
      </c>
      <c r="K48" s="702">
        <f>F48/E48</f>
        <v>1.07383772900869</v>
      </c>
      <c r="L48" s="716"/>
      <c r="M48" s="716"/>
    </row>
    <row r="49" spans="2:13" ht="30.75" thickBot="1">
      <c r="B49" s="715" t="s">
        <v>121</v>
      </c>
      <c r="C49" s="714">
        <v>0</v>
      </c>
      <c r="D49" s="713">
        <v>31.818060379999999</v>
      </c>
      <c r="E49" s="713">
        <v>0</v>
      </c>
      <c r="F49" s="713">
        <v>204.68376627999996</v>
      </c>
      <c r="G49" s="702">
        <f t="shared" si="0"/>
        <v>3.9928400257145402E-5</v>
      </c>
      <c r="H49" s="702">
        <f t="shared" si="8"/>
        <v>5.4329429209537494</v>
      </c>
      <c r="I49" s="703">
        <v>0</v>
      </c>
      <c r="J49" s="713">
        <f t="shared" si="3"/>
        <v>204.68376627999996</v>
      </c>
      <c r="K49" s="703">
        <v>0</v>
      </c>
      <c r="L49" s="707"/>
      <c r="M49" s="707"/>
    </row>
    <row r="50" spans="2:13" ht="15.75" thickBot="1">
      <c r="B50" s="701" t="s">
        <v>969</v>
      </c>
      <c r="C50" s="700">
        <v>743932.32379099994</v>
      </c>
      <c r="D50" s="699">
        <v>285578.51997937</v>
      </c>
      <c r="E50" s="699">
        <v>326418.39060492674</v>
      </c>
      <c r="F50" s="699">
        <v>409706.59166190011</v>
      </c>
      <c r="G50" s="698">
        <f t="shared" si="0"/>
        <v>7.9922941995745553E-2</v>
      </c>
      <c r="H50" s="698">
        <f t="shared" si="8"/>
        <v>0.434654790183439</v>
      </c>
      <c r="I50" s="698">
        <f>F50/C50</f>
        <v>0.55073099872052733</v>
      </c>
      <c r="J50" s="699">
        <f t="shared" si="3"/>
        <v>83288.201056973368</v>
      </c>
      <c r="K50" s="698">
        <f>F50/E50</f>
        <v>1.2551578080592261</v>
      </c>
      <c r="L50" s="712"/>
      <c r="M50" s="712"/>
    </row>
    <row r="51" spans="2:13">
      <c r="B51" s="711" t="s">
        <v>124</v>
      </c>
      <c r="C51" s="710">
        <v>2381.5117600000003</v>
      </c>
      <c r="D51" s="709">
        <f>(D52+D53)</f>
        <v>523.92175291000012</v>
      </c>
      <c r="E51" s="709">
        <f>(E52+E53)</f>
        <v>868.8268040895</v>
      </c>
      <c r="F51" s="709">
        <f>F52+F53</f>
        <v>147.98741618000003</v>
      </c>
      <c r="G51" s="708">
        <f t="shared" si="0"/>
        <v>2.8868438829548575E-5</v>
      </c>
      <c r="H51" s="708">
        <f t="shared" si="8"/>
        <v>-0.71753908793051879</v>
      </c>
      <c r="I51" s="708">
        <f>F51/C51</f>
        <v>6.2140115646542093E-2</v>
      </c>
      <c r="J51" s="709">
        <f t="shared" si="3"/>
        <v>-720.83938790949992</v>
      </c>
      <c r="K51" s="708">
        <f>F51/E51</f>
        <v>0.17033016877867349</v>
      </c>
      <c r="L51" s="707"/>
      <c r="M51" s="707"/>
    </row>
    <row r="52" spans="2:13">
      <c r="B52" s="706" t="s">
        <v>125</v>
      </c>
      <c r="C52" s="705">
        <v>549.84756700000003</v>
      </c>
      <c r="D52" s="703">
        <v>165.62413506000001</v>
      </c>
      <c r="E52" s="703">
        <v>206.684824284</v>
      </c>
      <c r="F52" s="703">
        <v>109.84899526000001</v>
      </c>
      <c r="G52" s="702">
        <f t="shared" si="0"/>
        <v>2.1428639556038509E-5</v>
      </c>
      <c r="H52" s="702">
        <f t="shared" si="8"/>
        <v>-0.33675731969736511</v>
      </c>
      <c r="I52" s="702">
        <f>F52/C52</f>
        <v>0.1997808153618692</v>
      </c>
      <c r="J52" s="703">
        <f t="shared" si="3"/>
        <v>-96.835829023999992</v>
      </c>
      <c r="K52" s="702">
        <f>F52/E52</f>
        <v>0.53148070082329557</v>
      </c>
    </row>
    <row r="53" spans="2:13" ht="15.75" thickBot="1">
      <c r="B53" s="706" t="s">
        <v>126</v>
      </c>
      <c r="C53" s="705">
        <v>1831.6641930000001</v>
      </c>
      <c r="D53" s="703">
        <v>358.29761785000005</v>
      </c>
      <c r="E53" s="704">
        <v>662.1419798055</v>
      </c>
      <c r="F53" s="703">
        <v>38.138420920000002</v>
      </c>
      <c r="G53" s="702">
        <f t="shared" si="0"/>
        <v>7.4397992735100643E-6</v>
      </c>
      <c r="H53" s="702">
        <f t="shared" si="8"/>
        <v>-0.89355658809887339</v>
      </c>
      <c r="I53" s="702">
        <f>F53/C53</f>
        <v>2.0821731988730316E-2</v>
      </c>
      <c r="J53" s="703">
        <f t="shared" si="3"/>
        <v>-624.00355888549996</v>
      </c>
      <c r="K53" s="702">
        <f>F53/E53</f>
        <v>5.7598554514249223E-2</v>
      </c>
    </row>
    <row r="54" spans="2:13" ht="15.75" thickBot="1">
      <c r="B54" s="701" t="s">
        <v>129</v>
      </c>
      <c r="C54" s="700">
        <v>746313.83555100008</v>
      </c>
      <c r="D54" s="699">
        <f>(D50+D51)</f>
        <v>286102.44173228001</v>
      </c>
      <c r="E54" s="699">
        <f>(E50+E51)</f>
        <v>327287.21740901622</v>
      </c>
      <c r="F54" s="699">
        <f>F50+F51</f>
        <v>409854.57907808013</v>
      </c>
      <c r="G54" s="698">
        <f t="shared" si="0"/>
        <v>7.995181043457511E-2</v>
      </c>
      <c r="H54" s="698">
        <f t="shared" si="8"/>
        <v>0.43254484860916009</v>
      </c>
      <c r="I54" s="698">
        <f>F54/C54</f>
        <v>0.54917188929706273</v>
      </c>
      <c r="J54" s="699">
        <f t="shared" si="3"/>
        <v>82567.361669063917</v>
      </c>
      <c r="K54" s="698">
        <f>F54/E54</f>
        <v>1.2522779909423658</v>
      </c>
    </row>
    <row r="55" spans="2:13">
      <c r="B55" s="346" t="s">
        <v>509</v>
      </c>
    </row>
    <row r="56" spans="2:13">
      <c r="D56" s="128"/>
      <c r="E56" s="128"/>
      <c r="F56" s="128"/>
      <c r="G56" s="128"/>
    </row>
    <row r="57" spans="2:13" hidden="1">
      <c r="B57" s="24" t="s">
        <v>968</v>
      </c>
      <c r="D57" s="128"/>
      <c r="E57" s="128"/>
      <c r="F57" s="128"/>
      <c r="G57" s="128"/>
    </row>
    <row r="58" spans="2:13" hidden="1">
      <c r="B58" s="212">
        <v>5126270.1476093</v>
      </c>
      <c r="D58" s="128"/>
      <c r="E58" s="128"/>
      <c r="F58" s="128"/>
      <c r="G58" s="128"/>
    </row>
    <row r="59" spans="2:13">
      <c r="D59" s="128"/>
      <c r="E59" s="128"/>
      <c r="F59" s="128"/>
      <c r="G59" s="128"/>
    </row>
    <row r="60" spans="2:13">
      <c r="D60" s="128"/>
      <c r="E60" s="128"/>
      <c r="F60" s="128"/>
      <c r="G60" s="128"/>
    </row>
    <row r="61" spans="2:13">
      <c r="D61" s="128"/>
      <c r="E61" s="128"/>
      <c r="F61" s="128"/>
      <c r="G61" s="128"/>
    </row>
    <row r="62" spans="2:13">
      <c r="D62" s="128"/>
      <c r="E62" s="128"/>
      <c r="F62" s="128"/>
      <c r="G62" s="128"/>
    </row>
    <row r="63" spans="2:13">
      <c r="D63" s="128"/>
      <c r="E63" s="128"/>
      <c r="F63" s="128"/>
      <c r="G63" s="128"/>
    </row>
    <row r="64" spans="2:13">
      <c r="D64" s="128"/>
      <c r="E64" s="128"/>
      <c r="F64" s="128"/>
      <c r="G64" s="128"/>
    </row>
  </sheetData>
  <mergeCells count="12">
    <mergeCell ref="B7:B9"/>
    <mergeCell ref="J7:K7"/>
    <mergeCell ref="B2:M2"/>
    <mergeCell ref="L7:L9"/>
    <mergeCell ref="B3:K3"/>
    <mergeCell ref="B4:K4"/>
    <mergeCell ref="L4:M4"/>
    <mergeCell ref="B5:K5"/>
    <mergeCell ref="L5:M5"/>
    <mergeCell ref="D7:I7"/>
    <mergeCell ref="C7:C8"/>
    <mergeCell ref="M7:M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3950-45B2-4145-9675-8E24B1954850}">
  <dimension ref="B3:H33"/>
  <sheetViews>
    <sheetView showGridLines="0" workbookViewId="0">
      <selection activeCell="G22" sqref="G22"/>
    </sheetView>
  </sheetViews>
  <sheetFormatPr defaultColWidth="11.42578125" defaultRowHeight="15"/>
  <cols>
    <col min="1" max="1" width="11.42578125" style="24"/>
    <col min="2" max="2" width="54" style="24" bestFit="1" customWidth="1"/>
    <col min="3" max="3" width="27.42578125" style="24" bestFit="1" customWidth="1"/>
    <col min="4" max="4" width="26.140625" style="24" bestFit="1" customWidth="1"/>
    <col min="5" max="5" width="27.42578125" style="24" bestFit="1" customWidth="1"/>
    <col min="6" max="6" width="26.140625" style="24" bestFit="1" customWidth="1"/>
    <col min="7" max="16384" width="11.42578125" style="24"/>
  </cols>
  <sheetData>
    <row r="3" spans="2:8">
      <c r="B3" s="878" t="s">
        <v>1012</v>
      </c>
      <c r="C3" s="878"/>
      <c r="D3" s="878"/>
      <c r="E3" s="878"/>
      <c r="F3" s="878"/>
      <c r="G3" s="878"/>
    </row>
    <row r="4" spans="2:8">
      <c r="B4" s="879" t="s">
        <v>998</v>
      </c>
      <c r="C4" s="879"/>
      <c r="D4" s="879"/>
      <c r="E4" s="879"/>
      <c r="F4" s="879"/>
      <c r="G4" s="879"/>
    </row>
    <row r="5" spans="2:8">
      <c r="B5" s="879" t="s">
        <v>997</v>
      </c>
      <c r="C5" s="879"/>
      <c r="D5" s="879"/>
      <c r="E5" s="879"/>
      <c r="F5" s="879"/>
      <c r="G5" s="879"/>
      <c r="H5" s="734"/>
    </row>
    <row r="23" spans="2:5">
      <c r="B23" s="346" t="s">
        <v>509</v>
      </c>
    </row>
    <row r="24" spans="2:5">
      <c r="B24" s="346" t="s">
        <v>1006</v>
      </c>
    </row>
    <row r="27" spans="2:5">
      <c r="B27" s="733" t="s">
        <v>1005</v>
      </c>
      <c r="C27" s="732" t="s">
        <v>1004</v>
      </c>
      <c r="D27" s="732" t="s">
        <v>1003</v>
      </c>
      <c r="E27" s="732" t="s">
        <v>1002</v>
      </c>
    </row>
    <row r="28" spans="2:5">
      <c r="B28" s="326" t="s">
        <v>1001</v>
      </c>
      <c r="C28" s="705">
        <v>30466.380707999993</v>
      </c>
      <c r="D28" s="705">
        <v>17742.590705762748</v>
      </c>
      <c r="E28" s="705">
        <v>25870.625509580012</v>
      </c>
    </row>
    <row r="29" spans="2:5">
      <c r="B29" s="326" t="s">
        <v>1000</v>
      </c>
      <c r="C29" s="705">
        <v>201238.89229075002</v>
      </c>
      <c r="D29" s="705">
        <v>245653.00237986076</v>
      </c>
      <c r="E29" s="705">
        <v>298942.31957575947</v>
      </c>
    </row>
    <row r="30" spans="2:5">
      <c r="B30" s="326" t="s">
        <v>999</v>
      </c>
      <c r="C30" s="705">
        <v>53873.246980619988</v>
      </c>
      <c r="D30" s="705">
        <v>63022.79751930332</v>
      </c>
      <c r="E30" s="705">
        <v>84893.646576559986</v>
      </c>
    </row>
    <row r="31" spans="2:5">
      <c r="B31" s="732" t="s">
        <v>134</v>
      </c>
      <c r="C31" s="731">
        <f>SUM(C28:C30)</f>
        <v>285578.51997937</v>
      </c>
      <c r="D31" s="731">
        <f>SUM(D28:D30)</f>
        <v>326418.39060492686</v>
      </c>
      <c r="E31" s="731">
        <f>SUM(E28:E30)</f>
        <v>409706.59166189947</v>
      </c>
    </row>
    <row r="33" spans="3:5">
      <c r="C33" s="705"/>
      <c r="E33" s="209"/>
    </row>
  </sheetData>
  <mergeCells count="3">
    <mergeCell ref="B3:G3"/>
    <mergeCell ref="B4:G4"/>
    <mergeCell ref="B5:G5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3:H24"/>
  <sheetViews>
    <sheetView showGridLines="0" workbookViewId="0">
      <selection activeCell="I30" sqref="I30"/>
    </sheetView>
  </sheetViews>
  <sheetFormatPr defaultColWidth="11.42578125" defaultRowHeight="15"/>
  <cols>
    <col min="1" max="2" width="11.42578125" style="128"/>
    <col min="3" max="3" width="21.42578125" style="128" customWidth="1"/>
    <col min="4" max="4" width="9.7109375" style="128" bestFit="1" customWidth="1"/>
    <col min="5" max="16384" width="11.42578125" style="128"/>
  </cols>
  <sheetData>
    <row r="3" spans="2:8" ht="18.75">
      <c r="B3" s="884" t="s">
        <v>951</v>
      </c>
      <c r="C3" s="884"/>
      <c r="D3" s="884"/>
      <c r="E3" s="884"/>
      <c r="F3" s="884"/>
      <c r="G3" s="884"/>
      <c r="H3" s="884"/>
    </row>
    <row r="4" spans="2:8" ht="18.75">
      <c r="B4" s="884" t="s">
        <v>1013</v>
      </c>
      <c r="C4" s="884"/>
      <c r="D4" s="884"/>
      <c r="E4" s="884"/>
      <c r="F4" s="884"/>
      <c r="G4" s="884"/>
      <c r="H4" s="884"/>
    </row>
    <row r="5" spans="2:8" ht="18.75">
      <c r="B5" s="885" t="s">
        <v>151</v>
      </c>
      <c r="C5" s="885"/>
      <c r="D5" s="885"/>
      <c r="E5" s="885"/>
      <c r="F5" s="885"/>
      <c r="G5" s="885"/>
      <c r="H5" s="885"/>
    </row>
    <row r="7" spans="2:8">
      <c r="D7" s="130">
        <v>2020</v>
      </c>
      <c r="E7" s="130">
        <v>2021</v>
      </c>
    </row>
    <row r="8" spans="2:8">
      <c r="C8" s="131" t="s">
        <v>451</v>
      </c>
      <c r="D8" s="14">
        <f>'Cuadro 17 '!C8</f>
        <v>345434924690.54999</v>
      </c>
      <c r="E8" s="14">
        <f>'Cuadro 17 '!G8</f>
        <v>376452099995.31</v>
      </c>
    </row>
    <row r="9" spans="2:8">
      <c r="C9" s="132" t="s">
        <v>452</v>
      </c>
      <c r="D9" s="14">
        <f>'Cuadro 17 '!C20</f>
        <v>56910244874.139999</v>
      </c>
      <c r="E9" s="14">
        <f>'Cuadro 17 '!G20</f>
        <v>26742276973.219994</v>
      </c>
    </row>
    <row r="24" spans="3:3">
      <c r="C24" s="130" t="s">
        <v>26</v>
      </c>
    </row>
  </sheetData>
  <mergeCells count="3">
    <mergeCell ref="B3:H3"/>
    <mergeCell ref="B4:H4"/>
    <mergeCell ref="B5:H5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Q32"/>
  <sheetViews>
    <sheetView showGridLines="0" zoomScale="85" zoomScaleNormal="85" workbookViewId="0">
      <selection activeCell="O14" sqref="O14"/>
    </sheetView>
  </sheetViews>
  <sheetFormatPr defaultColWidth="11.42578125" defaultRowHeight="14.25"/>
  <cols>
    <col min="1" max="1" width="11.42578125" style="135"/>
    <col min="2" max="2" width="52.85546875" style="135" customWidth="1"/>
    <col min="3" max="3" width="11.42578125" style="135" customWidth="1"/>
    <col min="4" max="4" width="15" style="135" customWidth="1"/>
    <col min="5" max="5" width="14.7109375" style="135" customWidth="1"/>
    <col min="6" max="6" width="16.5703125" style="135" customWidth="1"/>
    <col min="7" max="7" width="13.5703125" style="135" customWidth="1"/>
    <col min="8" max="8" width="9.85546875" style="135" customWidth="1"/>
    <col min="9" max="9" width="15.7109375" style="135" customWidth="1"/>
    <col min="10" max="10" width="20.42578125" style="135" customWidth="1"/>
    <col min="11" max="11" width="15.42578125" style="135" customWidth="1"/>
    <col min="12" max="12" width="10.140625" style="135" customWidth="1"/>
    <col min="13" max="13" width="12.42578125" style="135" customWidth="1"/>
    <col min="14" max="14" width="12.140625" style="1030" customWidth="1"/>
    <col min="15" max="15" width="24.28515625" style="1030" bestFit="1" customWidth="1"/>
    <col min="16" max="16" width="21.140625" style="1030" bestFit="1" customWidth="1"/>
    <col min="17" max="17" width="11.42578125" style="1030"/>
    <col min="18" max="16384" width="11.42578125" style="135"/>
  </cols>
  <sheetData>
    <row r="2" spans="2:16" ht="45" customHeight="1">
      <c r="B2" s="889" t="s">
        <v>1016</v>
      </c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</row>
    <row r="3" spans="2:16" ht="15.75" thickBot="1">
      <c r="B3" s="891" t="s">
        <v>27</v>
      </c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O3" s="1031" t="s">
        <v>466</v>
      </c>
      <c r="P3" s="1032">
        <v>5126270100000</v>
      </c>
    </row>
    <row r="4" spans="2:16" ht="15.75" thickBot="1">
      <c r="B4" s="892" t="s">
        <v>0</v>
      </c>
      <c r="C4" s="119">
        <v>2020</v>
      </c>
      <c r="D4" s="899">
        <v>2021</v>
      </c>
      <c r="E4" s="900"/>
      <c r="F4" s="900"/>
      <c r="G4" s="900"/>
      <c r="H4" s="900"/>
      <c r="I4" s="900"/>
      <c r="J4" s="901"/>
      <c r="K4" s="895" t="s">
        <v>432</v>
      </c>
      <c r="L4" s="896"/>
      <c r="M4" s="886" t="s">
        <v>66</v>
      </c>
    </row>
    <row r="5" spans="2:16" ht="39" thickBot="1">
      <c r="B5" s="893"/>
      <c r="C5" s="886" t="s">
        <v>419</v>
      </c>
      <c r="D5" s="886" t="s">
        <v>420</v>
      </c>
      <c r="E5" s="886" t="s">
        <v>449</v>
      </c>
      <c r="F5" s="886" t="s">
        <v>421</v>
      </c>
      <c r="G5" s="886" t="s">
        <v>419</v>
      </c>
      <c r="H5" s="886" t="s">
        <v>422</v>
      </c>
      <c r="I5" s="120" t="s">
        <v>450</v>
      </c>
      <c r="J5" s="886" t="s">
        <v>133</v>
      </c>
      <c r="K5" s="897"/>
      <c r="L5" s="898"/>
      <c r="M5" s="887"/>
    </row>
    <row r="6" spans="2:16" ht="26.25" thickBot="1">
      <c r="B6" s="893"/>
      <c r="C6" s="888"/>
      <c r="D6" s="888"/>
      <c r="E6" s="888"/>
      <c r="F6" s="888"/>
      <c r="G6" s="888"/>
      <c r="H6" s="888"/>
      <c r="I6" s="121" t="s">
        <v>21</v>
      </c>
      <c r="J6" s="888"/>
      <c r="K6" s="121" t="s">
        <v>433</v>
      </c>
      <c r="L6" s="121" t="s">
        <v>434</v>
      </c>
      <c r="M6" s="888"/>
    </row>
    <row r="7" spans="2:16" ht="15" thickBot="1">
      <c r="B7" s="894"/>
      <c r="C7" s="122">
        <v>1</v>
      </c>
      <c r="D7" s="122">
        <v>2</v>
      </c>
      <c r="E7" s="122">
        <v>3</v>
      </c>
      <c r="F7" s="122">
        <v>4</v>
      </c>
      <c r="G7" s="122">
        <v>5</v>
      </c>
      <c r="H7" s="122">
        <v>6</v>
      </c>
      <c r="I7" s="122" t="s">
        <v>423</v>
      </c>
      <c r="J7" s="122" t="s">
        <v>437</v>
      </c>
      <c r="K7" s="122" t="s">
        <v>424</v>
      </c>
      <c r="L7" s="122" t="s">
        <v>438</v>
      </c>
      <c r="M7" s="122" t="s">
        <v>132</v>
      </c>
    </row>
    <row r="8" spans="2:16">
      <c r="B8" s="10" t="s">
        <v>6</v>
      </c>
      <c r="C8" s="213">
        <v>345434924690.54999</v>
      </c>
      <c r="D8" s="213">
        <v>768220844934</v>
      </c>
      <c r="E8" s="213">
        <v>395061100000</v>
      </c>
      <c r="F8" s="213">
        <v>438422695332.90051</v>
      </c>
      <c r="G8" s="213">
        <v>376452099995.31</v>
      </c>
      <c r="H8" s="213">
        <v>332371450548.42993</v>
      </c>
      <c r="I8" s="139">
        <f>G8/E8</f>
        <v>0.95289589381315953</v>
      </c>
      <c r="J8" s="139">
        <f>G8/D8</f>
        <v>0.49003109259245892</v>
      </c>
      <c r="K8" s="213">
        <f t="shared" ref="K8:K27" si="0">G8-C8</f>
        <v>31017175304.76001</v>
      </c>
      <c r="L8" s="139">
        <f t="shared" ref="L8:L25" si="1">K8/C8</f>
        <v>8.9791659985005975E-2</v>
      </c>
      <c r="M8" s="139">
        <f>G8/$P$3</f>
        <v>7.3435869092287984E-2</v>
      </c>
      <c r="N8" s="1033"/>
    </row>
    <row r="9" spans="2:16">
      <c r="B9" s="11" t="s">
        <v>7</v>
      </c>
      <c r="C9" s="214">
        <v>146072958244.37</v>
      </c>
      <c r="D9" s="214">
        <v>313475539067</v>
      </c>
      <c r="E9" s="214">
        <v>150460100000</v>
      </c>
      <c r="F9" s="214">
        <v>197897261024.38004</v>
      </c>
      <c r="G9" s="214">
        <v>149807513610.72998</v>
      </c>
      <c r="H9" s="214">
        <v>145117811764.49976</v>
      </c>
      <c r="I9" s="123">
        <f t="shared" ref="I9:I27" si="2">G9/E9</f>
        <v>0.99566272793072697</v>
      </c>
      <c r="J9" s="123">
        <f t="shared" ref="J9:J26" si="3">G9/D9</f>
        <v>0.47789219553335294</v>
      </c>
      <c r="K9" s="214">
        <f t="shared" si="0"/>
        <v>3734555366.3599854</v>
      </c>
      <c r="L9" s="123">
        <f t="shared" si="1"/>
        <v>2.5566370471612764E-2</v>
      </c>
      <c r="M9" s="123">
        <f t="shared" ref="M9:M27" si="4">G9/$P$3</f>
        <v>2.9223492068966475E-2</v>
      </c>
      <c r="N9" s="1033"/>
    </row>
    <row r="10" spans="2:16">
      <c r="B10" s="12" t="s">
        <v>461</v>
      </c>
      <c r="C10" s="214">
        <v>100590936667.63002</v>
      </c>
      <c r="D10" s="214">
        <v>209164590451</v>
      </c>
      <c r="E10" s="214">
        <v>99354300000</v>
      </c>
      <c r="F10" s="214">
        <v>142890560423.9599</v>
      </c>
      <c r="G10" s="214">
        <v>101925866649.13005</v>
      </c>
      <c r="H10" s="214">
        <v>101595752690.25993</v>
      </c>
      <c r="I10" s="123">
        <f t="shared" si="2"/>
        <v>1.02588279167716</v>
      </c>
      <c r="J10" s="123">
        <f>G10/D10</f>
        <v>0.48729981699750341</v>
      </c>
      <c r="K10" s="214">
        <f>G10-C10</f>
        <v>1334929981.5000305</v>
      </c>
      <c r="L10" s="123">
        <f>K10/C10</f>
        <v>1.3270877334713283E-2</v>
      </c>
      <c r="M10" s="123">
        <f>G10/$P$3</f>
        <v>1.988304647644884E-2</v>
      </c>
      <c r="N10" s="1033"/>
    </row>
    <row r="11" spans="2:16">
      <c r="B11" s="12" t="s">
        <v>462</v>
      </c>
      <c r="C11" s="214">
        <v>45471257524.490005</v>
      </c>
      <c r="D11" s="214">
        <v>100401938348</v>
      </c>
      <c r="E11" s="214">
        <v>48684200000</v>
      </c>
      <c r="F11" s="214">
        <v>54962737634.519958</v>
      </c>
      <c r="G11" s="214">
        <v>47837683995.699959</v>
      </c>
      <c r="H11" s="214">
        <v>43478391045.839989</v>
      </c>
      <c r="I11" s="123">
        <f t="shared" si="2"/>
        <v>0.9826120999359127</v>
      </c>
      <c r="J11" s="123">
        <f>G11/D11</f>
        <v>0.47646175744029229</v>
      </c>
      <c r="K11" s="214">
        <f>G11-C11</f>
        <v>2366426471.2099533</v>
      </c>
      <c r="L11" s="123">
        <f>K11/C11</f>
        <v>5.2042248225385855E-2</v>
      </c>
      <c r="M11" s="123">
        <f>G11/$P$3</f>
        <v>9.3318695781753596E-3</v>
      </c>
      <c r="N11" s="1033"/>
    </row>
    <row r="12" spans="2:16" ht="25.5">
      <c r="B12" s="12" t="s">
        <v>463</v>
      </c>
      <c r="C12" s="214">
        <v>10764052.250000002</v>
      </c>
      <c r="D12" s="214">
        <v>112513250</v>
      </c>
      <c r="E12" s="214">
        <v>37900000</v>
      </c>
      <c r="F12" s="214">
        <v>43962965.899999999</v>
      </c>
      <c r="G12" s="214">
        <v>43962965.899999999</v>
      </c>
      <c r="H12" s="214">
        <v>43668028.400000006</v>
      </c>
      <c r="I12" s="123">
        <f t="shared" si="2"/>
        <v>1.1599727150395778</v>
      </c>
      <c r="J12" s="123">
        <f>G12/D12</f>
        <v>0.3907358991052165</v>
      </c>
      <c r="K12" s="214">
        <f>G12-C12</f>
        <v>33198913.649999999</v>
      </c>
      <c r="L12" s="123">
        <f>K12/C12</f>
        <v>3.0842393625504738</v>
      </c>
      <c r="M12" s="123">
        <f>G12/$P$3</f>
        <v>8.5760143422797787E-6</v>
      </c>
      <c r="N12" s="1033"/>
    </row>
    <row r="13" spans="2:16" ht="25.5">
      <c r="B13" s="12" t="s">
        <v>464</v>
      </c>
      <c r="C13" s="214">
        <v>0</v>
      </c>
      <c r="D13" s="214">
        <v>3380145672</v>
      </c>
      <c r="E13" s="214">
        <v>1863200000</v>
      </c>
      <c r="F13" s="214">
        <v>0</v>
      </c>
      <c r="G13" s="214">
        <v>0</v>
      </c>
      <c r="H13" s="214">
        <v>0</v>
      </c>
      <c r="I13" s="123">
        <f t="shared" si="2"/>
        <v>0</v>
      </c>
      <c r="J13" s="123">
        <f>G13/D13</f>
        <v>0</v>
      </c>
      <c r="K13" s="214">
        <f>G13-C13</f>
        <v>0</v>
      </c>
      <c r="L13" s="123" t="s">
        <v>28</v>
      </c>
      <c r="M13" s="123">
        <f>G13/$P$3</f>
        <v>0</v>
      </c>
      <c r="N13" s="1033"/>
    </row>
    <row r="14" spans="2:16" ht="25.5">
      <c r="B14" s="12" t="s">
        <v>465</v>
      </c>
      <c r="C14" s="214">
        <v>0</v>
      </c>
      <c r="D14" s="214">
        <v>416351346</v>
      </c>
      <c r="E14" s="214">
        <v>520400000</v>
      </c>
      <c r="F14" s="214">
        <v>0</v>
      </c>
      <c r="G14" s="214">
        <v>0</v>
      </c>
      <c r="H14" s="214">
        <v>0</v>
      </c>
      <c r="I14" s="123">
        <f t="shared" si="2"/>
        <v>0</v>
      </c>
      <c r="J14" s="123">
        <f>G14/D14</f>
        <v>0</v>
      </c>
      <c r="K14" s="214">
        <f>G14-C14</f>
        <v>0</v>
      </c>
      <c r="L14" s="123" t="s">
        <v>28</v>
      </c>
      <c r="M14" s="123">
        <f>G14/$P$3</f>
        <v>0</v>
      </c>
      <c r="N14" s="1033"/>
    </row>
    <row r="15" spans="2:16">
      <c r="B15" s="11" t="s">
        <v>8</v>
      </c>
      <c r="C15" s="214">
        <v>20075026313.649998</v>
      </c>
      <c r="D15" s="214">
        <v>45951048903</v>
      </c>
      <c r="E15" s="214">
        <v>21208200000</v>
      </c>
      <c r="F15" s="214">
        <v>32055103188.739998</v>
      </c>
      <c r="G15" s="214">
        <v>21296063720.170006</v>
      </c>
      <c r="H15" s="214">
        <v>21295184458.360004</v>
      </c>
      <c r="I15" s="123">
        <f t="shared" si="2"/>
        <v>1.004142912655011</v>
      </c>
      <c r="J15" s="123">
        <f t="shared" si="3"/>
        <v>0.46345109042287069</v>
      </c>
      <c r="K15" s="214">
        <f t="shared" si="0"/>
        <v>1221037406.5200081</v>
      </c>
      <c r="L15" s="123">
        <f t="shared" si="1"/>
        <v>6.0823701420992145E-2</v>
      </c>
      <c r="M15" s="123">
        <f t="shared" si="4"/>
        <v>4.1542999695177996E-3</v>
      </c>
      <c r="N15" s="1033"/>
    </row>
    <row r="16" spans="2:16">
      <c r="B16" s="11" t="s">
        <v>9</v>
      </c>
      <c r="C16" s="214">
        <v>75522570280.430008</v>
      </c>
      <c r="D16" s="214">
        <v>184836130000</v>
      </c>
      <c r="E16" s="214">
        <v>96885100000</v>
      </c>
      <c r="F16" s="214">
        <v>91175106592.710022</v>
      </c>
      <c r="G16" s="214">
        <v>88383773204.590012</v>
      </c>
      <c r="H16" s="214">
        <v>51879404884.849991</v>
      </c>
      <c r="I16" s="123">
        <f t="shared" si="2"/>
        <v>0.91225351684201195</v>
      </c>
      <c r="J16" s="123">
        <f t="shared" si="3"/>
        <v>0.47817368392526943</v>
      </c>
      <c r="K16" s="214">
        <f t="shared" si="0"/>
        <v>12861202924.160004</v>
      </c>
      <c r="L16" s="123">
        <f t="shared" si="1"/>
        <v>0.17029614956699504</v>
      </c>
      <c r="M16" s="123">
        <f t="shared" si="4"/>
        <v>1.7241341458888407E-2</v>
      </c>
      <c r="N16" s="1033"/>
    </row>
    <row r="17" spans="2:16">
      <c r="B17" s="11" t="s">
        <v>10</v>
      </c>
      <c r="C17" s="214">
        <v>111025432.25</v>
      </c>
      <c r="D17" s="214">
        <v>0</v>
      </c>
      <c r="E17" s="215">
        <v>0</v>
      </c>
      <c r="F17" s="214">
        <v>1283072558.6900001</v>
      </c>
      <c r="G17" s="214">
        <v>1283072558.6900001</v>
      </c>
      <c r="H17" s="214">
        <v>1279653389.79</v>
      </c>
      <c r="I17" s="123" t="s">
        <v>28</v>
      </c>
      <c r="J17" s="123" t="s">
        <v>28</v>
      </c>
      <c r="K17" s="214">
        <f t="shared" si="0"/>
        <v>1172047126.4400001</v>
      </c>
      <c r="L17" s="123">
        <f t="shared" si="1"/>
        <v>10.556564407701282</v>
      </c>
      <c r="M17" s="123">
        <f t="shared" si="4"/>
        <v>2.5029359235089859E-4</v>
      </c>
      <c r="N17" s="1033"/>
    </row>
    <row r="18" spans="2:16">
      <c r="B18" s="11" t="s">
        <v>11</v>
      </c>
      <c r="C18" s="214">
        <v>103497392901.30998</v>
      </c>
      <c r="D18" s="214">
        <v>223692311423</v>
      </c>
      <c r="E18" s="214">
        <v>126433200000</v>
      </c>
      <c r="F18" s="214">
        <v>115899557996.87996</v>
      </c>
      <c r="G18" s="214">
        <v>115569082929.62997</v>
      </c>
      <c r="H18" s="214">
        <v>112687074861.45</v>
      </c>
      <c r="I18" s="123">
        <f t="shared" si="2"/>
        <v>0.91407227634537425</v>
      </c>
      <c r="J18" s="123">
        <f t="shared" si="3"/>
        <v>0.51664307188050806</v>
      </c>
      <c r="K18" s="214">
        <f t="shared" si="0"/>
        <v>12071690028.319992</v>
      </c>
      <c r="L18" s="123">
        <f t="shared" si="1"/>
        <v>0.11663762429099023</v>
      </c>
      <c r="M18" s="123">
        <f t="shared" si="4"/>
        <v>2.2544477890392465E-2</v>
      </c>
      <c r="N18" s="1033"/>
    </row>
    <row r="19" spans="2:16">
      <c r="B19" s="11" t="s">
        <v>12</v>
      </c>
      <c r="C19" s="214">
        <v>155951518.54000002</v>
      </c>
      <c r="D19" s="214">
        <v>265815541</v>
      </c>
      <c r="E19" s="214">
        <v>74500000</v>
      </c>
      <c r="F19" s="214">
        <v>112593971.49999997</v>
      </c>
      <c r="G19" s="214">
        <v>112593971.49999997</v>
      </c>
      <c r="H19" s="214">
        <v>112321189.47999997</v>
      </c>
      <c r="I19" s="123">
        <f t="shared" si="2"/>
        <v>1.5113284765100667</v>
      </c>
      <c r="J19" s="123">
        <f t="shared" si="3"/>
        <v>0.42357934030651717</v>
      </c>
      <c r="K19" s="214">
        <f t="shared" si="0"/>
        <v>-43357547.040000051</v>
      </c>
      <c r="L19" s="123">
        <f t="shared" si="1"/>
        <v>-0.27801939632206446</v>
      </c>
      <c r="M19" s="123">
        <f t="shared" si="4"/>
        <v>2.1964112171927883E-5</v>
      </c>
      <c r="N19" s="1033"/>
    </row>
    <row r="20" spans="2:16">
      <c r="B20" s="144" t="s">
        <v>13</v>
      </c>
      <c r="C20" s="213">
        <v>56910244874.139999</v>
      </c>
      <c r="D20" s="213">
        <v>123157955971</v>
      </c>
      <c r="E20" s="213">
        <v>50504359292.221001</v>
      </c>
      <c r="F20" s="213">
        <v>29063976302.589996</v>
      </c>
      <c r="G20" s="213">
        <v>26742276973.219994</v>
      </c>
      <c r="H20" s="213">
        <v>22919487136.359993</v>
      </c>
      <c r="I20" s="139">
        <f t="shared" si="2"/>
        <v>0.52950433087345405</v>
      </c>
      <c r="J20" s="139">
        <f t="shared" si="3"/>
        <v>0.2171380384026266</v>
      </c>
      <c r="K20" s="213">
        <f t="shared" si="0"/>
        <v>-30167967900.920006</v>
      </c>
      <c r="L20" s="139">
        <f t="shared" si="1"/>
        <v>-0.53009731319269582</v>
      </c>
      <c r="M20" s="139">
        <f t="shared" si="4"/>
        <v>5.2167124344891609E-3</v>
      </c>
      <c r="N20" s="1033"/>
    </row>
    <row r="21" spans="2:16">
      <c r="B21" s="134" t="s">
        <v>14</v>
      </c>
      <c r="C21" s="214">
        <v>11213488701.77</v>
      </c>
      <c r="D21" s="214">
        <v>30479010985</v>
      </c>
      <c r="E21" s="214">
        <v>23364592197.808998</v>
      </c>
      <c r="F21" s="214">
        <v>5358926593.500001</v>
      </c>
      <c r="G21" s="214">
        <v>4375956348.0900011</v>
      </c>
      <c r="H21" s="214">
        <v>2960337498.3699999</v>
      </c>
      <c r="I21" s="123">
        <f t="shared" si="2"/>
        <v>0.18729008026514385</v>
      </c>
      <c r="J21" s="123">
        <f t="shared" si="3"/>
        <v>0.14357278030588305</v>
      </c>
      <c r="K21" s="214">
        <f t="shared" si="0"/>
        <v>-6837532353.6799994</v>
      </c>
      <c r="L21" s="123">
        <f t="shared" si="1"/>
        <v>-0.60975959717163886</v>
      </c>
      <c r="M21" s="123">
        <f t="shared" si="4"/>
        <v>8.536335898668315E-4</v>
      </c>
      <c r="N21" s="1033">
        <f t="shared" ref="N21:N26" si="5">G21/$G$20</f>
        <v>0.16363439629587753</v>
      </c>
      <c r="O21" s="1033">
        <f t="shared" ref="O21:O26" si="6">G21/$G$27</f>
        <v>1.0853217698597893E-2</v>
      </c>
      <c r="P21" s="1034">
        <f>G20-E20</f>
        <v>-23762082319.001007</v>
      </c>
    </row>
    <row r="22" spans="2:16">
      <c r="B22" s="11" t="s">
        <v>15</v>
      </c>
      <c r="C22" s="214">
        <v>26379161662.960003</v>
      </c>
      <c r="D22" s="214">
        <v>44127092095</v>
      </c>
      <c r="E22" s="214">
        <v>11698010363.659164</v>
      </c>
      <c r="F22" s="214">
        <v>9067152165.5100021</v>
      </c>
      <c r="G22" s="214">
        <v>7733586893.6200008</v>
      </c>
      <c r="H22" s="214">
        <v>6556728192.2400017</v>
      </c>
      <c r="I22" s="123">
        <f t="shared" si="2"/>
        <v>0.66110275621271697</v>
      </c>
      <c r="J22" s="123">
        <f t="shared" si="3"/>
        <v>0.17525711589992321</v>
      </c>
      <c r="K22" s="214">
        <f t="shared" si="0"/>
        <v>-18645574769.340004</v>
      </c>
      <c r="L22" s="123">
        <f t="shared" si="1"/>
        <v>-0.70682969411878516</v>
      </c>
      <c r="M22" s="123">
        <f t="shared" si="4"/>
        <v>1.5086186921013001E-3</v>
      </c>
      <c r="N22" s="1033">
        <f t="shared" si="5"/>
        <v>0.28918954438189759</v>
      </c>
      <c r="O22" s="1033">
        <f t="shared" si="6"/>
        <v>1.918079054516085E-2</v>
      </c>
    </row>
    <row r="23" spans="2:16">
      <c r="B23" s="11" t="s">
        <v>16</v>
      </c>
      <c r="C23" s="214">
        <v>905790</v>
      </c>
      <c r="D23" s="214">
        <v>15705520</v>
      </c>
      <c r="E23" s="214">
        <v>2975046.9086596598</v>
      </c>
      <c r="F23" s="214">
        <v>1073800</v>
      </c>
      <c r="G23" s="214">
        <v>0</v>
      </c>
      <c r="H23" s="214">
        <v>0</v>
      </c>
      <c r="I23" s="123">
        <f t="shared" si="2"/>
        <v>0</v>
      </c>
      <c r="J23" s="123">
        <f t="shared" si="3"/>
        <v>0</v>
      </c>
      <c r="K23" s="214">
        <f t="shared" si="0"/>
        <v>-905790</v>
      </c>
      <c r="L23" s="123">
        <f t="shared" si="1"/>
        <v>-1</v>
      </c>
      <c r="M23" s="123">
        <f t="shared" si="4"/>
        <v>0</v>
      </c>
      <c r="N23" s="1033">
        <f t="shared" si="5"/>
        <v>0</v>
      </c>
      <c r="O23" s="1033">
        <f t="shared" si="6"/>
        <v>0</v>
      </c>
    </row>
    <row r="24" spans="2:16">
      <c r="B24" s="134" t="s">
        <v>17</v>
      </c>
      <c r="C24" s="214">
        <v>945670722.81000006</v>
      </c>
      <c r="D24" s="214">
        <v>1196164756</v>
      </c>
      <c r="E24" s="214">
        <v>624375070.24017668</v>
      </c>
      <c r="F24" s="214">
        <v>424696708.95000005</v>
      </c>
      <c r="G24" s="214">
        <v>420606696.89000005</v>
      </c>
      <c r="H24" s="214">
        <v>89196167.179999992</v>
      </c>
      <c r="I24" s="123">
        <f t="shared" si="2"/>
        <v>0.67364428360057105</v>
      </c>
      <c r="J24" s="123">
        <f t="shared" si="3"/>
        <v>0.35162940120098307</v>
      </c>
      <c r="K24" s="214">
        <f t="shared" si="0"/>
        <v>-525064025.92000002</v>
      </c>
      <c r="L24" s="123">
        <f t="shared" si="1"/>
        <v>-0.55522922858371448</v>
      </c>
      <c r="M24" s="123">
        <f t="shared" si="4"/>
        <v>8.2049265583957441E-5</v>
      </c>
      <c r="N24" s="1033">
        <f t="shared" si="5"/>
        <v>1.5728155733006587E-2</v>
      </c>
      <c r="O24" s="1033">
        <f t="shared" si="6"/>
        <v>1.0431859195368419E-3</v>
      </c>
    </row>
    <row r="25" spans="2:16">
      <c r="B25" s="11" t="s">
        <v>18</v>
      </c>
      <c r="C25" s="214">
        <v>18371017996.599998</v>
      </c>
      <c r="D25" s="214">
        <v>45893698340</v>
      </c>
      <c r="E25" s="214">
        <v>14814406613.604</v>
      </c>
      <c r="F25" s="214">
        <v>14212127034.629999</v>
      </c>
      <c r="G25" s="214">
        <v>14212127034.620001</v>
      </c>
      <c r="H25" s="214">
        <v>13313225278.569998</v>
      </c>
      <c r="I25" s="123">
        <f t="shared" si="2"/>
        <v>0.95934500822794155</v>
      </c>
      <c r="J25" s="123">
        <f t="shared" si="3"/>
        <v>0.30967491286778698</v>
      </c>
      <c r="K25" s="214">
        <f t="shared" si="0"/>
        <v>-4158890961.9799976</v>
      </c>
      <c r="L25" s="123">
        <f t="shared" si="1"/>
        <v>-0.22638326100108883</v>
      </c>
      <c r="M25" s="123">
        <f t="shared" si="4"/>
        <v>2.7724108869370736E-3</v>
      </c>
      <c r="N25" s="1033">
        <f t="shared" si="5"/>
        <v>0.53144790358921867</v>
      </c>
      <c r="O25" s="1033">
        <f t="shared" si="6"/>
        <v>3.5248822519489853E-2</v>
      </c>
    </row>
    <row r="26" spans="2:16" ht="15" thickBot="1">
      <c r="B26" s="11" t="s">
        <v>19</v>
      </c>
      <c r="C26" s="214">
        <v>0</v>
      </c>
      <c r="D26" s="214">
        <v>1446284275</v>
      </c>
      <c r="E26" s="214">
        <v>0</v>
      </c>
      <c r="F26" s="214">
        <v>0</v>
      </c>
      <c r="G26" s="214">
        <v>0</v>
      </c>
      <c r="H26" s="214">
        <v>0</v>
      </c>
      <c r="I26" s="123" t="s">
        <v>28</v>
      </c>
      <c r="J26" s="123">
        <f t="shared" si="3"/>
        <v>0</v>
      </c>
      <c r="K26" s="214">
        <f t="shared" si="0"/>
        <v>0</v>
      </c>
      <c r="L26" s="123" t="s">
        <v>28</v>
      </c>
      <c r="M26" s="123">
        <f t="shared" si="4"/>
        <v>0</v>
      </c>
      <c r="N26" s="1033">
        <f t="shared" si="5"/>
        <v>0</v>
      </c>
      <c r="O26" s="1033">
        <f t="shared" si="6"/>
        <v>0</v>
      </c>
    </row>
    <row r="27" spans="2:16" ht="15" thickBot="1">
      <c r="B27" s="124" t="s">
        <v>20</v>
      </c>
      <c r="C27" s="17">
        <v>402345169564.68994</v>
      </c>
      <c r="D27" s="17">
        <v>891378800905</v>
      </c>
      <c r="E27" s="17">
        <v>445565459292.22101</v>
      </c>
      <c r="F27" s="17">
        <v>467486671635.49097</v>
      </c>
      <c r="G27" s="17">
        <v>403194376968.53003</v>
      </c>
      <c r="H27" s="17">
        <v>355290937684.79022</v>
      </c>
      <c r="I27" s="18">
        <f t="shared" si="2"/>
        <v>0.90490492151030455</v>
      </c>
      <c r="J27" s="18">
        <f>G27/D27</f>
        <v>0.4523266388646156</v>
      </c>
      <c r="K27" s="17">
        <f t="shared" si="0"/>
        <v>849207403.84008789</v>
      </c>
      <c r="L27" s="18">
        <f>K27/C27</f>
        <v>2.1106439646308476E-3</v>
      </c>
      <c r="M27" s="18">
        <f t="shared" si="4"/>
        <v>7.8652581526777149E-2</v>
      </c>
      <c r="N27" s="1033"/>
    </row>
    <row r="28" spans="2:16" ht="15">
      <c r="B28" s="138" t="s">
        <v>23</v>
      </c>
    </row>
    <row r="29" spans="2:16" ht="15">
      <c r="B29" s="138" t="s">
        <v>24</v>
      </c>
    </row>
    <row r="30" spans="2:16" ht="15">
      <c r="B30" s="138" t="s">
        <v>467</v>
      </c>
    </row>
    <row r="31" spans="2:16" ht="15">
      <c r="B31" s="138" t="s">
        <v>468</v>
      </c>
    </row>
    <row r="32" spans="2:16" ht="15">
      <c r="B32" s="138" t="s">
        <v>26</v>
      </c>
    </row>
  </sheetData>
  <mergeCells count="13">
    <mergeCell ref="M4:M6"/>
    <mergeCell ref="B2:M2"/>
    <mergeCell ref="B3:M3"/>
    <mergeCell ref="B4:B7"/>
    <mergeCell ref="K4:L5"/>
    <mergeCell ref="C5:C6"/>
    <mergeCell ref="D5:D6"/>
    <mergeCell ref="J5:J6"/>
    <mergeCell ref="D4:J4"/>
    <mergeCell ref="E5:E6"/>
    <mergeCell ref="F5:F6"/>
    <mergeCell ref="G5:G6"/>
    <mergeCell ref="H5:H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P4"/>
  <sheetViews>
    <sheetView showGridLines="0" zoomScaleNormal="100" workbookViewId="0">
      <selection activeCell="O6" sqref="O6"/>
    </sheetView>
  </sheetViews>
  <sheetFormatPr defaultColWidth="11.42578125" defaultRowHeight="15"/>
  <sheetData>
    <row r="2" spans="1:16">
      <c r="A2" s="780" t="s">
        <v>1032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</row>
    <row r="3" spans="1:16">
      <c r="A3" s="780" t="s">
        <v>1033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</row>
    <row r="4" spans="1:16">
      <c r="A4" s="781" t="s">
        <v>1034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</row>
  </sheetData>
  <mergeCells count="3">
    <mergeCell ref="A2:P2"/>
    <mergeCell ref="A3:P3"/>
    <mergeCell ref="A4:P4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:Q50"/>
  <sheetViews>
    <sheetView showGridLines="0" zoomScale="85" zoomScaleNormal="85" workbookViewId="0">
      <selection activeCell="G25" sqref="G25"/>
    </sheetView>
  </sheetViews>
  <sheetFormatPr defaultColWidth="11.42578125" defaultRowHeight="14.25"/>
  <cols>
    <col min="1" max="2" width="11.42578125" style="140"/>
    <col min="3" max="3" width="57.5703125" style="140" customWidth="1"/>
    <col min="4" max="4" width="11.42578125" style="140" customWidth="1"/>
    <col min="5" max="5" width="16" style="140" customWidth="1"/>
    <col min="6" max="6" width="14.7109375" style="140" customWidth="1"/>
    <col min="7" max="7" width="16.5703125" style="140" customWidth="1"/>
    <col min="8" max="8" width="11.42578125" style="140" customWidth="1"/>
    <col min="9" max="9" width="9.7109375" style="140" customWidth="1"/>
    <col min="10" max="11" width="15.5703125" style="140" customWidth="1"/>
    <col min="12" max="12" width="11.140625" style="140" customWidth="1"/>
    <col min="13" max="13" width="10.140625" style="140" customWidth="1"/>
    <col min="14" max="14" width="12.42578125" style="140" customWidth="1"/>
    <col min="15" max="15" width="11.42578125" style="1035"/>
    <col min="16" max="16" width="24.28515625" style="1035" bestFit="1" customWidth="1"/>
    <col min="17" max="17" width="19.140625" style="1035" bestFit="1" customWidth="1"/>
    <col min="18" max="16384" width="11.42578125" style="140"/>
  </cols>
  <sheetData>
    <row r="2" spans="3:17" ht="18">
      <c r="C2" s="902" t="s">
        <v>1014</v>
      </c>
      <c r="D2" s="902"/>
      <c r="E2" s="902"/>
      <c r="F2" s="902"/>
      <c r="G2" s="902"/>
      <c r="H2" s="902"/>
      <c r="I2" s="902"/>
      <c r="J2" s="902"/>
      <c r="K2" s="902"/>
      <c r="L2" s="902"/>
      <c r="M2" s="902"/>
      <c r="N2" s="902"/>
    </row>
    <row r="3" spans="3:17" ht="15.75" thickBot="1">
      <c r="C3" s="903" t="s">
        <v>27</v>
      </c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P3" s="1036" t="s">
        <v>466</v>
      </c>
      <c r="Q3" s="1037">
        <v>5126270100000</v>
      </c>
    </row>
    <row r="4" spans="3:17" ht="15.75" customHeight="1" thickBot="1">
      <c r="C4" s="892" t="s">
        <v>0</v>
      </c>
      <c r="D4" s="136">
        <v>2020</v>
      </c>
      <c r="E4" s="899">
        <v>2021</v>
      </c>
      <c r="F4" s="900"/>
      <c r="G4" s="900"/>
      <c r="H4" s="900"/>
      <c r="I4" s="900"/>
      <c r="J4" s="900"/>
      <c r="K4" s="901"/>
      <c r="L4" s="895" t="s">
        <v>2</v>
      </c>
      <c r="M4" s="896"/>
      <c r="N4" s="886" t="s">
        <v>66</v>
      </c>
    </row>
    <row r="5" spans="3:17" ht="39" customHeight="1" thickBot="1">
      <c r="C5" s="893"/>
      <c r="D5" s="886" t="s">
        <v>435</v>
      </c>
      <c r="E5" s="886" t="s">
        <v>420</v>
      </c>
      <c r="F5" s="886" t="s">
        <v>449</v>
      </c>
      <c r="G5" s="886" t="s">
        <v>421</v>
      </c>
      <c r="H5" s="886" t="s">
        <v>419</v>
      </c>
      <c r="I5" s="886" t="s">
        <v>422</v>
      </c>
      <c r="J5" s="121" t="s">
        <v>450</v>
      </c>
      <c r="K5" s="886" t="s">
        <v>133</v>
      </c>
      <c r="L5" s="897"/>
      <c r="M5" s="898"/>
      <c r="N5" s="887"/>
    </row>
    <row r="6" spans="3:17" ht="26.25" thickBot="1">
      <c r="C6" s="893"/>
      <c r="D6" s="888"/>
      <c r="E6" s="888"/>
      <c r="F6" s="888"/>
      <c r="G6" s="888"/>
      <c r="H6" s="888"/>
      <c r="I6" s="888"/>
      <c r="J6" s="121" t="s">
        <v>21</v>
      </c>
      <c r="K6" s="888"/>
      <c r="L6" s="121" t="s">
        <v>4</v>
      </c>
      <c r="M6" s="121" t="s">
        <v>5</v>
      </c>
      <c r="N6" s="888"/>
    </row>
    <row r="7" spans="3:17" ht="15" thickBot="1">
      <c r="C7" s="894"/>
      <c r="D7" s="122">
        <v>1</v>
      </c>
      <c r="E7" s="122">
        <v>2</v>
      </c>
      <c r="F7" s="122">
        <v>3</v>
      </c>
      <c r="G7" s="122">
        <v>4</v>
      </c>
      <c r="H7" s="122">
        <v>5</v>
      </c>
      <c r="I7" s="122">
        <v>6</v>
      </c>
      <c r="J7" s="122" t="s">
        <v>423</v>
      </c>
      <c r="K7" s="122" t="s">
        <v>437</v>
      </c>
      <c r="L7" s="122" t="s">
        <v>424</v>
      </c>
      <c r="M7" s="122" t="s">
        <v>510</v>
      </c>
      <c r="N7" s="122" t="s">
        <v>132</v>
      </c>
    </row>
    <row r="8" spans="3:17">
      <c r="C8" s="141" t="s">
        <v>29</v>
      </c>
      <c r="D8" s="213">
        <v>3946266273.1900005</v>
      </c>
      <c r="E8" s="213">
        <v>7818719836</v>
      </c>
      <c r="F8" s="213">
        <v>3909359918.1399999</v>
      </c>
      <c r="G8" s="213">
        <f>G10+G9</f>
        <v>3909359851.2800002</v>
      </c>
      <c r="H8" s="213">
        <f>H10+H9</f>
        <v>3909359851.2800002</v>
      </c>
      <c r="I8" s="213">
        <f>I10+I9</f>
        <v>3909359851.2800002</v>
      </c>
      <c r="J8" s="139">
        <f t="shared" ref="J8:J45" si="0">H8/F8</f>
        <v>0.99999998289745606</v>
      </c>
      <c r="K8" s="139">
        <f>H8/E8</f>
        <v>0.49999999146663376</v>
      </c>
      <c r="L8" s="213">
        <f t="shared" ref="L8:L45" si="1">H8-D8</f>
        <v>-36906421.910000324</v>
      </c>
      <c r="M8" s="139">
        <f t="shared" ref="M8:M45" si="2">L8/D8</f>
        <v>-9.3522381296806609E-3</v>
      </c>
      <c r="N8" s="139">
        <f>H8/$Q$3</f>
        <v>7.6261292811707296E-4</v>
      </c>
      <c r="O8" s="1038">
        <f>H8/$H$45</f>
        <v>9.695968184559112E-3</v>
      </c>
    </row>
    <row r="9" spans="3:17">
      <c r="C9" s="142" t="s">
        <v>30</v>
      </c>
      <c r="D9" s="214">
        <v>1367889544.6300001</v>
      </c>
      <c r="E9" s="214">
        <v>2635779124</v>
      </c>
      <c r="F9" s="214">
        <v>1317889562.1700001</v>
      </c>
      <c r="G9" s="214">
        <v>1317889536</v>
      </c>
      <c r="H9" s="214">
        <v>1317889536</v>
      </c>
      <c r="I9" s="214">
        <v>1317889536</v>
      </c>
      <c r="J9" s="123">
        <f t="shared" si="0"/>
        <v>0.99999998014249381</v>
      </c>
      <c r="K9" s="123">
        <f t="shared" ref="K9:K45" si="3">H9/E9</f>
        <v>0.49999999013574403</v>
      </c>
      <c r="L9" s="214">
        <f t="shared" si="1"/>
        <v>-50000008.630000114</v>
      </c>
      <c r="M9" s="123">
        <f t="shared" si="2"/>
        <v>-3.6552665254506789E-2</v>
      </c>
      <c r="N9" s="123">
        <f t="shared" ref="N9:N45" si="4">H9/$Q$3</f>
        <v>2.5708546570731808E-4</v>
      </c>
    </row>
    <row r="10" spans="3:17">
      <c r="C10" s="142" t="s">
        <v>31</v>
      </c>
      <c r="D10" s="214">
        <v>2578376728.5600004</v>
      </c>
      <c r="E10" s="214">
        <v>5182940712</v>
      </c>
      <c r="F10" s="214">
        <v>2591470355.9699998</v>
      </c>
      <c r="G10" s="214">
        <v>2591470315.2800002</v>
      </c>
      <c r="H10" s="214">
        <v>2591470315.2800002</v>
      </c>
      <c r="I10" s="214">
        <v>2591470315.2800002</v>
      </c>
      <c r="J10" s="123">
        <f t="shared" si="0"/>
        <v>0.99999998429848924</v>
      </c>
      <c r="K10" s="123">
        <f t="shared" si="3"/>
        <v>0.49999999214345636</v>
      </c>
      <c r="L10" s="214">
        <f t="shared" si="1"/>
        <v>13093586.71999979</v>
      </c>
      <c r="M10" s="123">
        <f t="shared" si="2"/>
        <v>5.0782287068315409E-3</v>
      </c>
      <c r="N10" s="123">
        <f t="shared" si="4"/>
        <v>5.0552746240975488E-4</v>
      </c>
    </row>
    <row r="11" spans="3:17">
      <c r="C11" s="141" t="s">
        <v>32</v>
      </c>
      <c r="D11" s="213">
        <v>278670062045.05011</v>
      </c>
      <c r="E11" s="213">
        <v>603583899414</v>
      </c>
      <c r="F11" s="213">
        <v>300438545537.65552</v>
      </c>
      <c r="G11" s="213">
        <f>SUM(G12:G33)</f>
        <v>320485262405.62</v>
      </c>
      <c r="H11" s="213">
        <f>SUM(H12:H33)</f>
        <v>269917294916.33008</v>
      </c>
      <c r="I11" s="213">
        <f>SUM(I12:I33)</f>
        <v>258518223952.32999</v>
      </c>
      <c r="J11" s="139">
        <f t="shared" si="0"/>
        <v>0.89841100260052997</v>
      </c>
      <c r="K11" s="139">
        <f t="shared" si="3"/>
        <v>0.44719101218303536</v>
      </c>
      <c r="L11" s="213">
        <f t="shared" si="1"/>
        <v>-8752767128.7200317</v>
      </c>
      <c r="M11" s="139">
        <f t="shared" si="2"/>
        <v>-3.1409068719068393E-2</v>
      </c>
      <c r="N11" s="139">
        <f t="shared" si="4"/>
        <v>5.2653740370865371E-2</v>
      </c>
      <c r="O11" s="1038">
        <f>H11/$H$45</f>
        <v>0.66944707152351368</v>
      </c>
    </row>
    <row r="12" spans="3:17">
      <c r="C12" s="142" t="s">
        <v>33</v>
      </c>
      <c r="D12" s="214">
        <v>44069129665.510002</v>
      </c>
      <c r="E12" s="214">
        <v>67976353801</v>
      </c>
      <c r="F12" s="214">
        <v>44908095248.149895</v>
      </c>
      <c r="G12" s="214">
        <v>37493038996.470009</v>
      </c>
      <c r="H12" s="214">
        <v>35456678293.830009</v>
      </c>
      <c r="I12" s="214">
        <v>34483232580.040009</v>
      </c>
      <c r="J12" s="123">
        <f t="shared" si="0"/>
        <v>0.78953868111987535</v>
      </c>
      <c r="K12" s="123">
        <f t="shared" si="3"/>
        <v>0.52160312095628181</v>
      </c>
      <c r="L12" s="214">
        <f t="shared" si="1"/>
        <v>-8612451371.6799927</v>
      </c>
      <c r="M12" s="123">
        <f t="shared" si="2"/>
        <v>-0.19543048471911142</v>
      </c>
      <c r="N12" s="123">
        <f t="shared" si="4"/>
        <v>6.9166621348785368E-3</v>
      </c>
      <c r="O12" s="1038">
        <f>H12/$H$11</f>
        <v>0.13136126866128009</v>
      </c>
    </row>
    <row r="13" spans="3:17">
      <c r="C13" s="142" t="s">
        <v>34</v>
      </c>
      <c r="D13" s="214">
        <v>17986140662.519997</v>
      </c>
      <c r="E13" s="214">
        <v>43276034668</v>
      </c>
      <c r="F13" s="214">
        <v>20765923559.924171</v>
      </c>
      <c r="G13" s="214">
        <v>19830427267.100002</v>
      </c>
      <c r="H13" s="214">
        <v>19448380001.639999</v>
      </c>
      <c r="I13" s="214">
        <v>19209919083.900002</v>
      </c>
      <c r="J13" s="123">
        <f t="shared" si="0"/>
        <v>0.93655261445597926</v>
      </c>
      <c r="K13" s="123">
        <f t="shared" si="3"/>
        <v>0.44940300447676867</v>
      </c>
      <c r="L13" s="214">
        <f t="shared" si="1"/>
        <v>1462239339.1200027</v>
      </c>
      <c r="M13" s="123">
        <f t="shared" si="2"/>
        <v>8.1298115396542872E-2</v>
      </c>
      <c r="N13" s="123">
        <f t="shared" si="4"/>
        <v>3.7938656415392549E-3</v>
      </c>
      <c r="O13" s="1038">
        <f t="shared" ref="O13:O33" si="5">H13/$H$11</f>
        <v>7.2053107999873356E-2</v>
      </c>
    </row>
    <row r="14" spans="3:17">
      <c r="C14" s="142" t="s">
        <v>35</v>
      </c>
      <c r="D14" s="214">
        <v>15050952534.969999</v>
      </c>
      <c r="E14" s="214">
        <v>33199958317</v>
      </c>
      <c r="F14" s="214">
        <v>15300548459</v>
      </c>
      <c r="G14" s="214">
        <v>15087573729.890003</v>
      </c>
      <c r="H14" s="214">
        <v>14424702563.729998</v>
      </c>
      <c r="I14" s="214">
        <v>14154207117.9</v>
      </c>
      <c r="J14" s="123">
        <f t="shared" si="0"/>
        <v>0.94275722222527147</v>
      </c>
      <c r="K14" s="123">
        <f t="shared" si="3"/>
        <v>0.43447953837772879</v>
      </c>
      <c r="L14" s="214">
        <f t="shared" si="1"/>
        <v>-626249971.24000168</v>
      </c>
      <c r="M14" s="123">
        <f t="shared" si="2"/>
        <v>-4.1608660301395997E-2</v>
      </c>
      <c r="N14" s="123">
        <f t="shared" si="4"/>
        <v>2.8138787622076326E-3</v>
      </c>
      <c r="O14" s="1038">
        <f t="shared" si="5"/>
        <v>5.3441194156163344E-2</v>
      </c>
    </row>
    <row r="15" spans="3:17">
      <c r="C15" s="142" t="s">
        <v>36</v>
      </c>
      <c r="D15" s="214">
        <v>4619872980.6400003</v>
      </c>
      <c r="E15" s="214">
        <v>10207451310</v>
      </c>
      <c r="F15" s="214">
        <v>4046590137.9300003</v>
      </c>
      <c r="G15" s="214">
        <v>3494716554.0899997</v>
      </c>
      <c r="H15" s="214">
        <v>3326226812.9399996</v>
      </c>
      <c r="I15" s="214">
        <v>3123886173.6999993</v>
      </c>
      <c r="J15" s="123">
        <f t="shared" si="0"/>
        <v>0.82198263218263645</v>
      </c>
      <c r="K15" s="123">
        <f t="shared" si="3"/>
        <v>0.32586261858348259</v>
      </c>
      <c r="L15" s="214">
        <f t="shared" si="1"/>
        <v>-1293646167.7000008</v>
      </c>
      <c r="M15" s="123">
        <f t="shared" si="2"/>
        <v>-0.28001769163809115</v>
      </c>
      <c r="N15" s="123">
        <f t="shared" si="4"/>
        <v>6.4885906283791012E-4</v>
      </c>
      <c r="O15" s="1038">
        <f t="shared" si="5"/>
        <v>1.2323133328566719E-2</v>
      </c>
    </row>
    <row r="16" spans="3:17">
      <c r="C16" s="142" t="s">
        <v>37</v>
      </c>
      <c r="D16" s="214">
        <v>9348346553.7700005</v>
      </c>
      <c r="E16" s="214">
        <v>21532543437</v>
      </c>
      <c r="F16" s="214">
        <v>9577992458.9941673</v>
      </c>
      <c r="G16" s="214">
        <v>8894000079.210001</v>
      </c>
      <c r="H16" s="214">
        <v>8380833759.1900015</v>
      </c>
      <c r="I16" s="214">
        <v>8316829127.0500002</v>
      </c>
      <c r="J16" s="123">
        <f t="shared" si="0"/>
        <v>0.87500943387359009</v>
      </c>
      <c r="K16" s="123">
        <f t="shared" si="3"/>
        <v>0.38921708360699131</v>
      </c>
      <c r="L16" s="214">
        <f t="shared" si="1"/>
        <v>-967512794.57999897</v>
      </c>
      <c r="M16" s="123">
        <f t="shared" si="2"/>
        <v>-0.10349560631016834</v>
      </c>
      <c r="N16" s="123">
        <f t="shared" si="4"/>
        <v>1.6348794729310111E-3</v>
      </c>
      <c r="O16" s="1038">
        <f t="shared" si="5"/>
        <v>3.1049636007162571E-2</v>
      </c>
    </row>
    <row r="17" spans="3:15">
      <c r="C17" s="142" t="s">
        <v>38</v>
      </c>
      <c r="D17" s="214">
        <v>94488390342.860031</v>
      </c>
      <c r="E17" s="214">
        <v>194510200000</v>
      </c>
      <c r="F17" s="214">
        <v>94258181803.84668</v>
      </c>
      <c r="G17" s="214">
        <v>128188320929.88</v>
      </c>
      <c r="H17" s="214">
        <v>84568488347.750031</v>
      </c>
      <c r="I17" s="214">
        <v>80277296808.939987</v>
      </c>
      <c r="J17" s="123">
        <f t="shared" si="0"/>
        <v>0.89720050534964579</v>
      </c>
      <c r="K17" s="123">
        <f t="shared" si="3"/>
        <v>0.43477662532736089</v>
      </c>
      <c r="L17" s="214">
        <f t="shared" si="1"/>
        <v>-9919901995.1100006</v>
      </c>
      <c r="M17" s="123">
        <f t="shared" si="2"/>
        <v>-0.10498540571084661</v>
      </c>
      <c r="N17" s="123">
        <f t="shared" si="4"/>
        <v>1.6497080079286113E-2</v>
      </c>
      <c r="O17" s="1038">
        <f t="shared" si="5"/>
        <v>0.31331259589706867</v>
      </c>
    </row>
    <row r="18" spans="3:15">
      <c r="C18" s="143" t="s">
        <v>39</v>
      </c>
      <c r="D18" s="214">
        <v>41872828198.180031</v>
      </c>
      <c r="E18" s="214">
        <v>107449061312</v>
      </c>
      <c r="F18" s="214">
        <v>54151296767.014809</v>
      </c>
      <c r="G18" s="214">
        <v>63156631070.580009</v>
      </c>
      <c r="H18" s="214">
        <v>62777339865.920006</v>
      </c>
      <c r="I18" s="214">
        <v>60579802204.36998</v>
      </c>
      <c r="J18" s="123">
        <f t="shared" si="0"/>
        <v>1.159295226779492</v>
      </c>
      <c r="K18" s="123">
        <f t="shared" si="3"/>
        <v>0.58425210140862327</v>
      </c>
      <c r="L18" s="214">
        <f t="shared" si="1"/>
        <v>20904511667.739975</v>
      </c>
      <c r="M18" s="123">
        <f t="shared" si="2"/>
        <v>0.49923811137859975</v>
      </c>
      <c r="N18" s="123">
        <f t="shared" si="4"/>
        <v>1.2246202139430774E-2</v>
      </c>
      <c r="O18" s="1038">
        <f t="shared" si="5"/>
        <v>0.23257990891387656</v>
      </c>
    </row>
    <row r="19" spans="3:15">
      <c r="C19" s="142" t="s">
        <v>40</v>
      </c>
      <c r="D19" s="214">
        <v>952971735.94999993</v>
      </c>
      <c r="E19" s="214">
        <v>2833726697</v>
      </c>
      <c r="F19" s="214">
        <v>1257444049.0600002</v>
      </c>
      <c r="G19" s="214">
        <v>1280093611.28</v>
      </c>
      <c r="H19" s="214">
        <v>952972605.18999994</v>
      </c>
      <c r="I19" s="214">
        <v>919684160.16999996</v>
      </c>
      <c r="J19" s="123">
        <f t="shared" si="0"/>
        <v>0.75786481784409632</v>
      </c>
      <c r="K19" s="123">
        <f t="shared" si="3"/>
        <v>0.33629658294107534</v>
      </c>
      <c r="L19" s="214">
        <f t="shared" si="1"/>
        <v>869.24000000953674</v>
      </c>
      <c r="M19" s="123">
        <f t="shared" si="2"/>
        <v>9.1213618118800498E-7</v>
      </c>
      <c r="N19" s="123">
        <f t="shared" si="4"/>
        <v>1.8589980367792169E-4</v>
      </c>
      <c r="O19" s="1038">
        <f t="shared" si="5"/>
        <v>3.5306096465045184E-3</v>
      </c>
    </row>
    <row r="20" spans="3:15">
      <c r="C20" s="143" t="s">
        <v>41</v>
      </c>
      <c r="D20" s="214">
        <v>1088509063.1599998</v>
      </c>
      <c r="E20" s="214">
        <v>2031641613</v>
      </c>
      <c r="F20" s="214">
        <v>992834303.41999996</v>
      </c>
      <c r="G20" s="214">
        <v>842935220.58999979</v>
      </c>
      <c r="H20" s="214">
        <v>789696752.40999997</v>
      </c>
      <c r="I20" s="214">
        <v>784286487.78999996</v>
      </c>
      <c r="J20" s="123">
        <f t="shared" si="0"/>
        <v>0.79539632110790748</v>
      </c>
      <c r="K20" s="123">
        <f t="shared" si="3"/>
        <v>0.38869884696046536</v>
      </c>
      <c r="L20" s="214">
        <f t="shared" si="1"/>
        <v>-298812310.74999988</v>
      </c>
      <c r="M20" s="123">
        <f t="shared" si="2"/>
        <v>-0.27451522533265071</v>
      </c>
      <c r="N20" s="123">
        <f t="shared" si="4"/>
        <v>1.5404899410391973E-4</v>
      </c>
      <c r="O20" s="1038">
        <f t="shared" si="5"/>
        <v>2.9256989725493245E-3</v>
      </c>
    </row>
    <row r="21" spans="3:15">
      <c r="C21" s="143" t="s">
        <v>42</v>
      </c>
      <c r="D21" s="214">
        <v>5414622099.2399988</v>
      </c>
      <c r="E21" s="214">
        <v>13835081458</v>
      </c>
      <c r="F21" s="214">
        <v>6491345377.0450001</v>
      </c>
      <c r="G21" s="214">
        <v>6305998793.1899996</v>
      </c>
      <c r="H21" s="214">
        <v>6201270123.4399996</v>
      </c>
      <c r="I21" s="214">
        <v>5938927626.6599989</v>
      </c>
      <c r="J21" s="123">
        <f t="shared" si="0"/>
        <v>0.95531353875719227</v>
      </c>
      <c r="K21" s="123">
        <f t="shared" si="3"/>
        <v>0.4482279444660715</v>
      </c>
      <c r="L21" s="214">
        <f t="shared" si="1"/>
        <v>786648024.20000076</v>
      </c>
      <c r="M21" s="123">
        <f t="shared" si="2"/>
        <v>0.14528216554769638</v>
      </c>
      <c r="N21" s="123">
        <f t="shared" si="4"/>
        <v>1.2097041323359064E-3</v>
      </c>
      <c r="O21" s="1038">
        <f t="shared" si="5"/>
        <v>2.2974704623363582E-2</v>
      </c>
    </row>
    <row r="22" spans="3:15" ht="25.5">
      <c r="C22" s="143" t="s">
        <v>43</v>
      </c>
      <c r="D22" s="214">
        <v>15811917460.219999</v>
      </c>
      <c r="E22" s="214">
        <v>48788599383</v>
      </c>
      <c r="F22" s="214">
        <v>19968674394.829166</v>
      </c>
      <c r="G22" s="214">
        <v>12292086576.989998</v>
      </c>
      <c r="H22" s="214">
        <v>11462324674.880001</v>
      </c>
      <c r="I22" s="214">
        <v>9763790817.2500019</v>
      </c>
      <c r="J22" s="123">
        <f t="shared" si="0"/>
        <v>0.57401530258053279</v>
      </c>
      <c r="K22" s="123">
        <f t="shared" si="3"/>
        <v>0.23493858851938998</v>
      </c>
      <c r="L22" s="214">
        <f t="shared" si="1"/>
        <v>-4349592785.3399982</v>
      </c>
      <c r="M22" s="123">
        <f t="shared" si="2"/>
        <v>-0.2750831957150553</v>
      </c>
      <c r="N22" s="123">
        <f t="shared" si="4"/>
        <v>2.2359970214757123E-3</v>
      </c>
      <c r="O22" s="1038">
        <f t="shared" si="5"/>
        <v>4.2466062348591384E-2</v>
      </c>
    </row>
    <row r="23" spans="3:15" ht="25.5">
      <c r="C23" s="143" t="s">
        <v>44</v>
      </c>
      <c r="D23" s="214">
        <v>2854126722.5399995</v>
      </c>
      <c r="E23" s="214">
        <v>7108358376</v>
      </c>
      <c r="F23" s="214">
        <v>3464701726.1549997</v>
      </c>
      <c r="G23" s="214">
        <v>2712673784.6100001</v>
      </c>
      <c r="H23" s="214">
        <v>2515445836.4799995</v>
      </c>
      <c r="I23" s="214">
        <v>2436218144.6200004</v>
      </c>
      <c r="J23" s="123">
        <f t="shared" si="0"/>
        <v>0.72602089163720018</v>
      </c>
      <c r="K23" s="123">
        <f t="shared" si="3"/>
        <v>0.3538715556285002</v>
      </c>
      <c r="L23" s="214">
        <f t="shared" si="1"/>
        <v>-338680886.05999994</v>
      </c>
      <c r="M23" s="123">
        <f t="shared" si="2"/>
        <v>-0.11866357698322327</v>
      </c>
      <c r="N23" s="123">
        <f t="shared" si="4"/>
        <v>4.9069709309308522E-4</v>
      </c>
      <c r="O23" s="1038">
        <f t="shared" si="5"/>
        <v>9.3193207099224462E-3</v>
      </c>
    </row>
    <row r="24" spans="3:15">
      <c r="C24" s="143" t="s">
        <v>45</v>
      </c>
      <c r="D24" s="214">
        <v>2784059723.1299992</v>
      </c>
      <c r="E24" s="214">
        <v>5989263956</v>
      </c>
      <c r="F24" s="214">
        <v>2736030575.1099997</v>
      </c>
      <c r="G24" s="214">
        <v>1406790848.2199998</v>
      </c>
      <c r="H24" s="214">
        <v>1265270974.8999996</v>
      </c>
      <c r="I24" s="214">
        <v>1203654721.3800001</v>
      </c>
      <c r="J24" s="123">
        <f t="shared" si="0"/>
        <v>0.4624476737980644</v>
      </c>
      <c r="K24" s="123">
        <f t="shared" si="3"/>
        <v>0.21125650567336585</v>
      </c>
      <c r="L24" s="214">
        <f t="shared" si="1"/>
        <v>-1518788748.2299995</v>
      </c>
      <c r="M24" s="123">
        <f t="shared" si="2"/>
        <v>-0.54553023256357824</v>
      </c>
      <c r="N24" s="123">
        <f t="shared" si="4"/>
        <v>2.4682097318672297E-4</v>
      </c>
      <c r="O24" s="1038">
        <f t="shared" si="5"/>
        <v>4.6876246862662613E-3</v>
      </c>
    </row>
    <row r="25" spans="3:15">
      <c r="C25" s="143" t="s">
        <v>46</v>
      </c>
      <c r="D25" s="214">
        <v>7292421050.7999983</v>
      </c>
      <c r="E25" s="214">
        <v>7005559301</v>
      </c>
      <c r="F25" s="214">
        <v>3814979573.3099999</v>
      </c>
      <c r="G25" s="214">
        <v>4196193199.6799994</v>
      </c>
      <c r="H25" s="214">
        <v>4196193199.6799994</v>
      </c>
      <c r="I25" s="214">
        <v>4102088259.5300007</v>
      </c>
      <c r="J25" s="123">
        <f t="shared" si="0"/>
        <v>1.0999254698601824</v>
      </c>
      <c r="K25" s="123">
        <f t="shared" si="3"/>
        <v>0.59898046956522355</v>
      </c>
      <c r="L25" s="214">
        <f t="shared" si="1"/>
        <v>-3096227851.1199989</v>
      </c>
      <c r="M25" s="123">
        <f t="shared" si="2"/>
        <v>-0.42458160733606221</v>
      </c>
      <c r="N25" s="123">
        <f t="shared" si="4"/>
        <v>8.1856654406095369E-4</v>
      </c>
      <c r="O25" s="1038">
        <f t="shared" si="5"/>
        <v>1.5546218336919649E-2</v>
      </c>
    </row>
    <row r="26" spans="3:15">
      <c r="C26" s="143" t="s">
        <v>47</v>
      </c>
      <c r="D26" s="214">
        <v>297325570.84999996</v>
      </c>
      <c r="E26" s="214">
        <v>1090587821</v>
      </c>
      <c r="F26" s="214">
        <v>474555675.00999999</v>
      </c>
      <c r="G26" s="214">
        <v>483594601.68000007</v>
      </c>
      <c r="H26" s="214">
        <v>465925318.97000003</v>
      </c>
      <c r="I26" s="214">
        <v>456448137.51999998</v>
      </c>
      <c r="J26" s="123">
        <f t="shared" si="0"/>
        <v>0.98181381765202136</v>
      </c>
      <c r="K26" s="123">
        <f t="shared" si="3"/>
        <v>0.42722402542765975</v>
      </c>
      <c r="L26" s="214">
        <f t="shared" si="1"/>
        <v>168599748.12000006</v>
      </c>
      <c r="M26" s="123">
        <f t="shared" si="2"/>
        <v>0.5670543157051845</v>
      </c>
      <c r="N26" s="123">
        <f t="shared" si="4"/>
        <v>9.0889732667422273E-5</v>
      </c>
      <c r="O26" s="1038">
        <f t="shared" si="5"/>
        <v>1.7261780839735712E-3</v>
      </c>
    </row>
    <row r="27" spans="3:15">
      <c r="C27" s="143" t="s">
        <v>48</v>
      </c>
      <c r="D27" s="214">
        <v>1105009670.53</v>
      </c>
      <c r="E27" s="214">
        <v>2587888533</v>
      </c>
      <c r="F27" s="214">
        <v>1221265576.9749999</v>
      </c>
      <c r="G27" s="214">
        <v>1246376467.55</v>
      </c>
      <c r="H27" s="214">
        <v>1215868504.9000001</v>
      </c>
      <c r="I27" s="214">
        <v>1199352717.3899999</v>
      </c>
      <c r="J27" s="123">
        <f t="shared" si="0"/>
        <v>0.99558075477049957</v>
      </c>
      <c r="K27" s="123">
        <f t="shared" si="3"/>
        <v>0.46983032282712311</v>
      </c>
      <c r="L27" s="214">
        <f t="shared" si="1"/>
        <v>110858834.37000012</v>
      </c>
      <c r="M27" s="123">
        <f t="shared" si="2"/>
        <v>0.10032385899105162</v>
      </c>
      <c r="N27" s="123">
        <f t="shared" si="4"/>
        <v>2.3718385515815877E-4</v>
      </c>
      <c r="O27" s="1038">
        <f t="shared" si="5"/>
        <v>4.5045965108567766E-3</v>
      </c>
    </row>
    <row r="28" spans="3:15">
      <c r="C28" s="143" t="s">
        <v>49</v>
      </c>
      <c r="D28" s="214">
        <v>294285729.62999994</v>
      </c>
      <c r="E28" s="214">
        <v>660711909</v>
      </c>
      <c r="F28" s="214">
        <v>313544825.31</v>
      </c>
      <c r="G28" s="214">
        <v>383652729.26999998</v>
      </c>
      <c r="H28" s="214">
        <v>233973244.39000002</v>
      </c>
      <c r="I28" s="214">
        <v>219470282.30000001</v>
      </c>
      <c r="J28" s="123">
        <f t="shared" si="0"/>
        <v>0.74621944137866725</v>
      </c>
      <c r="K28" s="123">
        <f t="shared" si="3"/>
        <v>0.35412294103208003</v>
      </c>
      <c r="L28" s="214">
        <f t="shared" si="1"/>
        <v>-60312485.23999992</v>
      </c>
      <c r="M28" s="123">
        <f t="shared" si="2"/>
        <v>-0.20494532750816596</v>
      </c>
      <c r="N28" s="123">
        <f t="shared" si="4"/>
        <v>4.5642004776533337E-5</v>
      </c>
      <c r="O28" s="1038">
        <f t="shared" si="5"/>
        <v>8.6683309590268338E-4</v>
      </c>
    </row>
    <row r="29" spans="3:15" ht="25.5">
      <c r="C29" s="143" t="s">
        <v>50</v>
      </c>
      <c r="D29" s="214">
        <v>5422258240.3399992</v>
      </c>
      <c r="E29" s="214">
        <v>12790477309</v>
      </c>
      <c r="F29" s="214">
        <v>7234176732.3441658</v>
      </c>
      <c r="G29" s="214">
        <v>4612696606.3200006</v>
      </c>
      <c r="H29" s="214">
        <v>4122110291.0499992</v>
      </c>
      <c r="I29" s="214">
        <v>3464304319.8199997</v>
      </c>
      <c r="J29" s="123">
        <f t="shared" si="0"/>
        <v>0.56981055945453363</v>
      </c>
      <c r="K29" s="123">
        <f t="shared" si="3"/>
        <v>0.32227962971713986</v>
      </c>
      <c r="L29" s="214">
        <f t="shared" si="1"/>
        <v>-1300147949.29</v>
      </c>
      <c r="M29" s="123">
        <f t="shared" si="2"/>
        <v>-0.23977979130858862</v>
      </c>
      <c r="N29" s="123">
        <f t="shared" si="4"/>
        <v>8.0411492384102026E-4</v>
      </c>
      <c r="O29" s="1038">
        <f t="shared" si="5"/>
        <v>1.5271753120998733E-2</v>
      </c>
    </row>
    <row r="30" spans="3:15" ht="25.5">
      <c r="C30" s="143" t="s">
        <v>51</v>
      </c>
      <c r="D30" s="214">
        <v>5978719250.04</v>
      </c>
      <c r="E30" s="214">
        <v>15363014394</v>
      </c>
      <c r="F30" s="214">
        <v>7099696876.4108353</v>
      </c>
      <c r="G30" s="214">
        <v>6660870724.499999</v>
      </c>
      <c r="H30" s="214">
        <v>6383195161.2099991</v>
      </c>
      <c r="I30" s="214">
        <v>6253034143.7300005</v>
      </c>
      <c r="J30" s="123">
        <f t="shared" si="0"/>
        <v>0.89907995683851583</v>
      </c>
      <c r="K30" s="123">
        <f t="shared" si="3"/>
        <v>0.41549106168272193</v>
      </c>
      <c r="L30" s="214">
        <f t="shared" si="1"/>
        <v>404475911.16999912</v>
      </c>
      <c r="M30" s="123">
        <f t="shared" si="2"/>
        <v>6.7652601544602217E-2</v>
      </c>
      <c r="N30" s="123">
        <f t="shared" si="4"/>
        <v>1.2451929056976532E-3</v>
      </c>
      <c r="O30" s="1038">
        <f t="shared" si="5"/>
        <v>2.3648707516829126E-2</v>
      </c>
    </row>
    <row r="31" spans="3:15" ht="25.5">
      <c r="C31" s="143" t="s">
        <v>52</v>
      </c>
      <c r="D31" s="214">
        <v>1017593172.8700002</v>
      </c>
      <c r="E31" s="214">
        <v>2970299999</v>
      </c>
      <c r="F31" s="214">
        <v>1260339420.3800001</v>
      </c>
      <c r="G31" s="214">
        <v>955661356.05000019</v>
      </c>
      <c r="H31" s="214">
        <v>847613008.35000026</v>
      </c>
      <c r="I31" s="214">
        <v>815062874.30000019</v>
      </c>
      <c r="J31" s="123">
        <f t="shared" si="0"/>
        <v>0.67252757046545419</v>
      </c>
      <c r="K31" s="123">
        <f t="shared" si="3"/>
        <v>0.28536276087781132</v>
      </c>
      <c r="L31" s="214">
        <f t="shared" si="1"/>
        <v>-169980164.51999998</v>
      </c>
      <c r="M31" s="123">
        <f t="shared" si="2"/>
        <v>-0.16704137670321745</v>
      </c>
      <c r="N31" s="123">
        <f t="shared" si="4"/>
        <v>1.6534692706691369E-4</v>
      </c>
      <c r="O31" s="1038">
        <f t="shared" si="5"/>
        <v>3.1402693503309832E-3</v>
      </c>
    </row>
    <row r="32" spans="3:15">
      <c r="C32" s="143" t="s">
        <v>53</v>
      </c>
      <c r="D32" s="214">
        <v>360324000.96000004</v>
      </c>
      <c r="E32" s="214">
        <v>1014051490</v>
      </c>
      <c r="F32" s="214">
        <v>459815532.88000005</v>
      </c>
      <c r="G32" s="214">
        <v>383029745.72000003</v>
      </c>
      <c r="H32" s="214">
        <v>329451476.57000011</v>
      </c>
      <c r="I32" s="214">
        <v>311059292.55000001</v>
      </c>
      <c r="J32" s="123">
        <f t="shared" si="0"/>
        <v>0.7164861841585034</v>
      </c>
      <c r="K32" s="123">
        <f t="shared" si="3"/>
        <v>0.32488633942049638</v>
      </c>
      <c r="L32" s="214">
        <f t="shared" si="1"/>
        <v>-30872524.389999926</v>
      </c>
      <c r="M32" s="123">
        <f t="shared" si="2"/>
        <v>-8.5679900055914179E-2</v>
      </c>
      <c r="N32" s="123">
        <f t="shared" si="4"/>
        <v>6.426728793904171E-5</v>
      </c>
      <c r="O32" s="1038">
        <f t="shared" si="5"/>
        <v>1.2205645313395892E-3</v>
      </c>
    </row>
    <row r="33" spans="3:15">
      <c r="C33" s="143" t="s">
        <v>54</v>
      </c>
      <c r="D33" s="214">
        <v>560257616.34000003</v>
      </c>
      <c r="E33" s="214">
        <v>1363034330</v>
      </c>
      <c r="F33" s="214">
        <v>640512464.55666673</v>
      </c>
      <c r="G33" s="214">
        <v>577899512.74999988</v>
      </c>
      <c r="H33" s="214">
        <v>553334098.90999997</v>
      </c>
      <c r="I33" s="214">
        <v>505668871.41999996</v>
      </c>
      <c r="J33" s="123">
        <f t="shared" si="0"/>
        <v>0.86389278824260252</v>
      </c>
      <c r="K33" s="123">
        <f t="shared" si="3"/>
        <v>0.40595756594773363</v>
      </c>
      <c r="L33" s="214">
        <f t="shared" si="1"/>
        <v>-6923517.4300000668</v>
      </c>
      <c r="M33" s="123">
        <f t="shared" si="2"/>
        <v>-1.2357739061593471E-2</v>
      </c>
      <c r="N33" s="123">
        <f t="shared" si="4"/>
        <v>1.0794087867317018E-4</v>
      </c>
      <c r="O33" s="1038">
        <f t="shared" si="5"/>
        <v>2.0500135016599231E-3</v>
      </c>
    </row>
    <row r="34" spans="3:15">
      <c r="C34" s="141" t="s">
        <v>55</v>
      </c>
      <c r="D34" s="213">
        <v>4309631656.499999</v>
      </c>
      <c r="E34" s="213">
        <v>8737865213</v>
      </c>
      <c r="F34" s="213">
        <v>4368932606.3600006</v>
      </c>
      <c r="G34" s="213">
        <f>G35</f>
        <v>4361131672.4399986</v>
      </c>
      <c r="H34" s="213">
        <f>H35</f>
        <v>4361131672.4399986</v>
      </c>
      <c r="I34" s="213">
        <f>I35</f>
        <v>4361131672.4400005</v>
      </c>
      <c r="J34" s="139">
        <f t="shared" si="0"/>
        <v>0.99821445313469792</v>
      </c>
      <c r="K34" s="139">
        <f t="shared" si="3"/>
        <v>0.49910722655135542</v>
      </c>
      <c r="L34" s="213">
        <f t="shared" si="1"/>
        <v>51500015.93999958</v>
      </c>
      <c r="M34" s="139">
        <f t="shared" si="2"/>
        <v>1.194998089043752E-2</v>
      </c>
      <c r="N34" s="139">
        <f t="shared" si="4"/>
        <v>8.5074168691189305E-4</v>
      </c>
      <c r="O34" s="1038">
        <f>H34/$H$45</f>
        <v>1.0816449637094994E-2</v>
      </c>
    </row>
    <row r="35" spans="3:15">
      <c r="C35" s="143" t="s">
        <v>56</v>
      </c>
      <c r="D35" s="214">
        <v>4309631656.499999</v>
      </c>
      <c r="E35" s="214">
        <v>8737865213</v>
      </c>
      <c r="F35" s="214">
        <v>4368932606.3600006</v>
      </c>
      <c r="G35" s="214">
        <v>4361131672.4399986</v>
      </c>
      <c r="H35" s="214">
        <v>4361131672.4399986</v>
      </c>
      <c r="I35" s="214">
        <v>4361131672.4400005</v>
      </c>
      <c r="J35" s="123">
        <f t="shared" si="0"/>
        <v>0.99821445313469792</v>
      </c>
      <c r="K35" s="123">
        <f t="shared" si="3"/>
        <v>0.49910722655135542</v>
      </c>
      <c r="L35" s="214">
        <f t="shared" si="1"/>
        <v>51500015.93999958</v>
      </c>
      <c r="M35" s="123">
        <f t="shared" si="2"/>
        <v>1.194998089043752E-2</v>
      </c>
      <c r="N35" s="123">
        <f t="shared" si="4"/>
        <v>8.5074168691189305E-4</v>
      </c>
    </row>
    <row r="36" spans="3:15">
      <c r="C36" s="141" t="s">
        <v>57</v>
      </c>
      <c r="D36" s="213">
        <v>10647356727.510004</v>
      </c>
      <c r="E36" s="213">
        <v>7427621816</v>
      </c>
      <c r="F36" s="213">
        <v>3554608862.9399996</v>
      </c>
      <c r="G36" s="213">
        <f>SUM(G37:G41)</f>
        <v>3715652188.8699994</v>
      </c>
      <c r="H36" s="213">
        <f>SUM(H37:H41)</f>
        <v>3715652188.8699994</v>
      </c>
      <c r="I36" s="213">
        <f>SUM(I37:I41)</f>
        <v>3715652188.8699994</v>
      </c>
      <c r="J36" s="139">
        <f t="shared" si="0"/>
        <v>1.0453054983373899</v>
      </c>
      <c r="K36" s="139">
        <f t="shared" si="3"/>
        <v>0.50024789642170975</v>
      </c>
      <c r="L36" s="213">
        <f t="shared" si="1"/>
        <v>-6931704538.6400051</v>
      </c>
      <c r="M36" s="139">
        <f t="shared" si="2"/>
        <v>-0.65102585703081417</v>
      </c>
      <c r="N36" s="139">
        <f t="shared" si="4"/>
        <v>7.248256756642611E-4</v>
      </c>
      <c r="O36" s="1038">
        <f>H36/$H$45</f>
        <v>9.2155357344182714E-3</v>
      </c>
    </row>
    <row r="37" spans="3:15">
      <c r="C37" s="143" t="s">
        <v>58</v>
      </c>
      <c r="D37" s="214">
        <v>9189352563.1100044</v>
      </c>
      <c r="E37" s="214">
        <v>4511291957</v>
      </c>
      <c r="F37" s="214">
        <v>2098095978.5</v>
      </c>
      <c r="G37" s="214">
        <v>2255645974.3399992</v>
      </c>
      <c r="H37" s="214">
        <v>2255645974.3399992</v>
      </c>
      <c r="I37" s="214">
        <v>2255645974.3399992</v>
      </c>
      <c r="J37" s="123">
        <f t="shared" si="0"/>
        <v>1.0750918916267296</v>
      </c>
      <c r="K37" s="123">
        <f t="shared" si="3"/>
        <v>0.49999999907786929</v>
      </c>
      <c r="L37" s="214">
        <f t="shared" si="1"/>
        <v>-6933706588.7700052</v>
      </c>
      <c r="M37" s="123">
        <f t="shared" si="2"/>
        <v>-0.75453700803741841</v>
      </c>
      <c r="N37" s="123">
        <f t="shared" si="4"/>
        <v>4.4001699682972212E-4</v>
      </c>
    </row>
    <row r="38" spans="3:15">
      <c r="C38" s="142" t="s">
        <v>59</v>
      </c>
      <c r="D38" s="214">
        <v>487077418.34000003</v>
      </c>
      <c r="E38" s="214">
        <v>974248087</v>
      </c>
      <c r="F38" s="214">
        <v>487124043.49000001</v>
      </c>
      <c r="G38" s="214">
        <v>483848647.11000001</v>
      </c>
      <c r="H38" s="214">
        <v>483848647.11000001</v>
      </c>
      <c r="I38" s="214">
        <v>483848647.10999995</v>
      </c>
      <c r="J38" s="123">
        <f t="shared" si="0"/>
        <v>0.99327605273487751</v>
      </c>
      <c r="K38" s="123">
        <f t="shared" si="3"/>
        <v>0.49663802635724347</v>
      </c>
      <c r="L38" s="214">
        <f t="shared" si="1"/>
        <v>-3228771.2300000191</v>
      </c>
      <c r="M38" s="123">
        <f t="shared" si="2"/>
        <v>-6.6288665999009715E-3</v>
      </c>
      <c r="N38" s="123">
        <f t="shared" si="4"/>
        <v>9.4386100941111156E-5</v>
      </c>
    </row>
    <row r="39" spans="3:15">
      <c r="C39" s="143" t="s">
        <v>60</v>
      </c>
      <c r="D39" s="214">
        <v>587685918.05999994</v>
      </c>
      <c r="E39" s="214">
        <v>1175371875</v>
      </c>
      <c r="F39" s="214">
        <v>587685937.47000003</v>
      </c>
      <c r="G39" s="214">
        <v>587685834</v>
      </c>
      <c r="H39" s="214">
        <v>587685834</v>
      </c>
      <c r="I39" s="214">
        <v>587685834.00000012</v>
      </c>
      <c r="J39" s="123">
        <f t="shared" si="0"/>
        <v>0.99999982393657316</v>
      </c>
      <c r="K39" s="123">
        <f t="shared" si="3"/>
        <v>0.49999991194276278</v>
      </c>
      <c r="L39" s="214">
        <f t="shared" si="1"/>
        <v>-84.059999942779541</v>
      </c>
      <c r="M39" s="123">
        <f t="shared" si="2"/>
        <v>-1.4303558645793078E-7</v>
      </c>
      <c r="N39" s="123">
        <f t="shared" si="4"/>
        <v>1.1464199555150244E-4</v>
      </c>
    </row>
    <row r="40" spans="3:15">
      <c r="C40" s="143" t="s">
        <v>61</v>
      </c>
      <c r="D40" s="214">
        <v>82550000</v>
      </c>
      <c r="E40" s="214">
        <v>165328228</v>
      </c>
      <c r="F40" s="214">
        <v>81012068.99000001</v>
      </c>
      <c r="G40" s="214">
        <v>87780899</v>
      </c>
      <c r="H40" s="214">
        <v>87780899</v>
      </c>
      <c r="I40" s="214">
        <v>87780899</v>
      </c>
      <c r="J40" s="123">
        <f t="shared" si="0"/>
        <v>1.0835533531532879</v>
      </c>
      <c r="K40" s="123">
        <f t="shared" si="3"/>
        <v>0.5309492520539203</v>
      </c>
      <c r="L40" s="214">
        <f t="shared" si="1"/>
        <v>5230899</v>
      </c>
      <c r="M40" s="123">
        <f t="shared" si="2"/>
        <v>6.3366432465172623E-2</v>
      </c>
      <c r="N40" s="123">
        <f t="shared" si="4"/>
        <v>1.7123736613098089E-5</v>
      </c>
    </row>
    <row r="41" spans="3:15">
      <c r="C41" s="143" t="s">
        <v>62</v>
      </c>
      <c r="D41" s="214">
        <v>300690827.99999994</v>
      </c>
      <c r="E41" s="214">
        <v>601381669</v>
      </c>
      <c r="F41" s="214">
        <v>300690834.49000001</v>
      </c>
      <c r="G41" s="214">
        <v>300690834.41999996</v>
      </c>
      <c r="H41" s="214">
        <v>300690834.41999996</v>
      </c>
      <c r="I41" s="214">
        <v>300690834.41999996</v>
      </c>
      <c r="J41" s="123">
        <f t="shared" si="0"/>
        <v>0.99999999976720255</v>
      </c>
      <c r="K41" s="123">
        <f t="shared" si="3"/>
        <v>0.49999999986697291</v>
      </c>
      <c r="L41" s="214">
        <f t="shared" si="1"/>
        <v>6.4200000166893005</v>
      </c>
      <c r="M41" s="123">
        <f t="shared" si="2"/>
        <v>2.1350834208648697E-8</v>
      </c>
      <c r="N41" s="123">
        <f t="shared" si="4"/>
        <v>5.865684572882727E-5</v>
      </c>
    </row>
    <row r="42" spans="3:15">
      <c r="C42" s="141" t="s">
        <v>63</v>
      </c>
      <c r="D42" s="213">
        <v>104771852862.44</v>
      </c>
      <c r="E42" s="213">
        <v>263810694626</v>
      </c>
      <c r="F42" s="213">
        <v>133294062319.11511</v>
      </c>
      <c r="G42" s="213">
        <f>SUM(G43:G44)</f>
        <v>135015265517.28001</v>
      </c>
      <c r="H42" s="213">
        <f>SUM(H43:H44)</f>
        <v>121290938339.60999</v>
      </c>
      <c r="I42" s="213">
        <f>SUM(I43:I44)</f>
        <v>84786570019.869995</v>
      </c>
      <c r="J42" s="139">
        <f t="shared" si="0"/>
        <v>0.90995004750647612</v>
      </c>
      <c r="K42" s="139">
        <f t="shared" si="3"/>
        <v>0.45976505429987252</v>
      </c>
      <c r="L42" s="213">
        <f t="shared" si="1"/>
        <v>16519085477.169983</v>
      </c>
      <c r="M42" s="139">
        <f t="shared" si="2"/>
        <v>0.15766720761213113</v>
      </c>
      <c r="N42" s="139">
        <f t="shared" si="4"/>
        <v>2.366066086521855E-2</v>
      </c>
      <c r="O42" s="1038">
        <f>H42/$H$45</f>
        <v>0.30082497492041399</v>
      </c>
    </row>
    <row r="43" spans="3:15" ht="25.5">
      <c r="C43" s="143" t="s">
        <v>64</v>
      </c>
      <c r="D43" s="214">
        <v>75496065628.87001</v>
      </c>
      <c r="E43" s="214">
        <v>184836130000</v>
      </c>
      <c r="F43" s="214">
        <v>96877981472.36972</v>
      </c>
      <c r="G43" s="214">
        <v>91095939926.040009</v>
      </c>
      <c r="H43" s="214">
        <v>88304606537.919983</v>
      </c>
      <c r="I43" s="214">
        <v>51800238218.18</v>
      </c>
      <c r="J43" s="123">
        <f t="shared" si="0"/>
        <v>0.91150336945351274</v>
      </c>
      <c r="K43" s="123">
        <f t="shared" si="3"/>
        <v>0.47774537660964866</v>
      </c>
      <c r="L43" s="214">
        <f t="shared" si="1"/>
        <v>12808540909.049973</v>
      </c>
      <c r="M43" s="123">
        <f t="shared" si="2"/>
        <v>0.16965838951151824</v>
      </c>
      <c r="N43" s="123">
        <f t="shared" si="4"/>
        <v>1.7225898131649361E-2</v>
      </c>
    </row>
    <row r="44" spans="3:15" ht="26.25" thickBot="1">
      <c r="C44" s="143" t="s">
        <v>65</v>
      </c>
      <c r="D44" s="214">
        <v>29275787233.569988</v>
      </c>
      <c r="E44" s="214">
        <v>78974564626</v>
      </c>
      <c r="F44" s="214">
        <v>36416080846.745384</v>
      </c>
      <c r="G44" s="214">
        <v>43919325591.240005</v>
      </c>
      <c r="H44" s="214">
        <v>32986331801.690002</v>
      </c>
      <c r="I44" s="214">
        <v>32986331801.690002</v>
      </c>
      <c r="J44" s="123">
        <f t="shared" si="0"/>
        <v>0.90581773311935321</v>
      </c>
      <c r="K44" s="123">
        <f t="shared" si="3"/>
        <v>0.41768298385566843</v>
      </c>
      <c r="L44" s="214">
        <f t="shared" si="1"/>
        <v>3710544568.1200142</v>
      </c>
      <c r="M44" s="123">
        <f t="shared" si="2"/>
        <v>0.126744484734648</v>
      </c>
      <c r="N44" s="123">
        <f t="shared" si="4"/>
        <v>6.4347627335691899E-3</v>
      </c>
    </row>
    <row r="45" spans="3:15" ht="15" thickBot="1">
      <c r="C45" s="124" t="s">
        <v>20</v>
      </c>
      <c r="D45" s="17">
        <v>402345169564.69012</v>
      </c>
      <c r="E45" s="17">
        <v>891378800905</v>
      </c>
      <c r="F45" s="17">
        <v>445565509244.21063</v>
      </c>
      <c r="G45" s="17">
        <f>G8+G11+G34+G36+G42</f>
        <v>467486671635.49005</v>
      </c>
      <c r="H45" s="17">
        <f>H8+H11+H34+H36+H42</f>
        <v>403194376968.53003</v>
      </c>
      <c r="I45" s="17">
        <f>I8+I11+I34+I36+I42</f>
        <v>355290937684.78998</v>
      </c>
      <c r="J45" s="18">
        <f t="shared" si="0"/>
        <v>0.90490482006214412</v>
      </c>
      <c r="K45" s="18">
        <f t="shared" si="3"/>
        <v>0.4523266388646156</v>
      </c>
      <c r="L45" s="17">
        <f t="shared" si="1"/>
        <v>849207403.83990479</v>
      </c>
      <c r="M45" s="18">
        <f t="shared" si="2"/>
        <v>2.1106439646303918E-3</v>
      </c>
      <c r="N45" s="18">
        <f t="shared" si="4"/>
        <v>7.8652581526777149E-2</v>
      </c>
    </row>
    <row r="46" spans="3:15" ht="15">
      <c r="C46" s="138" t="s">
        <v>23</v>
      </c>
    </row>
    <row r="47" spans="3:15" ht="15">
      <c r="C47" s="138" t="s">
        <v>24</v>
      </c>
    </row>
    <row r="48" spans="3:15" ht="15">
      <c r="C48" s="138" t="s">
        <v>467</v>
      </c>
    </row>
    <row r="49" spans="3:3" ht="15">
      <c r="C49" s="138" t="s">
        <v>468</v>
      </c>
    </row>
    <row r="50" spans="3:3" ht="15">
      <c r="C50" s="138" t="s">
        <v>26</v>
      </c>
    </row>
  </sheetData>
  <mergeCells count="13">
    <mergeCell ref="I5:I6"/>
    <mergeCell ref="L4:M5"/>
    <mergeCell ref="N4:N6"/>
    <mergeCell ref="C2:N2"/>
    <mergeCell ref="C3:N3"/>
    <mergeCell ref="C4:C7"/>
    <mergeCell ref="D5:D6"/>
    <mergeCell ref="E5:E6"/>
    <mergeCell ref="F5:F6"/>
    <mergeCell ref="G5:G6"/>
    <mergeCell ref="H5:H6"/>
    <mergeCell ref="K5:K6"/>
    <mergeCell ref="E4:K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4"/>
  <sheetViews>
    <sheetView showGridLines="0" topLeftCell="C1" workbookViewId="0">
      <selection activeCell="K13" sqref="K13"/>
    </sheetView>
  </sheetViews>
  <sheetFormatPr defaultColWidth="11.42578125" defaultRowHeight="15"/>
  <cols>
    <col min="1" max="2" width="11.42578125" style="24"/>
    <col min="3" max="3" width="45.140625" style="24" customWidth="1"/>
    <col min="4" max="4" width="42.140625" customWidth="1"/>
    <col min="5" max="5" width="40.140625" customWidth="1"/>
    <col min="6" max="6" width="12.5703125" customWidth="1"/>
    <col min="7" max="7" width="11.140625" customWidth="1"/>
    <col min="8" max="8" width="12.28515625" customWidth="1"/>
    <col min="9" max="9" width="12.140625" customWidth="1"/>
  </cols>
  <sheetData>
    <row r="1" spans="3:13" s="24" customFormat="1"/>
    <row r="2" spans="3:13" s="24" customFormat="1" ht="15" customHeight="1">
      <c r="C2" s="904" t="s">
        <v>1015</v>
      </c>
      <c r="D2" s="904"/>
      <c r="E2" s="904"/>
      <c r="F2" s="904"/>
      <c r="G2" s="904"/>
      <c r="H2" s="904"/>
      <c r="I2" s="904"/>
    </row>
    <row r="3" spans="3:13" ht="15.75" customHeight="1">
      <c r="C3" s="904"/>
      <c r="D3" s="904"/>
      <c r="E3" s="904"/>
      <c r="F3" s="904"/>
      <c r="G3" s="904"/>
      <c r="H3" s="904"/>
      <c r="I3" s="904"/>
    </row>
    <row r="4" spans="3:13">
      <c r="C4" s="909" t="s">
        <v>162</v>
      </c>
      <c r="D4" s="907" t="s">
        <v>161</v>
      </c>
      <c r="E4" s="907" t="s">
        <v>160</v>
      </c>
      <c r="F4" s="905" t="s">
        <v>159</v>
      </c>
      <c r="G4" s="905" t="s">
        <v>158</v>
      </c>
      <c r="H4" s="905" t="s">
        <v>157</v>
      </c>
      <c r="I4" s="916" t="s">
        <v>167</v>
      </c>
    </row>
    <row r="5" spans="3:13" ht="15.75" thickBot="1">
      <c r="C5" s="910"/>
      <c r="D5" s="908"/>
      <c r="E5" s="908"/>
      <c r="F5" s="906"/>
      <c r="G5" s="906"/>
      <c r="H5" s="906"/>
      <c r="I5" s="917"/>
    </row>
    <row r="6" spans="3:13" ht="38.25">
      <c r="C6" s="913" t="s">
        <v>164</v>
      </c>
      <c r="D6" s="32" t="s">
        <v>153</v>
      </c>
      <c r="E6" s="33" t="s">
        <v>154</v>
      </c>
      <c r="F6" s="34">
        <v>200</v>
      </c>
      <c r="G6" s="34">
        <v>304</v>
      </c>
      <c r="H6" s="174">
        <f>G6/F6</f>
        <v>1.52</v>
      </c>
      <c r="I6" s="167">
        <v>101942188.66</v>
      </c>
      <c r="M6" s="23"/>
    </row>
    <row r="7" spans="3:13" ht="38.25">
      <c r="C7" s="914"/>
      <c r="D7" s="29" t="s">
        <v>135</v>
      </c>
      <c r="E7" s="30" t="s">
        <v>136</v>
      </c>
      <c r="F7" s="31">
        <v>220</v>
      </c>
      <c r="G7" s="31">
        <v>374</v>
      </c>
      <c r="H7" s="176">
        <f t="shared" ref="H7:H16" si="0">G7/F7</f>
        <v>1.7</v>
      </c>
      <c r="I7" s="168">
        <v>374912658.60000002</v>
      </c>
      <c r="M7" s="23"/>
    </row>
    <row r="8" spans="3:13" ht="26.25" thickBot="1">
      <c r="C8" s="915"/>
      <c r="D8" s="26" t="s">
        <v>137</v>
      </c>
      <c r="E8" s="27" t="s">
        <v>138</v>
      </c>
      <c r="F8" s="28">
        <v>800</v>
      </c>
      <c r="G8" s="28">
        <v>1048</v>
      </c>
      <c r="H8" s="177">
        <f t="shared" si="0"/>
        <v>1.31</v>
      </c>
      <c r="I8" s="169">
        <v>3991184.24</v>
      </c>
    </row>
    <row r="9" spans="3:13" ht="25.5">
      <c r="C9" s="913" t="s">
        <v>165</v>
      </c>
      <c r="D9" s="32" t="s">
        <v>147</v>
      </c>
      <c r="E9" s="33" t="s">
        <v>148</v>
      </c>
      <c r="F9" s="34">
        <v>600</v>
      </c>
      <c r="G9" s="34">
        <v>785</v>
      </c>
      <c r="H9" s="174">
        <f t="shared" si="0"/>
        <v>1.3083333333333333</v>
      </c>
      <c r="I9" s="167">
        <v>118444265.02</v>
      </c>
    </row>
    <row r="10" spans="3:13" ht="25.5">
      <c r="C10" s="914"/>
      <c r="D10" s="29" t="s">
        <v>149</v>
      </c>
      <c r="E10" s="30" t="s">
        <v>150</v>
      </c>
      <c r="F10" s="31">
        <v>49854</v>
      </c>
      <c r="G10" s="31">
        <v>51520</v>
      </c>
      <c r="H10" s="176">
        <f t="shared" si="0"/>
        <v>1.0334175793316485</v>
      </c>
      <c r="I10" s="168">
        <v>536171532.63</v>
      </c>
    </row>
    <row r="11" spans="3:13" ht="38.25">
      <c r="C11" s="914"/>
      <c r="D11" s="29" t="s">
        <v>144</v>
      </c>
      <c r="E11" s="30" t="s">
        <v>145</v>
      </c>
      <c r="F11" s="31">
        <v>85877</v>
      </c>
      <c r="G11" s="31">
        <v>19388</v>
      </c>
      <c r="H11" s="176">
        <f t="shared" si="0"/>
        <v>0.22576475657044379</v>
      </c>
      <c r="I11" s="168">
        <v>505544739.78999996</v>
      </c>
    </row>
    <row r="12" spans="3:13" ht="39" thickBot="1">
      <c r="C12" s="915"/>
      <c r="D12" s="26" t="s">
        <v>146</v>
      </c>
      <c r="E12" s="27" t="s">
        <v>156</v>
      </c>
      <c r="F12" s="28">
        <v>19735</v>
      </c>
      <c r="G12" s="28">
        <v>612</v>
      </c>
      <c r="H12" s="177">
        <f t="shared" si="0"/>
        <v>3.1010894350139345E-2</v>
      </c>
      <c r="I12" s="169">
        <v>2362819.63</v>
      </c>
    </row>
    <row r="13" spans="3:13" ht="25.5">
      <c r="C13" s="913" t="s">
        <v>163</v>
      </c>
      <c r="D13" s="32" t="s">
        <v>139</v>
      </c>
      <c r="E13" s="35" t="s">
        <v>140</v>
      </c>
      <c r="F13" s="34">
        <v>750</v>
      </c>
      <c r="G13" s="34">
        <v>141</v>
      </c>
      <c r="H13" s="174">
        <f t="shared" si="0"/>
        <v>0.188</v>
      </c>
      <c r="I13" s="167">
        <v>6993956.4299999997</v>
      </c>
    </row>
    <row r="14" spans="3:13" ht="26.25" thickBot="1">
      <c r="C14" s="914"/>
      <c r="D14" s="160" t="s">
        <v>141</v>
      </c>
      <c r="E14" s="164" t="s">
        <v>142</v>
      </c>
      <c r="F14" s="161">
        <v>10</v>
      </c>
      <c r="G14" s="161">
        <v>0</v>
      </c>
      <c r="H14" s="178">
        <f t="shared" si="0"/>
        <v>0</v>
      </c>
      <c r="I14" s="171">
        <v>9363430.5099999998</v>
      </c>
    </row>
    <row r="15" spans="3:13" ht="25.5">
      <c r="C15" s="913" t="s">
        <v>166</v>
      </c>
      <c r="D15" s="32" t="s">
        <v>143</v>
      </c>
      <c r="E15" s="33" t="s">
        <v>155</v>
      </c>
      <c r="F15" s="34">
        <v>67000</v>
      </c>
      <c r="G15" s="34">
        <v>0</v>
      </c>
      <c r="H15" s="174">
        <f>G15/F15</f>
        <v>0</v>
      </c>
      <c r="I15" s="167">
        <v>119297131.77000001</v>
      </c>
    </row>
    <row r="16" spans="3:13" s="24" customFormat="1" ht="39" thickBot="1">
      <c r="C16" s="915"/>
      <c r="D16" s="26" t="s">
        <v>475</v>
      </c>
      <c r="E16" s="27" t="s">
        <v>476</v>
      </c>
      <c r="F16" s="173">
        <v>5</v>
      </c>
      <c r="G16" s="173">
        <v>5</v>
      </c>
      <c r="H16" s="175">
        <f t="shared" si="0"/>
        <v>1</v>
      </c>
      <c r="I16" s="180">
        <v>52544005.189999998</v>
      </c>
    </row>
    <row r="17" spans="3:9" s="24" customFormat="1" ht="30.75" thickBot="1">
      <c r="C17" s="172" t="s">
        <v>477</v>
      </c>
      <c r="D17" s="26" t="s">
        <v>478</v>
      </c>
      <c r="E17" s="27" t="s">
        <v>479</v>
      </c>
      <c r="F17" s="28">
        <v>32737</v>
      </c>
      <c r="G17" s="28">
        <v>32632</v>
      </c>
      <c r="H17" s="177">
        <f>G17/F17</f>
        <v>0.99679261997128632</v>
      </c>
      <c r="I17" s="169">
        <v>5981492235.6300001</v>
      </c>
    </row>
    <row r="18" spans="3:9" s="24" customFormat="1" ht="39" thickBot="1">
      <c r="C18" s="162" t="s">
        <v>480</v>
      </c>
      <c r="D18" s="163" t="s">
        <v>481</v>
      </c>
      <c r="E18" s="165" t="s">
        <v>482</v>
      </c>
      <c r="F18" s="166">
        <v>2</v>
      </c>
      <c r="G18" s="166">
        <v>0</v>
      </c>
      <c r="H18" s="179">
        <f>G18/F18</f>
        <v>0</v>
      </c>
      <c r="I18" s="170">
        <v>2157780.9900000002</v>
      </c>
    </row>
    <row r="19" spans="3:9" ht="15.75" thickBot="1">
      <c r="C19" s="911" t="s">
        <v>219</v>
      </c>
      <c r="D19" s="912"/>
      <c r="E19" s="912"/>
      <c r="F19" s="912"/>
      <c r="G19" s="912"/>
      <c r="H19" s="912"/>
      <c r="I19" s="57">
        <f>SUM(I6:I17)</f>
        <v>7813060148.1000004</v>
      </c>
    </row>
    <row r="20" spans="3:9">
      <c r="C20" s="25" t="s">
        <v>495</v>
      </c>
    </row>
    <row r="21" spans="3:9" s="24" customFormat="1">
      <c r="C21" s="25" t="s">
        <v>24</v>
      </c>
    </row>
    <row r="22" spans="3:9" s="24" customFormat="1">
      <c r="C22" s="25" t="s">
        <v>502</v>
      </c>
    </row>
    <row r="23" spans="3:9" s="24" customFormat="1">
      <c r="C23" s="25" t="s">
        <v>494</v>
      </c>
    </row>
    <row r="24" spans="3:9" s="24" customFormat="1">
      <c r="C24" s="25" t="s">
        <v>26</v>
      </c>
    </row>
  </sheetData>
  <mergeCells count="13">
    <mergeCell ref="C19:H19"/>
    <mergeCell ref="C13:C14"/>
    <mergeCell ref="C6:C8"/>
    <mergeCell ref="C9:C12"/>
    <mergeCell ref="I4:I5"/>
    <mergeCell ref="H4:H5"/>
    <mergeCell ref="C15:C16"/>
    <mergeCell ref="C2:I3"/>
    <mergeCell ref="G4:G5"/>
    <mergeCell ref="F4:F5"/>
    <mergeCell ref="E4:E5"/>
    <mergeCell ref="D4:D5"/>
    <mergeCell ref="C4:C5"/>
  </mergeCells>
  <pageMargins left="0.7" right="0.7" top="0.75" bottom="0.75" header="0.3" footer="0.3"/>
  <ignoredErrors>
    <ignoredError sqref="I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25"/>
  <sheetViews>
    <sheetView showGridLines="0" workbookViewId="0">
      <selection activeCell="B4" sqref="B4:L5"/>
    </sheetView>
  </sheetViews>
  <sheetFormatPr defaultColWidth="11.42578125" defaultRowHeight="15"/>
  <cols>
    <col min="1" max="17" width="11.42578125" style="24" customWidth="1"/>
    <col min="18" max="20" width="14.140625" style="24" customWidth="1"/>
    <col min="21" max="256" width="11.42578125" style="24"/>
    <col min="257" max="273" width="11.42578125" style="24" customWidth="1"/>
    <col min="274" max="276" width="14.140625" style="24" customWidth="1"/>
    <col min="277" max="512" width="11.42578125" style="24"/>
    <col min="513" max="529" width="11.42578125" style="24" customWidth="1"/>
    <col min="530" max="532" width="14.140625" style="24" customWidth="1"/>
    <col min="533" max="768" width="11.42578125" style="24"/>
    <col min="769" max="785" width="11.42578125" style="24" customWidth="1"/>
    <col min="786" max="788" width="14.140625" style="24" customWidth="1"/>
    <col min="789" max="1024" width="11.42578125" style="24"/>
    <col min="1025" max="1041" width="11.42578125" style="24" customWidth="1"/>
    <col min="1042" max="1044" width="14.140625" style="24" customWidth="1"/>
    <col min="1045" max="1280" width="11.42578125" style="24"/>
    <col min="1281" max="1297" width="11.42578125" style="24" customWidth="1"/>
    <col min="1298" max="1300" width="14.140625" style="24" customWidth="1"/>
    <col min="1301" max="1536" width="11.42578125" style="24"/>
    <col min="1537" max="1553" width="11.42578125" style="24" customWidth="1"/>
    <col min="1554" max="1556" width="14.140625" style="24" customWidth="1"/>
    <col min="1557" max="1792" width="11.42578125" style="24"/>
    <col min="1793" max="1809" width="11.42578125" style="24" customWidth="1"/>
    <col min="1810" max="1812" width="14.140625" style="24" customWidth="1"/>
    <col min="1813" max="2048" width="11.42578125" style="24"/>
    <col min="2049" max="2065" width="11.42578125" style="24" customWidth="1"/>
    <col min="2066" max="2068" width="14.140625" style="24" customWidth="1"/>
    <col min="2069" max="2304" width="11.42578125" style="24"/>
    <col min="2305" max="2321" width="11.42578125" style="24" customWidth="1"/>
    <col min="2322" max="2324" width="14.140625" style="24" customWidth="1"/>
    <col min="2325" max="2560" width="11.42578125" style="24"/>
    <col min="2561" max="2577" width="11.42578125" style="24" customWidth="1"/>
    <col min="2578" max="2580" width="14.140625" style="24" customWidth="1"/>
    <col min="2581" max="2816" width="11.42578125" style="24"/>
    <col min="2817" max="2833" width="11.42578125" style="24" customWidth="1"/>
    <col min="2834" max="2836" width="14.140625" style="24" customWidth="1"/>
    <col min="2837" max="3072" width="11.42578125" style="24"/>
    <col min="3073" max="3089" width="11.42578125" style="24" customWidth="1"/>
    <col min="3090" max="3092" width="14.140625" style="24" customWidth="1"/>
    <col min="3093" max="3328" width="11.42578125" style="24"/>
    <col min="3329" max="3345" width="11.42578125" style="24" customWidth="1"/>
    <col min="3346" max="3348" width="14.140625" style="24" customWidth="1"/>
    <col min="3349" max="3584" width="11.42578125" style="24"/>
    <col min="3585" max="3601" width="11.42578125" style="24" customWidth="1"/>
    <col min="3602" max="3604" width="14.140625" style="24" customWidth="1"/>
    <col min="3605" max="3840" width="11.42578125" style="24"/>
    <col min="3841" max="3857" width="11.42578125" style="24" customWidth="1"/>
    <col min="3858" max="3860" width="14.140625" style="24" customWidth="1"/>
    <col min="3861" max="4096" width="11.42578125" style="24"/>
    <col min="4097" max="4113" width="11.42578125" style="24" customWidth="1"/>
    <col min="4114" max="4116" width="14.140625" style="24" customWidth="1"/>
    <col min="4117" max="4352" width="11.42578125" style="24"/>
    <col min="4353" max="4369" width="11.42578125" style="24" customWidth="1"/>
    <col min="4370" max="4372" width="14.140625" style="24" customWidth="1"/>
    <col min="4373" max="4608" width="11.42578125" style="24"/>
    <col min="4609" max="4625" width="11.42578125" style="24" customWidth="1"/>
    <col min="4626" max="4628" width="14.140625" style="24" customWidth="1"/>
    <col min="4629" max="4864" width="11.42578125" style="24"/>
    <col min="4865" max="4881" width="11.42578125" style="24" customWidth="1"/>
    <col min="4882" max="4884" width="14.140625" style="24" customWidth="1"/>
    <col min="4885" max="5120" width="11.42578125" style="24"/>
    <col min="5121" max="5137" width="11.42578125" style="24" customWidth="1"/>
    <col min="5138" max="5140" width="14.140625" style="24" customWidth="1"/>
    <col min="5141" max="5376" width="11.42578125" style="24"/>
    <col min="5377" max="5393" width="11.42578125" style="24" customWidth="1"/>
    <col min="5394" max="5396" width="14.140625" style="24" customWidth="1"/>
    <col min="5397" max="5632" width="11.42578125" style="24"/>
    <col min="5633" max="5649" width="11.42578125" style="24" customWidth="1"/>
    <col min="5650" max="5652" width="14.140625" style="24" customWidth="1"/>
    <col min="5653" max="5888" width="11.42578125" style="24"/>
    <col min="5889" max="5905" width="11.42578125" style="24" customWidth="1"/>
    <col min="5906" max="5908" width="14.140625" style="24" customWidth="1"/>
    <col min="5909" max="6144" width="11.42578125" style="24"/>
    <col min="6145" max="6161" width="11.42578125" style="24" customWidth="1"/>
    <col min="6162" max="6164" width="14.140625" style="24" customWidth="1"/>
    <col min="6165" max="6400" width="11.42578125" style="24"/>
    <col min="6401" max="6417" width="11.42578125" style="24" customWidth="1"/>
    <col min="6418" max="6420" width="14.140625" style="24" customWidth="1"/>
    <col min="6421" max="6656" width="11.42578125" style="24"/>
    <col min="6657" max="6673" width="11.42578125" style="24" customWidth="1"/>
    <col min="6674" max="6676" width="14.140625" style="24" customWidth="1"/>
    <col min="6677" max="6912" width="11.42578125" style="24"/>
    <col min="6913" max="6929" width="11.42578125" style="24" customWidth="1"/>
    <col min="6930" max="6932" width="14.140625" style="24" customWidth="1"/>
    <col min="6933" max="7168" width="11.42578125" style="24"/>
    <col min="7169" max="7185" width="11.42578125" style="24" customWidth="1"/>
    <col min="7186" max="7188" width="14.140625" style="24" customWidth="1"/>
    <col min="7189" max="7424" width="11.42578125" style="24"/>
    <col min="7425" max="7441" width="11.42578125" style="24" customWidth="1"/>
    <col min="7442" max="7444" width="14.140625" style="24" customWidth="1"/>
    <col min="7445" max="7680" width="11.42578125" style="24"/>
    <col min="7681" max="7697" width="11.42578125" style="24" customWidth="1"/>
    <col min="7698" max="7700" width="14.140625" style="24" customWidth="1"/>
    <col min="7701" max="7936" width="11.42578125" style="24"/>
    <col min="7937" max="7953" width="11.42578125" style="24" customWidth="1"/>
    <col min="7954" max="7956" width="14.140625" style="24" customWidth="1"/>
    <col min="7957" max="8192" width="11.42578125" style="24"/>
    <col min="8193" max="8209" width="11.42578125" style="24" customWidth="1"/>
    <col min="8210" max="8212" width="14.140625" style="24" customWidth="1"/>
    <col min="8213" max="8448" width="11.42578125" style="24"/>
    <col min="8449" max="8465" width="11.42578125" style="24" customWidth="1"/>
    <col min="8466" max="8468" width="14.140625" style="24" customWidth="1"/>
    <col min="8469" max="8704" width="11.42578125" style="24"/>
    <col min="8705" max="8721" width="11.42578125" style="24" customWidth="1"/>
    <col min="8722" max="8724" width="14.140625" style="24" customWidth="1"/>
    <col min="8725" max="8960" width="11.42578125" style="24"/>
    <col min="8961" max="8977" width="11.42578125" style="24" customWidth="1"/>
    <col min="8978" max="8980" width="14.140625" style="24" customWidth="1"/>
    <col min="8981" max="9216" width="11.42578125" style="24"/>
    <col min="9217" max="9233" width="11.42578125" style="24" customWidth="1"/>
    <col min="9234" max="9236" width="14.140625" style="24" customWidth="1"/>
    <col min="9237" max="9472" width="11.42578125" style="24"/>
    <col min="9473" max="9489" width="11.42578125" style="24" customWidth="1"/>
    <col min="9490" max="9492" width="14.140625" style="24" customWidth="1"/>
    <col min="9493" max="9728" width="11.42578125" style="24"/>
    <col min="9729" max="9745" width="11.42578125" style="24" customWidth="1"/>
    <col min="9746" max="9748" width="14.140625" style="24" customWidth="1"/>
    <col min="9749" max="9984" width="11.42578125" style="24"/>
    <col min="9985" max="10001" width="11.42578125" style="24" customWidth="1"/>
    <col min="10002" max="10004" width="14.140625" style="24" customWidth="1"/>
    <col min="10005" max="10240" width="11.42578125" style="24"/>
    <col min="10241" max="10257" width="11.42578125" style="24" customWidth="1"/>
    <col min="10258" max="10260" width="14.140625" style="24" customWidth="1"/>
    <col min="10261" max="10496" width="11.42578125" style="24"/>
    <col min="10497" max="10513" width="11.42578125" style="24" customWidth="1"/>
    <col min="10514" max="10516" width="14.140625" style="24" customWidth="1"/>
    <col min="10517" max="10752" width="11.42578125" style="24"/>
    <col min="10753" max="10769" width="11.42578125" style="24" customWidth="1"/>
    <col min="10770" max="10772" width="14.140625" style="24" customWidth="1"/>
    <col min="10773" max="11008" width="11.42578125" style="24"/>
    <col min="11009" max="11025" width="11.42578125" style="24" customWidth="1"/>
    <col min="11026" max="11028" width="14.140625" style="24" customWidth="1"/>
    <col min="11029" max="11264" width="11.42578125" style="24"/>
    <col min="11265" max="11281" width="11.42578125" style="24" customWidth="1"/>
    <col min="11282" max="11284" width="14.140625" style="24" customWidth="1"/>
    <col min="11285" max="11520" width="11.42578125" style="24"/>
    <col min="11521" max="11537" width="11.42578125" style="24" customWidth="1"/>
    <col min="11538" max="11540" width="14.140625" style="24" customWidth="1"/>
    <col min="11541" max="11776" width="11.42578125" style="24"/>
    <col min="11777" max="11793" width="11.42578125" style="24" customWidth="1"/>
    <col min="11794" max="11796" width="14.140625" style="24" customWidth="1"/>
    <col min="11797" max="12032" width="11.42578125" style="24"/>
    <col min="12033" max="12049" width="11.42578125" style="24" customWidth="1"/>
    <col min="12050" max="12052" width="14.140625" style="24" customWidth="1"/>
    <col min="12053" max="12288" width="11.42578125" style="24"/>
    <col min="12289" max="12305" width="11.42578125" style="24" customWidth="1"/>
    <col min="12306" max="12308" width="14.140625" style="24" customWidth="1"/>
    <col min="12309" max="12544" width="11.42578125" style="24"/>
    <col min="12545" max="12561" width="11.42578125" style="24" customWidth="1"/>
    <col min="12562" max="12564" width="14.140625" style="24" customWidth="1"/>
    <col min="12565" max="12800" width="11.42578125" style="24"/>
    <col min="12801" max="12817" width="11.42578125" style="24" customWidth="1"/>
    <col min="12818" max="12820" width="14.140625" style="24" customWidth="1"/>
    <col min="12821" max="13056" width="11.42578125" style="24"/>
    <col min="13057" max="13073" width="11.42578125" style="24" customWidth="1"/>
    <col min="13074" max="13076" width="14.140625" style="24" customWidth="1"/>
    <col min="13077" max="13312" width="11.42578125" style="24"/>
    <col min="13313" max="13329" width="11.42578125" style="24" customWidth="1"/>
    <col min="13330" max="13332" width="14.140625" style="24" customWidth="1"/>
    <col min="13333" max="13568" width="11.42578125" style="24"/>
    <col min="13569" max="13585" width="11.42578125" style="24" customWidth="1"/>
    <col min="13586" max="13588" width="14.140625" style="24" customWidth="1"/>
    <col min="13589" max="13824" width="11.42578125" style="24"/>
    <col min="13825" max="13841" width="11.42578125" style="24" customWidth="1"/>
    <col min="13842" max="13844" width="14.140625" style="24" customWidth="1"/>
    <col min="13845" max="14080" width="11.42578125" style="24"/>
    <col min="14081" max="14097" width="11.42578125" style="24" customWidth="1"/>
    <col min="14098" max="14100" width="14.140625" style="24" customWidth="1"/>
    <col min="14101" max="14336" width="11.42578125" style="24"/>
    <col min="14337" max="14353" width="11.42578125" style="24" customWidth="1"/>
    <col min="14354" max="14356" width="14.140625" style="24" customWidth="1"/>
    <col min="14357" max="14592" width="11.42578125" style="24"/>
    <col min="14593" max="14609" width="11.42578125" style="24" customWidth="1"/>
    <col min="14610" max="14612" width="14.140625" style="24" customWidth="1"/>
    <col min="14613" max="14848" width="11.42578125" style="24"/>
    <col min="14849" max="14865" width="11.42578125" style="24" customWidth="1"/>
    <col min="14866" max="14868" width="14.140625" style="24" customWidth="1"/>
    <col min="14869" max="15104" width="11.42578125" style="24"/>
    <col min="15105" max="15121" width="11.42578125" style="24" customWidth="1"/>
    <col min="15122" max="15124" width="14.140625" style="24" customWidth="1"/>
    <col min="15125" max="15360" width="11.42578125" style="24"/>
    <col min="15361" max="15377" width="11.42578125" style="24" customWidth="1"/>
    <col min="15378" max="15380" width="14.140625" style="24" customWidth="1"/>
    <col min="15381" max="15616" width="11.42578125" style="24"/>
    <col min="15617" max="15633" width="11.42578125" style="24" customWidth="1"/>
    <col min="15634" max="15636" width="14.140625" style="24" customWidth="1"/>
    <col min="15637" max="15872" width="11.42578125" style="24"/>
    <col min="15873" max="15889" width="11.42578125" style="24" customWidth="1"/>
    <col min="15890" max="15892" width="14.140625" style="24" customWidth="1"/>
    <col min="15893" max="16128" width="11.42578125" style="24"/>
    <col min="16129" max="16145" width="11.42578125" style="24" customWidth="1"/>
    <col min="16146" max="16148" width="14.140625" style="24" customWidth="1"/>
    <col min="16149" max="16384" width="11.42578125" style="24"/>
  </cols>
  <sheetData>
    <row r="2" spans="2:14" ht="31.5" customHeight="1">
      <c r="B2" s="779" t="s">
        <v>953</v>
      </c>
      <c r="C2" s="779"/>
      <c r="D2" s="779"/>
      <c r="E2" s="779"/>
      <c r="F2" s="779"/>
      <c r="G2" s="779"/>
      <c r="H2" s="779"/>
      <c r="I2" s="779"/>
      <c r="J2" s="779"/>
      <c r="K2" s="779"/>
      <c r="L2" s="779"/>
      <c r="N2" s="347"/>
    </row>
    <row r="3" spans="2:14">
      <c r="B3" s="780" t="s">
        <v>622</v>
      </c>
      <c r="C3" s="780"/>
      <c r="D3" s="780"/>
      <c r="E3" s="780"/>
      <c r="F3" s="780"/>
      <c r="G3" s="780"/>
      <c r="H3" s="780"/>
      <c r="I3" s="780"/>
      <c r="J3" s="780"/>
      <c r="K3" s="780"/>
      <c r="L3" s="780"/>
      <c r="N3" s="347"/>
    </row>
    <row r="4" spans="2:14">
      <c r="B4" s="781" t="s">
        <v>623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N4" s="347"/>
    </row>
    <row r="5" spans="2:14">
      <c r="N5" s="347"/>
    </row>
    <row r="6" spans="2:14">
      <c r="N6" s="347"/>
    </row>
    <row r="7" spans="2:14">
      <c r="N7" s="347"/>
    </row>
    <row r="8" spans="2:14">
      <c r="N8" s="347"/>
    </row>
    <row r="9" spans="2:14">
      <c r="N9" s="347"/>
    </row>
    <row r="10" spans="2:14">
      <c r="N10" s="347"/>
    </row>
    <row r="11" spans="2:14">
      <c r="N11" s="347"/>
    </row>
    <row r="12" spans="2:14">
      <c r="N12" s="347"/>
    </row>
    <row r="25" spans="2:2">
      <c r="B25" s="346" t="s">
        <v>625</v>
      </c>
    </row>
  </sheetData>
  <mergeCells count="3">
    <mergeCell ref="B2:L2"/>
    <mergeCell ref="B3:L3"/>
    <mergeCell ref="B4:L4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H34"/>
  <sheetViews>
    <sheetView showGridLines="0" topLeftCell="A2" zoomScaleNormal="100" workbookViewId="0">
      <selection activeCell="D12" sqref="D12"/>
    </sheetView>
  </sheetViews>
  <sheetFormatPr defaultColWidth="11.42578125" defaultRowHeight="15"/>
  <cols>
    <col min="2" max="2" width="44.140625" customWidth="1"/>
    <col min="3" max="3" width="29" customWidth="1"/>
    <col min="4" max="4" width="21.42578125" customWidth="1"/>
    <col min="5" max="5" width="14.140625" customWidth="1"/>
    <col min="6" max="6" width="11.7109375" customWidth="1"/>
    <col min="7" max="7" width="12.7109375" customWidth="1"/>
    <col min="8" max="8" width="23" bestFit="1" customWidth="1"/>
  </cols>
  <sheetData>
    <row r="2" spans="2:8">
      <c r="B2" s="904" t="s">
        <v>1017</v>
      </c>
      <c r="C2" s="904"/>
      <c r="D2" s="904"/>
      <c r="E2" s="904"/>
      <c r="F2" s="904"/>
      <c r="G2" s="904"/>
      <c r="H2" s="904"/>
    </row>
    <row r="3" spans="2:8">
      <c r="B3" s="904"/>
      <c r="C3" s="904"/>
      <c r="D3" s="904"/>
      <c r="E3" s="904"/>
      <c r="F3" s="904"/>
      <c r="G3" s="904"/>
      <c r="H3" s="904"/>
    </row>
    <row r="4" spans="2:8">
      <c r="B4" s="909" t="s">
        <v>162</v>
      </c>
      <c r="C4" s="907" t="s">
        <v>161</v>
      </c>
      <c r="D4" s="907" t="s">
        <v>160</v>
      </c>
      <c r="E4" s="905" t="s">
        <v>159</v>
      </c>
      <c r="F4" s="905" t="s">
        <v>158</v>
      </c>
      <c r="G4" s="905" t="s">
        <v>157</v>
      </c>
      <c r="H4" s="916" t="s">
        <v>167</v>
      </c>
    </row>
    <row r="5" spans="2:8" ht="15.75" thickBot="1">
      <c r="B5" s="910"/>
      <c r="C5" s="908"/>
      <c r="D5" s="908"/>
      <c r="E5" s="906"/>
      <c r="F5" s="906"/>
      <c r="G5" s="906"/>
      <c r="H5" s="917"/>
    </row>
    <row r="6" spans="2:8" ht="63.75">
      <c r="B6" s="918" t="s">
        <v>211</v>
      </c>
      <c r="C6" s="40" t="s">
        <v>168</v>
      </c>
      <c r="D6" s="41" t="s">
        <v>169</v>
      </c>
      <c r="E6" s="42">
        <v>900</v>
      </c>
      <c r="F6" s="42">
        <v>1424</v>
      </c>
      <c r="G6" s="43">
        <f t="shared" ref="G6:G28" si="0">F6/E6</f>
        <v>1.5822222222222222</v>
      </c>
      <c r="H6" s="53">
        <v>236000</v>
      </c>
    </row>
    <row r="7" spans="2:8" ht="51">
      <c r="B7" s="919"/>
      <c r="C7" s="36" t="s">
        <v>174</v>
      </c>
      <c r="D7" s="37" t="s">
        <v>175</v>
      </c>
      <c r="E7" s="38">
        <v>5500</v>
      </c>
      <c r="F7" s="38">
        <v>4493</v>
      </c>
      <c r="G7" s="39">
        <f t="shared" si="0"/>
        <v>0.81690909090909092</v>
      </c>
      <c r="H7" s="54">
        <v>6570912.1899999995</v>
      </c>
    </row>
    <row r="8" spans="2:8" ht="102.75" thickBot="1">
      <c r="B8" s="920"/>
      <c r="C8" s="44" t="s">
        <v>201</v>
      </c>
      <c r="D8" s="47" t="s">
        <v>202</v>
      </c>
      <c r="E8" s="45">
        <v>145000</v>
      </c>
      <c r="F8" s="45">
        <v>122204</v>
      </c>
      <c r="G8" s="46">
        <f t="shared" si="0"/>
        <v>0.8427862068965517</v>
      </c>
      <c r="H8" s="55">
        <v>451920</v>
      </c>
    </row>
    <row r="9" spans="2:8" ht="38.25">
      <c r="B9" s="918" t="s">
        <v>212</v>
      </c>
      <c r="C9" s="40" t="s">
        <v>172</v>
      </c>
      <c r="D9" s="41" t="s">
        <v>173</v>
      </c>
      <c r="E9" s="42">
        <v>6416</v>
      </c>
      <c r="F9" s="42">
        <v>15824</v>
      </c>
      <c r="G9" s="43">
        <f t="shared" si="0"/>
        <v>2.4663341645885288</v>
      </c>
      <c r="H9" s="53">
        <v>733226724.01999998</v>
      </c>
    </row>
    <row r="10" spans="2:8" ht="26.25" thickBot="1">
      <c r="B10" s="920"/>
      <c r="C10" s="44" t="s">
        <v>170</v>
      </c>
      <c r="D10" s="47" t="s">
        <v>171</v>
      </c>
      <c r="E10" s="45">
        <v>750</v>
      </c>
      <c r="F10" s="45">
        <v>267</v>
      </c>
      <c r="G10" s="46">
        <f t="shared" si="0"/>
        <v>0.35599999999999998</v>
      </c>
      <c r="H10" s="55">
        <v>9365240.8399999999</v>
      </c>
    </row>
    <row r="11" spans="2:8" ht="51">
      <c r="B11" s="918" t="s">
        <v>218</v>
      </c>
      <c r="C11" s="40" t="s">
        <v>205</v>
      </c>
      <c r="D11" s="41" t="s">
        <v>206</v>
      </c>
      <c r="E11" s="42">
        <v>376953992</v>
      </c>
      <c r="F11" s="42">
        <v>372302630</v>
      </c>
      <c r="G11" s="43">
        <f t="shared" si="0"/>
        <v>0.98766066390404483</v>
      </c>
      <c r="H11" s="53">
        <v>548666050.35000002</v>
      </c>
    </row>
    <row r="12" spans="2:8" ht="51.75" thickBot="1">
      <c r="B12" s="920"/>
      <c r="C12" s="44" t="s">
        <v>207</v>
      </c>
      <c r="D12" s="47" t="s">
        <v>208</v>
      </c>
      <c r="E12" s="45">
        <v>1320</v>
      </c>
      <c r="F12" s="45">
        <v>1303</v>
      </c>
      <c r="G12" s="46">
        <f t="shared" si="0"/>
        <v>0.98712121212121207</v>
      </c>
      <c r="H12" s="55">
        <v>1272848495.8699999</v>
      </c>
    </row>
    <row r="13" spans="2:8" ht="76.5">
      <c r="B13" s="918" t="s">
        <v>213</v>
      </c>
      <c r="C13" s="40" t="s">
        <v>176</v>
      </c>
      <c r="D13" s="41" t="s">
        <v>177</v>
      </c>
      <c r="E13" s="42">
        <v>500000</v>
      </c>
      <c r="F13" s="42">
        <v>48724</v>
      </c>
      <c r="G13" s="43">
        <f t="shared" si="0"/>
        <v>9.7448000000000007E-2</v>
      </c>
      <c r="H13" s="53">
        <v>17527172</v>
      </c>
    </row>
    <row r="14" spans="2:8" ht="51.75" thickBot="1">
      <c r="B14" s="920"/>
      <c r="C14" s="44" t="s">
        <v>191</v>
      </c>
      <c r="D14" s="47" t="s">
        <v>192</v>
      </c>
      <c r="E14" s="45">
        <v>700</v>
      </c>
      <c r="F14" s="45">
        <v>119</v>
      </c>
      <c r="G14" s="46">
        <f t="shared" si="0"/>
        <v>0.17</v>
      </c>
      <c r="H14" s="55">
        <v>1497174.62</v>
      </c>
    </row>
    <row r="15" spans="2:8" ht="51">
      <c r="B15" s="918" t="s">
        <v>217</v>
      </c>
      <c r="C15" s="40" t="s">
        <v>209</v>
      </c>
      <c r="D15" s="41" t="s">
        <v>210</v>
      </c>
      <c r="E15" s="42">
        <v>6</v>
      </c>
      <c r="F15" s="42">
        <v>6</v>
      </c>
      <c r="G15" s="43">
        <f t="shared" si="0"/>
        <v>1</v>
      </c>
      <c r="H15" s="53">
        <v>79789934.449999988</v>
      </c>
    </row>
    <row r="16" spans="2:8" ht="38.25">
      <c r="B16" s="919"/>
      <c r="C16" s="36" t="s">
        <v>197</v>
      </c>
      <c r="D16" s="37" t="s">
        <v>198</v>
      </c>
      <c r="E16" s="38">
        <v>62829</v>
      </c>
      <c r="F16" s="38">
        <v>39770</v>
      </c>
      <c r="G16" s="39">
        <f t="shared" si="0"/>
        <v>0.63298795142370556</v>
      </c>
      <c r="H16" s="54">
        <v>5000000</v>
      </c>
    </row>
    <row r="17" spans="2:8" ht="39" thickBot="1">
      <c r="B17" s="920"/>
      <c r="C17" s="44" t="s">
        <v>203</v>
      </c>
      <c r="D17" s="47" t="s">
        <v>204</v>
      </c>
      <c r="E17" s="45">
        <v>9</v>
      </c>
      <c r="F17" s="45">
        <v>6</v>
      </c>
      <c r="G17" s="46">
        <f t="shared" si="0"/>
        <v>0.66666666666666663</v>
      </c>
      <c r="H17" s="55">
        <v>0</v>
      </c>
    </row>
    <row r="18" spans="2:8" ht="39" thickBot="1">
      <c r="B18" s="48" t="s">
        <v>216</v>
      </c>
      <c r="C18" s="49" t="s">
        <v>187</v>
      </c>
      <c r="D18" s="50" t="s">
        <v>188</v>
      </c>
      <c r="E18" s="51">
        <v>36085</v>
      </c>
      <c r="F18" s="51">
        <v>34544</v>
      </c>
      <c r="G18" s="52">
        <f t="shared" si="0"/>
        <v>0.95729527504503253</v>
      </c>
      <c r="H18" s="56">
        <v>56424217.339999996</v>
      </c>
    </row>
    <row r="19" spans="2:8" ht="63.75">
      <c r="B19" s="918" t="s">
        <v>215</v>
      </c>
      <c r="C19" s="40" t="s">
        <v>183</v>
      </c>
      <c r="D19" s="41" t="s">
        <v>184</v>
      </c>
      <c r="E19" s="42">
        <v>464</v>
      </c>
      <c r="F19" s="42">
        <v>279</v>
      </c>
      <c r="G19" s="43">
        <f t="shared" si="0"/>
        <v>0.60129310344827591</v>
      </c>
      <c r="H19" s="53">
        <v>0</v>
      </c>
    </row>
    <row r="20" spans="2:8" ht="51">
      <c r="B20" s="919"/>
      <c r="C20" s="36" t="s">
        <v>189</v>
      </c>
      <c r="D20" s="37" t="s">
        <v>190</v>
      </c>
      <c r="E20" s="38">
        <v>2200</v>
      </c>
      <c r="F20" s="38">
        <v>1149</v>
      </c>
      <c r="G20" s="39">
        <f t="shared" si="0"/>
        <v>0.52227272727272722</v>
      </c>
      <c r="H20" s="54">
        <v>0</v>
      </c>
    </row>
    <row r="21" spans="2:8" ht="38.25">
      <c r="B21" s="919"/>
      <c r="C21" s="36" t="s">
        <v>193</v>
      </c>
      <c r="D21" s="37" t="s">
        <v>194</v>
      </c>
      <c r="E21" s="38">
        <v>54000</v>
      </c>
      <c r="F21" s="38">
        <v>11282</v>
      </c>
      <c r="G21" s="39">
        <f t="shared" si="0"/>
        <v>0.20892592592592593</v>
      </c>
      <c r="H21" s="54">
        <v>38637128.399999999</v>
      </c>
    </row>
    <row r="22" spans="2:8" ht="63.75">
      <c r="B22" s="919"/>
      <c r="C22" s="36" t="s">
        <v>185</v>
      </c>
      <c r="D22" s="37" t="s">
        <v>186</v>
      </c>
      <c r="E22" s="38">
        <v>7092</v>
      </c>
      <c r="F22" s="38">
        <v>1341</v>
      </c>
      <c r="G22" s="39">
        <f t="shared" si="0"/>
        <v>0.18908629441624367</v>
      </c>
      <c r="H22" s="54">
        <v>0</v>
      </c>
    </row>
    <row r="23" spans="2:8" ht="51.75" thickBot="1">
      <c r="B23" s="920"/>
      <c r="C23" s="44" t="s">
        <v>483</v>
      </c>
      <c r="D23" s="47" t="s">
        <v>182</v>
      </c>
      <c r="E23" s="45">
        <v>500</v>
      </c>
      <c r="F23" s="45">
        <v>0</v>
      </c>
      <c r="G23" s="46">
        <f t="shared" si="0"/>
        <v>0</v>
      </c>
      <c r="H23" s="55">
        <v>0</v>
      </c>
    </row>
    <row r="24" spans="2:8" ht="38.25">
      <c r="B24" s="918" t="s">
        <v>214</v>
      </c>
      <c r="C24" s="40" t="s">
        <v>178</v>
      </c>
      <c r="D24" s="41" t="s">
        <v>179</v>
      </c>
      <c r="E24" s="42">
        <v>624763</v>
      </c>
      <c r="F24" s="42">
        <v>506584</v>
      </c>
      <c r="G24" s="43">
        <f t="shared" si="0"/>
        <v>0.81084187123757334</v>
      </c>
      <c r="H24" s="53">
        <v>0</v>
      </c>
    </row>
    <row r="25" spans="2:8" ht="51">
      <c r="B25" s="919"/>
      <c r="C25" s="36" t="s">
        <v>180</v>
      </c>
      <c r="D25" s="37" t="s">
        <v>181</v>
      </c>
      <c r="E25" s="38">
        <v>2167849</v>
      </c>
      <c r="F25" s="38">
        <v>2758282</v>
      </c>
      <c r="G25" s="39">
        <f t="shared" si="0"/>
        <v>1.272358914297075</v>
      </c>
      <c r="H25" s="54">
        <v>408573638.60000002</v>
      </c>
    </row>
    <row r="26" spans="2:8" ht="38.25">
      <c r="B26" s="919"/>
      <c r="C26" s="36" t="s">
        <v>195</v>
      </c>
      <c r="D26" s="37" t="s">
        <v>196</v>
      </c>
      <c r="E26" s="38">
        <v>7703</v>
      </c>
      <c r="F26" s="38">
        <v>4385</v>
      </c>
      <c r="G26" s="39">
        <f t="shared" si="0"/>
        <v>0.56925873036479291</v>
      </c>
      <c r="H26" s="54">
        <v>0</v>
      </c>
    </row>
    <row r="27" spans="2:8" ht="39" thickBot="1">
      <c r="B27" s="920"/>
      <c r="C27" s="44" t="s">
        <v>199</v>
      </c>
      <c r="D27" s="47" t="s">
        <v>200</v>
      </c>
      <c r="E27" s="45">
        <v>117222</v>
      </c>
      <c r="F27" s="45">
        <v>207407</v>
      </c>
      <c r="G27" s="46">
        <f t="shared" si="0"/>
        <v>1.7693521693879988</v>
      </c>
      <c r="H27" s="55">
        <v>7949099.79</v>
      </c>
    </row>
    <row r="28" spans="2:8" s="24" customFormat="1" ht="51.75" thickBot="1">
      <c r="B28" s="181" t="s">
        <v>484</v>
      </c>
      <c r="C28" s="49" t="s">
        <v>485</v>
      </c>
      <c r="D28" s="50" t="s">
        <v>486</v>
      </c>
      <c r="E28" s="51">
        <v>5978</v>
      </c>
      <c r="F28" s="51">
        <v>7</v>
      </c>
      <c r="G28" s="46">
        <f t="shared" si="0"/>
        <v>1.17096018735363E-3</v>
      </c>
      <c r="H28" s="56">
        <v>1037633</v>
      </c>
    </row>
    <row r="29" spans="2:8" ht="15.75" thickBot="1">
      <c r="B29" s="911" t="s">
        <v>219</v>
      </c>
      <c r="C29" s="912"/>
      <c r="D29" s="912"/>
      <c r="E29" s="912"/>
      <c r="F29" s="912"/>
      <c r="G29" s="912"/>
      <c r="H29" s="57">
        <f>SUM(H6:H28)</f>
        <v>3187801341.4699998</v>
      </c>
    </row>
    <row r="30" spans="2:8">
      <c r="B30" s="25" t="s">
        <v>495</v>
      </c>
    </row>
    <row r="31" spans="2:8">
      <c r="B31" s="25" t="s">
        <v>24</v>
      </c>
    </row>
    <row r="32" spans="2:8">
      <c r="B32" s="25" t="s">
        <v>502</v>
      </c>
    </row>
    <row r="33" spans="2:2">
      <c r="B33" s="25" t="s">
        <v>494</v>
      </c>
    </row>
    <row r="34" spans="2:2">
      <c r="B34" s="25" t="s">
        <v>26</v>
      </c>
    </row>
  </sheetData>
  <mergeCells count="16">
    <mergeCell ref="B2:H3"/>
    <mergeCell ref="B4:B5"/>
    <mergeCell ref="C4:C5"/>
    <mergeCell ref="D4:D5"/>
    <mergeCell ref="E4:E5"/>
    <mergeCell ref="F4:F5"/>
    <mergeCell ref="G4:G5"/>
    <mergeCell ref="H4:H5"/>
    <mergeCell ref="B29:G29"/>
    <mergeCell ref="B24:B27"/>
    <mergeCell ref="B13:B14"/>
    <mergeCell ref="B11:B12"/>
    <mergeCell ref="B6:B8"/>
    <mergeCell ref="B15:B17"/>
    <mergeCell ref="B19:B23"/>
    <mergeCell ref="B9:B1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C2:I42"/>
  <sheetViews>
    <sheetView showGridLines="0" zoomScaleNormal="100" workbookViewId="0">
      <selection activeCell="I17" sqref="I17"/>
    </sheetView>
  </sheetViews>
  <sheetFormatPr defaultColWidth="11.42578125" defaultRowHeight="15"/>
  <cols>
    <col min="3" max="3" width="31.28515625" customWidth="1"/>
    <col min="4" max="4" width="35.42578125" customWidth="1"/>
    <col min="5" max="5" width="24.42578125" customWidth="1"/>
    <col min="6" max="6" width="18" customWidth="1"/>
    <col min="7" max="7" width="12.28515625" customWidth="1"/>
    <col min="8" max="8" width="14.5703125" customWidth="1"/>
    <col min="9" max="9" width="19" customWidth="1"/>
  </cols>
  <sheetData>
    <row r="2" spans="3:9">
      <c r="C2" s="904" t="s">
        <v>1018</v>
      </c>
      <c r="D2" s="904"/>
      <c r="E2" s="904"/>
      <c r="F2" s="904"/>
      <c r="G2" s="904"/>
      <c r="H2" s="904"/>
      <c r="I2" s="904"/>
    </row>
    <row r="3" spans="3:9">
      <c r="C3" s="904"/>
      <c r="D3" s="904"/>
      <c r="E3" s="904"/>
      <c r="F3" s="904"/>
      <c r="G3" s="904"/>
      <c r="H3" s="904"/>
      <c r="I3" s="904"/>
    </row>
    <row r="4" spans="3:9">
      <c r="C4" s="909" t="s">
        <v>162</v>
      </c>
      <c r="D4" s="907" t="s">
        <v>161</v>
      </c>
      <c r="E4" s="907" t="s">
        <v>160</v>
      </c>
      <c r="F4" s="905" t="s">
        <v>159</v>
      </c>
      <c r="G4" s="905" t="s">
        <v>158</v>
      </c>
      <c r="H4" s="905" t="s">
        <v>157</v>
      </c>
      <c r="I4" s="916" t="s">
        <v>167</v>
      </c>
    </row>
    <row r="5" spans="3:9" ht="27.75" customHeight="1" thickBot="1">
      <c r="C5" s="910"/>
      <c r="D5" s="908"/>
      <c r="E5" s="908"/>
      <c r="F5" s="906"/>
      <c r="G5" s="906"/>
      <c r="H5" s="906"/>
      <c r="I5" s="917"/>
    </row>
    <row r="6" spans="3:9" ht="42" customHeight="1">
      <c r="C6" s="921" t="s">
        <v>273</v>
      </c>
      <c r="D6" s="62" t="s">
        <v>225</v>
      </c>
      <c r="E6" s="63" t="s">
        <v>226</v>
      </c>
      <c r="F6" s="64">
        <v>70</v>
      </c>
      <c r="G6" s="64">
        <v>249</v>
      </c>
      <c r="H6" s="65">
        <f t="shared" ref="H6:H36" si="0">G6/F6</f>
        <v>3.5571428571428569</v>
      </c>
      <c r="I6" s="53">
        <v>11974131.100000001</v>
      </c>
    </row>
    <row r="7" spans="3:9" ht="51">
      <c r="C7" s="922"/>
      <c r="D7" s="61" t="s">
        <v>242</v>
      </c>
      <c r="E7" s="58" t="s">
        <v>243</v>
      </c>
      <c r="F7" s="59">
        <v>30000</v>
      </c>
      <c r="G7" s="59">
        <v>39766</v>
      </c>
      <c r="H7" s="60">
        <f t="shared" si="0"/>
        <v>1.3255333333333332</v>
      </c>
      <c r="I7" s="54">
        <v>9933231.0800000001</v>
      </c>
    </row>
    <row r="8" spans="3:9" ht="45">
      <c r="C8" s="922"/>
      <c r="D8" s="61" t="s">
        <v>246</v>
      </c>
      <c r="E8" s="58" t="s">
        <v>247</v>
      </c>
      <c r="F8" s="59">
        <v>55</v>
      </c>
      <c r="G8" s="59">
        <v>25</v>
      </c>
      <c r="H8" s="60">
        <f t="shared" si="0"/>
        <v>0.45454545454545453</v>
      </c>
      <c r="I8" s="54">
        <v>64626014.600000001</v>
      </c>
    </row>
    <row r="9" spans="3:9" ht="51.75" thickBot="1">
      <c r="C9" s="923"/>
      <c r="D9" s="66" t="s">
        <v>260</v>
      </c>
      <c r="E9" s="67" t="s">
        <v>261</v>
      </c>
      <c r="F9" s="68">
        <v>113502</v>
      </c>
      <c r="G9" s="68">
        <v>124163</v>
      </c>
      <c r="H9" s="69">
        <f t="shared" si="0"/>
        <v>1.093927860302021</v>
      </c>
      <c r="I9" s="55">
        <v>324181202.17999995</v>
      </c>
    </row>
    <row r="10" spans="3:9" ht="30">
      <c r="C10" s="921" t="s">
        <v>276</v>
      </c>
      <c r="D10" s="62" t="s">
        <v>248</v>
      </c>
      <c r="E10" s="63" t="s">
        <v>249</v>
      </c>
      <c r="F10" s="64">
        <v>219161</v>
      </c>
      <c r="G10" s="64">
        <v>301162</v>
      </c>
      <c r="H10" s="65">
        <f t="shared" si="0"/>
        <v>1.3741587234955124</v>
      </c>
      <c r="I10" s="53">
        <v>436207454.06</v>
      </c>
    </row>
    <row r="11" spans="3:9" ht="30.75" thickBot="1">
      <c r="C11" s="923"/>
      <c r="D11" s="66" t="s">
        <v>239</v>
      </c>
      <c r="E11" s="67" t="s">
        <v>240</v>
      </c>
      <c r="F11" s="68">
        <v>160000</v>
      </c>
      <c r="G11" s="68">
        <v>224596</v>
      </c>
      <c r="H11" s="69">
        <f t="shared" si="0"/>
        <v>1.4037249999999999</v>
      </c>
      <c r="I11" s="55">
        <v>220150568.34</v>
      </c>
    </row>
    <row r="12" spans="3:9" ht="38.25">
      <c r="C12" s="921" t="s">
        <v>274</v>
      </c>
      <c r="D12" s="62" t="s">
        <v>237</v>
      </c>
      <c r="E12" s="63" t="s">
        <v>238</v>
      </c>
      <c r="F12" s="64">
        <v>35073</v>
      </c>
      <c r="G12" s="64">
        <v>25441</v>
      </c>
      <c r="H12" s="65">
        <f t="shared" si="0"/>
        <v>0.72537279388703557</v>
      </c>
      <c r="I12" s="53">
        <v>311471749.77999997</v>
      </c>
    </row>
    <row r="13" spans="3:9" ht="51">
      <c r="C13" s="922"/>
      <c r="D13" s="61" t="s">
        <v>235</v>
      </c>
      <c r="E13" s="58" t="s">
        <v>236</v>
      </c>
      <c r="F13" s="59">
        <v>275</v>
      </c>
      <c r="G13" s="59">
        <v>359</v>
      </c>
      <c r="H13" s="60">
        <f t="shared" si="0"/>
        <v>1.3054545454545454</v>
      </c>
      <c r="I13" s="54">
        <v>109272199.81</v>
      </c>
    </row>
    <row r="14" spans="3:9" ht="45">
      <c r="C14" s="922"/>
      <c r="D14" s="61" t="s">
        <v>233</v>
      </c>
      <c r="E14" s="58" t="s">
        <v>234</v>
      </c>
      <c r="F14" s="59">
        <v>100</v>
      </c>
      <c r="G14" s="59">
        <v>148</v>
      </c>
      <c r="H14" s="60">
        <f t="shared" si="0"/>
        <v>1.48</v>
      </c>
      <c r="I14" s="54">
        <v>108928910.55000001</v>
      </c>
    </row>
    <row r="15" spans="3:9" ht="51.75" thickBot="1">
      <c r="C15" s="923"/>
      <c r="D15" s="66" t="s">
        <v>262</v>
      </c>
      <c r="E15" s="67" t="s">
        <v>240</v>
      </c>
      <c r="F15" s="68">
        <v>2503</v>
      </c>
      <c r="G15" s="68">
        <v>2439</v>
      </c>
      <c r="H15" s="69">
        <f t="shared" si="0"/>
        <v>0.97443068318018378</v>
      </c>
      <c r="I15" s="55">
        <v>38190524.990000002</v>
      </c>
    </row>
    <row r="16" spans="3:9" ht="30.75" thickBot="1">
      <c r="C16" s="181" t="s">
        <v>275</v>
      </c>
      <c r="D16" s="70" t="s">
        <v>229</v>
      </c>
      <c r="E16" s="71" t="s">
        <v>230</v>
      </c>
      <c r="F16" s="72">
        <v>304659</v>
      </c>
      <c r="G16" s="72">
        <v>351290</v>
      </c>
      <c r="H16" s="73">
        <f t="shared" si="0"/>
        <v>1.1530596502975459</v>
      </c>
      <c r="I16" s="56">
        <v>572390314.77999997</v>
      </c>
    </row>
    <row r="17" spans="3:9" ht="91.5" customHeight="1" thickBot="1">
      <c r="C17" s="181" t="s">
        <v>277</v>
      </c>
      <c r="D17" s="70" t="s">
        <v>250</v>
      </c>
      <c r="E17" s="71" t="s">
        <v>251</v>
      </c>
      <c r="F17" s="72">
        <v>7800</v>
      </c>
      <c r="G17" s="72">
        <v>5667</v>
      </c>
      <c r="H17" s="73">
        <f t="shared" si="0"/>
        <v>0.72653846153846158</v>
      </c>
      <c r="I17" s="56">
        <v>72467740.890000001</v>
      </c>
    </row>
    <row r="18" spans="3:9" ht="60">
      <c r="C18" s="921" t="s">
        <v>278</v>
      </c>
      <c r="D18" s="62" t="s">
        <v>279</v>
      </c>
      <c r="E18" s="63" t="s">
        <v>241</v>
      </c>
      <c r="F18" s="64">
        <v>511889</v>
      </c>
      <c r="G18" s="64">
        <v>522476</v>
      </c>
      <c r="H18" s="65">
        <f t="shared" si="0"/>
        <v>1.020682218215277</v>
      </c>
      <c r="I18" s="53">
        <v>234764402.22</v>
      </c>
    </row>
    <row r="19" spans="3:9" ht="30">
      <c r="C19" s="922"/>
      <c r="D19" s="61" t="s">
        <v>254</v>
      </c>
      <c r="E19" s="58" t="s">
        <v>255</v>
      </c>
      <c r="F19" s="59">
        <v>535856</v>
      </c>
      <c r="G19" s="59">
        <v>538569</v>
      </c>
      <c r="H19" s="60">
        <f t="shared" si="0"/>
        <v>1.0050629273536174</v>
      </c>
      <c r="I19" s="54">
        <v>161478331.80000001</v>
      </c>
    </row>
    <row r="20" spans="3:9" ht="42.75" customHeight="1">
      <c r="C20" s="922"/>
      <c r="D20" s="61" t="s">
        <v>258</v>
      </c>
      <c r="E20" s="58" t="s">
        <v>259</v>
      </c>
      <c r="F20" s="59">
        <v>294878</v>
      </c>
      <c r="G20" s="59">
        <v>270253</v>
      </c>
      <c r="H20" s="60">
        <f t="shared" si="0"/>
        <v>0.91649088775697063</v>
      </c>
      <c r="I20" s="54">
        <v>606388610.68000007</v>
      </c>
    </row>
    <row r="21" spans="3:9" s="24" customFormat="1" ht="30">
      <c r="C21" s="922"/>
      <c r="D21" s="61" t="s">
        <v>487</v>
      </c>
      <c r="E21" s="58" t="s">
        <v>489</v>
      </c>
      <c r="F21" s="59">
        <v>15268</v>
      </c>
      <c r="G21" s="59">
        <v>15268</v>
      </c>
      <c r="H21" s="60">
        <f t="shared" si="0"/>
        <v>1</v>
      </c>
      <c r="I21" s="54">
        <v>27272548.059999999</v>
      </c>
    </row>
    <row r="22" spans="3:9" s="24" customFormat="1" ht="45.75" thickBot="1">
      <c r="C22" s="923"/>
      <c r="D22" s="66" t="s">
        <v>488</v>
      </c>
      <c r="E22" s="67" t="s">
        <v>490</v>
      </c>
      <c r="F22" s="68">
        <v>1913917</v>
      </c>
      <c r="G22" s="68">
        <v>2698087</v>
      </c>
      <c r="H22" s="69">
        <f t="shared" si="0"/>
        <v>1.4097199617329279</v>
      </c>
      <c r="I22" s="55">
        <v>21847437550.59</v>
      </c>
    </row>
    <row r="23" spans="3:9" ht="51.75" thickBot="1">
      <c r="C23" s="181" t="s">
        <v>280</v>
      </c>
      <c r="D23" s="70" t="s">
        <v>227</v>
      </c>
      <c r="E23" s="71" t="s">
        <v>228</v>
      </c>
      <c r="F23" s="72">
        <v>1351</v>
      </c>
      <c r="G23" s="72">
        <v>1386</v>
      </c>
      <c r="H23" s="73">
        <f t="shared" si="0"/>
        <v>1.0259067357512954</v>
      </c>
      <c r="I23" s="56">
        <v>64265892.230000004</v>
      </c>
    </row>
    <row r="24" spans="3:9" ht="38.25">
      <c r="C24" s="921" t="s">
        <v>281</v>
      </c>
      <c r="D24" s="62" t="s">
        <v>231</v>
      </c>
      <c r="E24" s="63" t="s">
        <v>232</v>
      </c>
      <c r="F24" s="64">
        <v>423346</v>
      </c>
      <c r="G24" s="64">
        <v>435074</v>
      </c>
      <c r="H24" s="65">
        <f t="shared" si="0"/>
        <v>1.0277031080959782</v>
      </c>
      <c r="I24" s="53">
        <v>59146206.870000005</v>
      </c>
    </row>
    <row r="25" spans="3:9" ht="51.75" thickBot="1">
      <c r="C25" s="923"/>
      <c r="D25" s="66" t="s">
        <v>244</v>
      </c>
      <c r="E25" s="67" t="s">
        <v>245</v>
      </c>
      <c r="F25" s="68">
        <v>150</v>
      </c>
      <c r="G25" s="68">
        <v>75</v>
      </c>
      <c r="H25" s="69">
        <f t="shared" si="0"/>
        <v>0.5</v>
      </c>
      <c r="I25" s="55">
        <v>75066995.640000001</v>
      </c>
    </row>
    <row r="26" spans="3:9" ht="30">
      <c r="C26" s="921" t="s">
        <v>282</v>
      </c>
      <c r="D26" s="62" t="s">
        <v>220</v>
      </c>
      <c r="E26" s="63" t="s">
        <v>221</v>
      </c>
      <c r="F26" s="64">
        <v>116467</v>
      </c>
      <c r="G26" s="64">
        <v>163184</v>
      </c>
      <c r="H26" s="65">
        <f t="shared" si="0"/>
        <v>1.4011179132286398</v>
      </c>
      <c r="I26" s="53">
        <v>196069441.37</v>
      </c>
    </row>
    <row r="27" spans="3:9" ht="45">
      <c r="C27" s="922"/>
      <c r="D27" s="61" t="s">
        <v>222</v>
      </c>
      <c r="E27" s="58" t="s">
        <v>223</v>
      </c>
      <c r="F27" s="59">
        <v>554</v>
      </c>
      <c r="G27" s="59">
        <v>554</v>
      </c>
      <c r="H27" s="60">
        <f t="shared" si="0"/>
        <v>1</v>
      </c>
      <c r="I27" s="54">
        <v>17746233.66</v>
      </c>
    </row>
    <row r="28" spans="3:9" ht="45.75" thickBot="1">
      <c r="C28" s="923"/>
      <c r="D28" s="66" t="s">
        <v>224</v>
      </c>
      <c r="E28" s="67" t="s">
        <v>223</v>
      </c>
      <c r="F28" s="68">
        <v>774</v>
      </c>
      <c r="G28" s="68">
        <v>774</v>
      </c>
      <c r="H28" s="69">
        <f t="shared" si="0"/>
        <v>1</v>
      </c>
      <c r="I28" s="55">
        <v>43829919.180000007</v>
      </c>
    </row>
    <row r="29" spans="3:9" ht="64.5" thickBot="1">
      <c r="C29" s="181" t="s">
        <v>283</v>
      </c>
      <c r="D29" s="70" t="s">
        <v>252</v>
      </c>
      <c r="E29" s="71" t="s">
        <v>253</v>
      </c>
      <c r="F29" s="72">
        <v>4</v>
      </c>
      <c r="G29" s="72">
        <v>4</v>
      </c>
      <c r="H29" s="73">
        <f t="shared" si="0"/>
        <v>1</v>
      </c>
      <c r="I29" s="56">
        <v>31034653</v>
      </c>
    </row>
    <row r="30" spans="3:9" ht="51.75" thickBot="1">
      <c r="C30" s="181" t="s">
        <v>284</v>
      </c>
      <c r="D30" s="70" t="s">
        <v>256</v>
      </c>
      <c r="E30" s="71" t="s">
        <v>257</v>
      </c>
      <c r="F30" s="72">
        <v>26</v>
      </c>
      <c r="G30" s="72">
        <v>31</v>
      </c>
      <c r="H30" s="73">
        <f t="shared" si="0"/>
        <v>1.1923076923076923</v>
      </c>
      <c r="I30" s="56">
        <v>13067602.59</v>
      </c>
    </row>
    <row r="31" spans="3:9" ht="51.75" thickBot="1">
      <c r="C31" s="181" t="s">
        <v>285</v>
      </c>
      <c r="D31" s="70" t="s">
        <v>263</v>
      </c>
      <c r="E31" s="71" t="s">
        <v>264</v>
      </c>
      <c r="F31" s="72">
        <v>6000</v>
      </c>
      <c r="G31" s="72">
        <v>7261</v>
      </c>
      <c r="H31" s="73">
        <f t="shared" si="0"/>
        <v>1.2101666666666666</v>
      </c>
      <c r="I31" s="56">
        <v>114179851.90000001</v>
      </c>
    </row>
    <row r="32" spans="3:9" ht="51.75" thickBot="1">
      <c r="C32" s="181" t="s">
        <v>286</v>
      </c>
      <c r="D32" s="70" t="s">
        <v>265</v>
      </c>
      <c r="E32" s="71" t="s">
        <v>266</v>
      </c>
      <c r="F32" s="72">
        <v>35</v>
      </c>
      <c r="G32" s="72">
        <v>6</v>
      </c>
      <c r="H32" s="73">
        <f t="shared" si="0"/>
        <v>0.17142857142857143</v>
      </c>
      <c r="I32" s="56">
        <v>71325163.349999994</v>
      </c>
    </row>
    <row r="33" spans="3:9" ht="30.75" thickBot="1">
      <c r="C33" s="181" t="s">
        <v>287</v>
      </c>
      <c r="D33" s="70" t="s">
        <v>267</v>
      </c>
      <c r="E33" s="71" t="s">
        <v>268</v>
      </c>
      <c r="F33" s="72">
        <v>3000</v>
      </c>
      <c r="G33" s="72">
        <v>3202</v>
      </c>
      <c r="H33" s="73">
        <f t="shared" si="0"/>
        <v>1.0673333333333332</v>
      </c>
      <c r="I33" s="56">
        <v>39052887.120000005</v>
      </c>
    </row>
    <row r="34" spans="3:9" ht="66" customHeight="1" thickBot="1">
      <c r="C34" s="181" t="s">
        <v>288</v>
      </c>
      <c r="D34" s="70" t="s">
        <v>269</v>
      </c>
      <c r="E34" s="71" t="s">
        <v>270</v>
      </c>
      <c r="F34" s="72">
        <v>10</v>
      </c>
      <c r="G34" s="72">
        <v>0</v>
      </c>
      <c r="H34" s="73">
        <f t="shared" si="0"/>
        <v>0</v>
      </c>
      <c r="I34" s="56">
        <v>27629024.630000003</v>
      </c>
    </row>
    <row r="35" spans="3:9" ht="45.75" thickBot="1">
      <c r="C35" s="181" t="s">
        <v>289</v>
      </c>
      <c r="D35" s="70" t="s">
        <v>271</v>
      </c>
      <c r="E35" s="71" t="s">
        <v>272</v>
      </c>
      <c r="F35" s="72">
        <v>10154</v>
      </c>
      <c r="G35" s="72">
        <v>4437</v>
      </c>
      <c r="H35" s="73">
        <f t="shared" si="0"/>
        <v>0.43697065195981877</v>
      </c>
      <c r="I35" s="56" t="s">
        <v>28</v>
      </c>
    </row>
    <row r="36" spans="3:9" s="24" customFormat="1" ht="51.75" thickBot="1">
      <c r="C36" s="181" t="s">
        <v>491</v>
      </c>
      <c r="D36" s="70" t="s">
        <v>492</v>
      </c>
      <c r="E36" s="71" t="s">
        <v>493</v>
      </c>
      <c r="F36" s="72">
        <v>23</v>
      </c>
      <c r="G36" s="72">
        <v>13</v>
      </c>
      <c r="H36" s="73">
        <f t="shared" si="0"/>
        <v>0.56521739130434778</v>
      </c>
      <c r="I36" s="56">
        <v>42803482.739999995</v>
      </c>
    </row>
    <row r="37" spans="3:9">
      <c r="C37" s="924" t="s">
        <v>219</v>
      </c>
      <c r="D37" s="925"/>
      <c r="E37" s="925"/>
      <c r="F37" s="925"/>
      <c r="G37" s="925"/>
      <c r="H37" s="925"/>
      <c r="I37" s="74">
        <f>SUM(I6:I36)</f>
        <v>25952352839.789997</v>
      </c>
    </row>
    <row r="38" spans="3:9">
      <c r="C38" s="25" t="s">
        <v>495</v>
      </c>
      <c r="D38" s="24"/>
      <c r="E38" s="24"/>
      <c r="F38" s="24"/>
      <c r="G38" s="24"/>
      <c r="H38" s="24"/>
      <c r="I38" s="24"/>
    </row>
    <row r="39" spans="3:9" s="24" customFormat="1">
      <c r="C39" s="25" t="s">
        <v>24</v>
      </c>
    </row>
    <row r="40" spans="3:9" s="24" customFormat="1">
      <c r="C40" s="25" t="s">
        <v>502</v>
      </c>
    </row>
    <row r="41" spans="3:9">
      <c r="C41" s="25" t="s">
        <v>494</v>
      </c>
      <c r="D41" s="24"/>
      <c r="E41" s="24"/>
      <c r="F41" s="24"/>
      <c r="G41" s="24"/>
      <c r="H41" s="24"/>
      <c r="I41" s="24"/>
    </row>
    <row r="42" spans="3:9">
      <c r="C42" s="25" t="s">
        <v>26</v>
      </c>
    </row>
  </sheetData>
  <mergeCells count="15">
    <mergeCell ref="C6:C9"/>
    <mergeCell ref="C12:C15"/>
    <mergeCell ref="C2:I3"/>
    <mergeCell ref="C4:C5"/>
    <mergeCell ref="D4:D5"/>
    <mergeCell ref="E4:E5"/>
    <mergeCell ref="F4:F5"/>
    <mergeCell ref="G4:G5"/>
    <mergeCell ref="H4:H5"/>
    <mergeCell ref="I4:I5"/>
    <mergeCell ref="C26:C28"/>
    <mergeCell ref="C24:C25"/>
    <mergeCell ref="C10:C11"/>
    <mergeCell ref="C37:H37"/>
    <mergeCell ref="C18:C2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28"/>
  <sheetViews>
    <sheetView showGridLines="0" workbookViewId="0">
      <selection activeCell="J14" sqref="J14"/>
    </sheetView>
  </sheetViews>
  <sheetFormatPr defaultColWidth="11.42578125" defaultRowHeight="15"/>
  <cols>
    <col min="2" max="2" width="25.85546875" customWidth="1"/>
    <col min="3" max="3" width="31.5703125" customWidth="1"/>
    <col min="4" max="4" width="28.5703125" customWidth="1"/>
    <col min="5" max="5" width="15.140625" customWidth="1"/>
    <col min="6" max="6" width="12.28515625" customWidth="1"/>
    <col min="7" max="7" width="11.7109375" customWidth="1"/>
    <col min="8" max="8" width="13.7109375" customWidth="1"/>
  </cols>
  <sheetData>
    <row r="2" spans="2:8">
      <c r="B2" s="904" t="s">
        <v>1019</v>
      </c>
      <c r="C2" s="904"/>
      <c r="D2" s="904"/>
      <c r="E2" s="904"/>
      <c r="F2" s="904"/>
      <c r="G2" s="904"/>
      <c r="H2" s="904"/>
    </row>
    <row r="3" spans="2:8">
      <c r="B3" s="904"/>
      <c r="C3" s="904"/>
      <c r="D3" s="904"/>
      <c r="E3" s="904"/>
      <c r="F3" s="904"/>
      <c r="G3" s="904"/>
      <c r="H3" s="904"/>
    </row>
    <row r="4" spans="2:8">
      <c r="B4" s="909" t="s">
        <v>162</v>
      </c>
      <c r="C4" s="907" t="s">
        <v>161</v>
      </c>
      <c r="D4" s="907" t="s">
        <v>160</v>
      </c>
      <c r="E4" s="905" t="s">
        <v>159</v>
      </c>
      <c r="F4" s="905" t="s">
        <v>158</v>
      </c>
      <c r="G4" s="905" t="s">
        <v>157</v>
      </c>
      <c r="H4" s="916" t="s">
        <v>167</v>
      </c>
    </row>
    <row r="5" spans="2:8" ht="15.75" thickBot="1">
      <c r="B5" s="910"/>
      <c r="C5" s="908"/>
      <c r="D5" s="908"/>
      <c r="E5" s="906"/>
      <c r="F5" s="906"/>
      <c r="G5" s="906"/>
      <c r="H5" s="917"/>
    </row>
    <row r="6" spans="2:8" ht="38.25">
      <c r="B6" s="921" t="s">
        <v>318</v>
      </c>
      <c r="C6" s="91" t="s">
        <v>309</v>
      </c>
      <c r="D6" s="85" t="s">
        <v>310</v>
      </c>
      <c r="E6" s="86">
        <v>10500</v>
      </c>
      <c r="F6" s="86">
        <v>24041</v>
      </c>
      <c r="G6" s="87">
        <f>F6/E6</f>
        <v>2.2896190476190474</v>
      </c>
      <c r="H6" s="53">
        <v>39483870.640000001</v>
      </c>
    </row>
    <row r="7" spans="2:8" ht="38.25">
      <c r="B7" s="922"/>
      <c r="C7" s="89" t="s">
        <v>290</v>
      </c>
      <c r="D7" s="76" t="s">
        <v>291</v>
      </c>
      <c r="E7" s="77">
        <v>9272</v>
      </c>
      <c r="F7" s="77">
        <v>10769</v>
      </c>
      <c r="G7" s="78">
        <f t="shared" ref="G7:G22" si="0">F7/E7</f>
        <v>1.1614538395168248</v>
      </c>
      <c r="H7" s="54">
        <v>18406218.060000002</v>
      </c>
    </row>
    <row r="8" spans="2:8" s="24" customFormat="1" ht="39" thickBot="1">
      <c r="B8" s="923"/>
      <c r="C8" s="182" t="s">
        <v>496</v>
      </c>
      <c r="D8" s="183" t="s">
        <v>497</v>
      </c>
      <c r="E8" s="184">
        <v>0</v>
      </c>
      <c r="F8" s="184">
        <v>29</v>
      </c>
      <c r="G8" s="81" t="s">
        <v>28</v>
      </c>
      <c r="H8" s="186">
        <v>1954089.6400000001</v>
      </c>
    </row>
    <row r="9" spans="2:8" ht="30.75" customHeight="1">
      <c r="B9" s="921" t="s">
        <v>322</v>
      </c>
      <c r="C9" s="91" t="s">
        <v>312</v>
      </c>
      <c r="D9" s="85" t="s">
        <v>313</v>
      </c>
      <c r="E9" s="86">
        <v>283340</v>
      </c>
      <c r="F9" s="86">
        <v>342771</v>
      </c>
      <c r="G9" s="87">
        <f t="shared" si="0"/>
        <v>1.2097515352579939</v>
      </c>
      <c r="H9" s="53">
        <v>36012134.489999995</v>
      </c>
    </row>
    <row r="10" spans="2:8" s="24" customFormat="1" ht="26.25" thickBot="1">
      <c r="B10" s="923"/>
      <c r="C10" s="182" t="s">
        <v>498</v>
      </c>
      <c r="D10" s="183" t="s">
        <v>311</v>
      </c>
      <c r="E10" s="184">
        <v>220</v>
      </c>
      <c r="F10" s="184">
        <v>240</v>
      </c>
      <c r="G10" s="185">
        <f>F10/E10</f>
        <v>1.0909090909090908</v>
      </c>
      <c r="H10" s="186">
        <v>15656960</v>
      </c>
    </row>
    <row r="11" spans="2:8" ht="25.5">
      <c r="B11" s="918" t="s">
        <v>319</v>
      </c>
      <c r="C11" s="91" t="s">
        <v>292</v>
      </c>
      <c r="D11" s="85" t="s">
        <v>293</v>
      </c>
      <c r="E11" s="86">
        <v>26256</v>
      </c>
      <c r="F11" s="86">
        <v>27060</v>
      </c>
      <c r="G11" s="87">
        <f t="shared" si="0"/>
        <v>1.0306215722120657</v>
      </c>
      <c r="H11" s="53">
        <v>595040858.69000006</v>
      </c>
    </row>
    <row r="12" spans="2:8" ht="25.5">
      <c r="B12" s="919"/>
      <c r="C12" s="89" t="s">
        <v>314</v>
      </c>
      <c r="D12" s="76" t="s">
        <v>315</v>
      </c>
      <c r="E12" s="77">
        <v>31500</v>
      </c>
      <c r="F12" s="77">
        <v>30015</v>
      </c>
      <c r="G12" s="78">
        <f t="shared" si="0"/>
        <v>0.95285714285714285</v>
      </c>
      <c r="H12" s="54">
        <v>4407765350.04</v>
      </c>
    </row>
    <row r="13" spans="2:8" ht="26.25" thickBot="1">
      <c r="B13" s="920"/>
      <c r="C13" s="90" t="s">
        <v>316</v>
      </c>
      <c r="D13" s="79" t="s">
        <v>317</v>
      </c>
      <c r="E13" s="80">
        <v>2592</v>
      </c>
      <c r="F13" s="80">
        <v>2592</v>
      </c>
      <c r="G13" s="81">
        <f t="shared" si="0"/>
        <v>1</v>
      </c>
      <c r="H13" s="55">
        <v>181777389.24000001</v>
      </c>
    </row>
    <row r="14" spans="2:8" ht="51">
      <c r="B14" s="918" t="s">
        <v>320</v>
      </c>
      <c r="C14" s="91" t="s">
        <v>300</v>
      </c>
      <c r="D14" s="85" t="s">
        <v>301</v>
      </c>
      <c r="E14" s="86">
        <v>114100</v>
      </c>
      <c r="F14" s="86">
        <v>130147</v>
      </c>
      <c r="G14" s="87">
        <f t="shared" si="0"/>
        <v>1.1406397896581946</v>
      </c>
      <c r="H14" s="53">
        <v>98953179.330000013</v>
      </c>
    </row>
    <row r="15" spans="2:8" ht="25.5">
      <c r="B15" s="919"/>
      <c r="C15" s="89" t="s">
        <v>306</v>
      </c>
      <c r="D15" s="76" t="s">
        <v>307</v>
      </c>
      <c r="E15" s="77">
        <v>5300</v>
      </c>
      <c r="F15" s="77">
        <v>4780</v>
      </c>
      <c r="G15" s="78">
        <f t="shared" si="0"/>
        <v>0.90188679245283021</v>
      </c>
      <c r="H15" s="54">
        <v>28651469.189999998</v>
      </c>
    </row>
    <row r="16" spans="2:8" ht="51.75" thickBot="1">
      <c r="B16" s="920"/>
      <c r="C16" s="90" t="s">
        <v>302</v>
      </c>
      <c r="D16" s="79" t="s">
        <v>303</v>
      </c>
      <c r="E16" s="80">
        <v>13701</v>
      </c>
      <c r="F16" s="80">
        <v>13797</v>
      </c>
      <c r="G16" s="81">
        <f t="shared" si="0"/>
        <v>1.0070067878257061</v>
      </c>
      <c r="H16" s="55">
        <v>20031271.920000002</v>
      </c>
    </row>
    <row r="17" spans="2:8" ht="44.25" customHeight="1" thickBot="1">
      <c r="B17" s="181" t="s">
        <v>321</v>
      </c>
      <c r="C17" s="88" t="s">
        <v>304</v>
      </c>
      <c r="D17" s="82" t="s">
        <v>305</v>
      </c>
      <c r="E17" s="83">
        <v>3681</v>
      </c>
      <c r="F17" s="83">
        <v>5416</v>
      </c>
      <c r="G17" s="84">
        <f t="shared" si="0"/>
        <v>1.4713393099701169</v>
      </c>
      <c r="H17" s="56">
        <v>64058539.740000002</v>
      </c>
    </row>
    <row r="18" spans="2:8" ht="50.25" customHeight="1" thickBot="1">
      <c r="B18" s="181" t="s">
        <v>323</v>
      </c>
      <c r="C18" s="88" t="s">
        <v>294</v>
      </c>
      <c r="D18" s="82" t="s">
        <v>295</v>
      </c>
      <c r="E18" s="83">
        <v>60</v>
      </c>
      <c r="F18" s="83">
        <v>46</v>
      </c>
      <c r="G18" s="84">
        <f t="shared" si="0"/>
        <v>0.76666666666666672</v>
      </c>
      <c r="H18" s="56">
        <v>14634547.140000001</v>
      </c>
    </row>
    <row r="19" spans="2:8" ht="38.25">
      <c r="B19" s="918" t="s">
        <v>324</v>
      </c>
      <c r="C19" s="91" t="s">
        <v>298</v>
      </c>
      <c r="D19" s="85" t="s">
        <v>299</v>
      </c>
      <c r="E19" s="86">
        <v>171</v>
      </c>
      <c r="F19" s="86">
        <v>107</v>
      </c>
      <c r="G19" s="87">
        <f t="shared" si="0"/>
        <v>0.6257309941520468</v>
      </c>
      <c r="H19" s="53">
        <v>15426980.600000001</v>
      </c>
    </row>
    <row r="20" spans="2:8" ht="25.5">
      <c r="B20" s="919"/>
      <c r="C20" s="89" t="s">
        <v>296</v>
      </c>
      <c r="D20" s="76" t="s">
        <v>297</v>
      </c>
      <c r="E20" s="77">
        <v>42570</v>
      </c>
      <c r="F20" s="77">
        <v>8592</v>
      </c>
      <c r="G20" s="78">
        <f t="shared" si="0"/>
        <v>0.2018322762508809</v>
      </c>
      <c r="H20" s="54">
        <v>20944559.710000001</v>
      </c>
    </row>
    <row r="21" spans="2:8" ht="39" thickBot="1">
      <c r="B21" s="920"/>
      <c r="C21" s="90" t="s">
        <v>308</v>
      </c>
      <c r="D21" s="79" t="s">
        <v>297</v>
      </c>
      <c r="E21" s="80">
        <v>9641079</v>
      </c>
      <c r="F21" s="80">
        <v>1742636</v>
      </c>
      <c r="G21" s="81">
        <f t="shared" si="0"/>
        <v>0.18075113791723935</v>
      </c>
      <c r="H21" s="55">
        <v>135204082.72999999</v>
      </c>
    </row>
    <row r="22" spans="2:8" s="24" customFormat="1" ht="30.75" customHeight="1" thickBot="1">
      <c r="B22" s="187" t="s">
        <v>499</v>
      </c>
      <c r="C22" s="91" t="s">
        <v>500</v>
      </c>
      <c r="D22" s="85" t="s">
        <v>501</v>
      </c>
      <c r="E22" s="86">
        <v>2</v>
      </c>
      <c r="F22" s="86">
        <v>0</v>
      </c>
      <c r="G22" s="81">
        <f t="shared" si="0"/>
        <v>0</v>
      </c>
      <c r="H22" s="53">
        <v>39021879.989999995</v>
      </c>
    </row>
    <row r="23" spans="2:8" ht="15.75" thickBot="1">
      <c r="B23" s="911" t="s">
        <v>219</v>
      </c>
      <c r="C23" s="912"/>
      <c r="D23" s="912"/>
      <c r="E23" s="912"/>
      <c r="F23" s="912"/>
      <c r="G23" s="912"/>
      <c r="H23" s="57">
        <f>SUM(H6:H22)</f>
        <v>5733023381.1499996</v>
      </c>
    </row>
    <row r="24" spans="2:8">
      <c r="B24" s="25" t="s">
        <v>495</v>
      </c>
    </row>
    <row r="25" spans="2:8">
      <c r="B25" s="25" t="s">
        <v>24</v>
      </c>
    </row>
    <row r="26" spans="2:8">
      <c r="B26" s="25" t="s">
        <v>502</v>
      </c>
    </row>
    <row r="27" spans="2:8">
      <c r="B27" s="25" t="s">
        <v>494</v>
      </c>
    </row>
    <row r="28" spans="2:8">
      <c r="B28" s="25" t="s">
        <v>26</v>
      </c>
    </row>
  </sheetData>
  <mergeCells count="14">
    <mergeCell ref="B2:H3"/>
    <mergeCell ref="B4:B5"/>
    <mergeCell ref="C4:C5"/>
    <mergeCell ref="D4:D5"/>
    <mergeCell ref="E4:E5"/>
    <mergeCell ref="F4:F5"/>
    <mergeCell ref="G4:G5"/>
    <mergeCell ref="H4:H5"/>
    <mergeCell ref="B14:B16"/>
    <mergeCell ref="B11:B13"/>
    <mergeCell ref="B19:B21"/>
    <mergeCell ref="B23:G23"/>
    <mergeCell ref="B6:B8"/>
    <mergeCell ref="B9:B1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C1:L29"/>
  <sheetViews>
    <sheetView showGridLines="0" workbookViewId="0">
      <selection activeCell="E17" sqref="E17"/>
    </sheetView>
  </sheetViews>
  <sheetFormatPr defaultColWidth="11.42578125" defaultRowHeight="15"/>
  <cols>
    <col min="3" max="3" width="19.7109375" customWidth="1"/>
    <col min="4" max="4" width="42.140625" customWidth="1"/>
    <col min="5" max="5" width="40.140625" customWidth="1"/>
    <col min="6" max="6" width="12.5703125" customWidth="1"/>
    <col min="7" max="7" width="11.140625" customWidth="1"/>
    <col min="8" max="8" width="12.28515625" customWidth="1"/>
    <col min="9" max="9" width="12.140625" customWidth="1"/>
  </cols>
  <sheetData>
    <row r="1" spans="3:9">
      <c r="C1" s="904" t="s">
        <v>1020</v>
      </c>
      <c r="D1" s="904"/>
      <c r="E1" s="904"/>
      <c r="F1" s="904"/>
      <c r="G1" s="904"/>
      <c r="H1" s="904"/>
      <c r="I1" s="904"/>
    </row>
    <row r="2" spans="3:9">
      <c r="C2" s="904"/>
      <c r="D2" s="904"/>
      <c r="E2" s="904"/>
      <c r="F2" s="904"/>
      <c r="G2" s="904"/>
      <c r="H2" s="904"/>
      <c r="I2" s="904"/>
    </row>
    <row r="3" spans="3:9">
      <c r="C3" s="909" t="s">
        <v>162</v>
      </c>
      <c r="D3" s="907" t="s">
        <v>161</v>
      </c>
      <c r="E3" s="907" t="s">
        <v>160</v>
      </c>
      <c r="F3" s="905" t="s">
        <v>159</v>
      </c>
      <c r="G3" s="905" t="s">
        <v>158</v>
      </c>
      <c r="H3" s="905" t="s">
        <v>157</v>
      </c>
      <c r="I3" s="916" t="s">
        <v>167</v>
      </c>
    </row>
    <row r="4" spans="3:9" ht="15.75" thickBot="1">
      <c r="C4" s="910"/>
      <c r="D4" s="908"/>
      <c r="E4" s="908"/>
      <c r="F4" s="906"/>
      <c r="G4" s="906"/>
      <c r="H4" s="906"/>
      <c r="I4" s="917"/>
    </row>
    <row r="5" spans="3:9" ht="38.25">
      <c r="C5" s="926" t="s">
        <v>354</v>
      </c>
      <c r="D5" s="40" t="s">
        <v>503</v>
      </c>
      <c r="E5" s="188" t="s">
        <v>338</v>
      </c>
      <c r="F5" s="189">
        <v>50000000</v>
      </c>
      <c r="G5" s="189">
        <v>31685232</v>
      </c>
      <c r="H5" s="190">
        <f t="shared" ref="H5:H19" si="0">G5/F5</f>
        <v>0.63370464000000004</v>
      </c>
      <c r="I5" s="53">
        <v>155600781.76999998</v>
      </c>
    </row>
    <row r="6" spans="3:9" s="24" customFormat="1" ht="38.25">
      <c r="C6" s="927"/>
      <c r="D6" s="36" t="s">
        <v>339</v>
      </c>
      <c r="E6" s="92" t="s">
        <v>340</v>
      </c>
      <c r="F6" s="93">
        <v>97</v>
      </c>
      <c r="G6" s="93">
        <v>97</v>
      </c>
      <c r="H6" s="94">
        <f t="shared" si="0"/>
        <v>1</v>
      </c>
      <c r="I6" s="54">
        <v>31356428.950000003</v>
      </c>
    </row>
    <row r="7" spans="3:9" s="24" customFormat="1" ht="25.5">
      <c r="C7" s="927"/>
      <c r="D7" s="36" t="s">
        <v>345</v>
      </c>
      <c r="E7" s="92" t="s">
        <v>343</v>
      </c>
      <c r="F7" s="93">
        <v>6000</v>
      </c>
      <c r="G7" s="93">
        <v>10123</v>
      </c>
      <c r="H7" s="94">
        <f t="shared" si="0"/>
        <v>1.6871666666666667</v>
      </c>
      <c r="I7" s="54">
        <v>52889762.700000003</v>
      </c>
    </row>
    <row r="8" spans="3:9" s="24" customFormat="1" ht="30">
      <c r="C8" s="927"/>
      <c r="D8" s="36" t="s">
        <v>346</v>
      </c>
      <c r="E8" s="92" t="s">
        <v>347</v>
      </c>
      <c r="F8" s="93">
        <v>9105518</v>
      </c>
      <c r="G8" s="93">
        <v>9668994</v>
      </c>
      <c r="H8" s="94">
        <f t="shared" si="0"/>
        <v>1.0618829153926224</v>
      </c>
      <c r="I8" s="54">
        <v>446421293.62</v>
      </c>
    </row>
    <row r="9" spans="3:9" s="24" customFormat="1" ht="30">
      <c r="C9" s="927"/>
      <c r="D9" s="36" t="s">
        <v>348</v>
      </c>
      <c r="E9" s="92" t="s">
        <v>349</v>
      </c>
      <c r="F9" s="93">
        <v>1936</v>
      </c>
      <c r="G9" s="93">
        <v>1697</v>
      </c>
      <c r="H9" s="94">
        <f t="shared" si="0"/>
        <v>0.87654958677685946</v>
      </c>
      <c r="I9" s="54">
        <v>44711997.859999999</v>
      </c>
    </row>
    <row r="10" spans="3:9" s="24" customFormat="1" ht="25.5">
      <c r="C10" s="927"/>
      <c r="D10" s="36" t="s">
        <v>350</v>
      </c>
      <c r="E10" s="92" t="s">
        <v>351</v>
      </c>
      <c r="F10" s="93">
        <v>3</v>
      </c>
      <c r="G10" s="93">
        <v>2</v>
      </c>
      <c r="H10" s="94">
        <f t="shared" si="0"/>
        <v>0.66666666666666663</v>
      </c>
      <c r="I10" s="54">
        <v>17982619.02</v>
      </c>
    </row>
    <row r="11" spans="3:9" s="24" customFormat="1" ht="15.75" thickBot="1">
      <c r="C11" s="928"/>
      <c r="D11" s="44" t="s">
        <v>352</v>
      </c>
      <c r="E11" s="191" t="s">
        <v>353</v>
      </c>
      <c r="F11" s="192">
        <v>3200</v>
      </c>
      <c r="G11" s="192">
        <v>3222</v>
      </c>
      <c r="H11" s="193">
        <f t="shared" si="0"/>
        <v>1.006875</v>
      </c>
      <c r="I11" s="55">
        <v>151033592.88</v>
      </c>
    </row>
    <row r="12" spans="3:9" ht="25.5">
      <c r="C12" s="921" t="s">
        <v>355</v>
      </c>
      <c r="D12" s="40" t="s">
        <v>325</v>
      </c>
      <c r="E12" s="188" t="s">
        <v>326</v>
      </c>
      <c r="F12" s="189">
        <v>605</v>
      </c>
      <c r="G12" s="189">
        <v>609</v>
      </c>
      <c r="H12" s="190">
        <f t="shared" si="0"/>
        <v>1.0066115702479339</v>
      </c>
      <c r="I12" s="53">
        <v>11857482.530000001</v>
      </c>
    </row>
    <row r="13" spans="3:9" s="24" customFormat="1" ht="25.5">
      <c r="C13" s="922"/>
      <c r="D13" s="36" t="s">
        <v>327</v>
      </c>
      <c r="E13" s="92" t="s">
        <v>326</v>
      </c>
      <c r="F13" s="93">
        <v>229</v>
      </c>
      <c r="G13" s="93">
        <v>301</v>
      </c>
      <c r="H13" s="94">
        <f t="shared" si="0"/>
        <v>1.314410480349345</v>
      </c>
      <c r="I13" s="54">
        <v>12508406.48</v>
      </c>
    </row>
    <row r="14" spans="3:9" s="24" customFormat="1" ht="30">
      <c r="C14" s="922"/>
      <c r="D14" s="36" t="s">
        <v>504</v>
      </c>
      <c r="E14" s="92" t="s">
        <v>505</v>
      </c>
      <c r="F14" s="93">
        <v>22500</v>
      </c>
      <c r="G14" s="93">
        <v>17180</v>
      </c>
      <c r="H14" s="94">
        <f t="shared" si="0"/>
        <v>0.76355555555555554</v>
      </c>
      <c r="I14" s="54">
        <v>285587598.37</v>
      </c>
    </row>
    <row r="15" spans="3:9" s="24" customFormat="1" ht="39" thickBot="1">
      <c r="C15" s="923"/>
      <c r="D15" s="44" t="s">
        <v>332</v>
      </c>
      <c r="E15" s="191" t="s">
        <v>333</v>
      </c>
      <c r="F15" s="192">
        <v>5500</v>
      </c>
      <c r="G15" s="192">
        <v>4698</v>
      </c>
      <c r="H15" s="193">
        <f t="shared" si="0"/>
        <v>0.85418181818181815</v>
      </c>
      <c r="I15" s="55">
        <v>25596026.699999999</v>
      </c>
    </row>
    <row r="16" spans="3:9" ht="15.75" thickBot="1">
      <c r="C16" s="194" t="s">
        <v>356</v>
      </c>
      <c r="D16" s="49" t="s">
        <v>341</v>
      </c>
      <c r="E16" s="195" t="s">
        <v>331</v>
      </c>
      <c r="F16" s="196">
        <v>4000</v>
      </c>
      <c r="G16" s="196">
        <v>12929</v>
      </c>
      <c r="H16" s="197">
        <f t="shared" si="0"/>
        <v>3.2322500000000001</v>
      </c>
      <c r="I16" s="56">
        <v>1701280704.9400001</v>
      </c>
    </row>
    <row r="17" spans="3:12" ht="25.5">
      <c r="C17" s="926" t="s">
        <v>357</v>
      </c>
      <c r="D17" s="40" t="s">
        <v>330</v>
      </c>
      <c r="E17" s="188" t="s">
        <v>331</v>
      </c>
      <c r="F17" s="189">
        <v>3534</v>
      </c>
      <c r="G17" s="189">
        <v>3581</v>
      </c>
      <c r="H17" s="190">
        <f t="shared" si="0"/>
        <v>1.013299377475948</v>
      </c>
      <c r="I17" s="53">
        <v>40640760.850000001</v>
      </c>
      <c r="K17" s="115"/>
      <c r="L17" s="115"/>
    </row>
    <row r="18" spans="3:12" ht="25.5">
      <c r="C18" s="927"/>
      <c r="D18" s="36" t="s">
        <v>334</v>
      </c>
      <c r="E18" s="92" t="s">
        <v>335</v>
      </c>
      <c r="F18" s="93">
        <v>1328</v>
      </c>
      <c r="G18" s="93">
        <v>417</v>
      </c>
      <c r="H18" s="94">
        <f t="shared" si="0"/>
        <v>0.31400602409638556</v>
      </c>
      <c r="I18" s="54">
        <v>18561171.629999999</v>
      </c>
      <c r="K18" s="115"/>
      <c r="L18" s="115"/>
    </row>
    <row r="19" spans="3:12" ht="15.75" thickBot="1">
      <c r="C19" s="928"/>
      <c r="D19" s="44" t="s">
        <v>342</v>
      </c>
      <c r="E19" s="191" t="s">
        <v>343</v>
      </c>
      <c r="F19" s="192">
        <v>30800</v>
      </c>
      <c r="G19" s="192">
        <v>32643</v>
      </c>
      <c r="H19" s="193">
        <f t="shared" si="0"/>
        <v>1.0598376623376624</v>
      </c>
      <c r="I19" s="55">
        <v>484118926.63</v>
      </c>
      <c r="K19" s="115"/>
      <c r="L19" s="115"/>
    </row>
    <row r="20" spans="3:12" ht="15.75" thickBot="1">
      <c r="C20" s="194" t="s">
        <v>418</v>
      </c>
      <c r="D20" s="49" t="s">
        <v>328</v>
      </c>
      <c r="E20" s="195" t="s">
        <v>329</v>
      </c>
      <c r="F20" s="196">
        <v>264424</v>
      </c>
      <c r="G20" s="196">
        <v>267433</v>
      </c>
      <c r="H20" s="197">
        <v>0.99126303089457346</v>
      </c>
      <c r="I20" s="56">
        <v>262619831.44999999</v>
      </c>
    </row>
    <row r="21" spans="3:12">
      <c r="C21" s="921" t="s">
        <v>358</v>
      </c>
      <c r="D21" s="40" t="s">
        <v>328</v>
      </c>
      <c r="E21" s="188" t="s">
        <v>506</v>
      </c>
      <c r="F21" s="189">
        <v>39200</v>
      </c>
      <c r="G21" s="189">
        <v>37683</v>
      </c>
      <c r="H21" s="190">
        <f>G21/F21</f>
        <v>0.96130102040816323</v>
      </c>
      <c r="I21" s="53">
        <v>149599211.94</v>
      </c>
    </row>
    <row r="22" spans="3:12" s="24" customFormat="1" ht="30.75" thickBot="1">
      <c r="C22" s="923"/>
      <c r="D22" s="198" t="s">
        <v>336</v>
      </c>
      <c r="E22" s="199" t="s">
        <v>337</v>
      </c>
      <c r="F22" s="200">
        <v>850</v>
      </c>
      <c r="G22" s="200">
        <v>850</v>
      </c>
      <c r="H22" s="201">
        <f>G22/F22</f>
        <v>1</v>
      </c>
      <c r="I22" s="186">
        <v>41612229.259999998</v>
      </c>
    </row>
    <row r="23" spans="3:12" ht="15.75" thickBot="1">
      <c r="C23" s="194" t="s">
        <v>359</v>
      </c>
      <c r="D23" s="49" t="s">
        <v>344</v>
      </c>
      <c r="E23" s="195" t="s">
        <v>331</v>
      </c>
      <c r="F23" s="196">
        <v>29160</v>
      </c>
      <c r="G23" s="196">
        <v>29160</v>
      </c>
      <c r="H23" s="197">
        <f>G23/F23</f>
        <v>1</v>
      </c>
      <c r="I23" s="56">
        <v>2859002773.9499998</v>
      </c>
    </row>
    <row r="24" spans="3:12" s="24" customFormat="1" ht="15.75" thickBot="1">
      <c r="C24" s="911" t="s">
        <v>219</v>
      </c>
      <c r="D24" s="912"/>
      <c r="E24" s="912"/>
      <c r="F24" s="912"/>
      <c r="G24" s="912"/>
      <c r="H24" s="912"/>
      <c r="I24" s="57">
        <f>SUM(I5:I23)</f>
        <v>6792981601.5299997</v>
      </c>
    </row>
    <row r="25" spans="3:12">
      <c r="C25" s="25" t="s">
        <v>495</v>
      </c>
    </row>
    <row r="26" spans="3:12">
      <c r="C26" s="25" t="s">
        <v>24</v>
      </c>
    </row>
    <row r="27" spans="3:12">
      <c r="C27" s="25" t="s">
        <v>502</v>
      </c>
    </row>
    <row r="28" spans="3:12">
      <c r="C28" s="25" t="s">
        <v>494</v>
      </c>
    </row>
    <row r="29" spans="3:12">
      <c r="C29" s="25" t="s">
        <v>26</v>
      </c>
    </row>
  </sheetData>
  <sortState xmlns:xlrd2="http://schemas.microsoft.com/office/spreadsheetml/2017/richdata2" ref="D5:H29">
    <sortCondition descending="1" ref="H5:H29"/>
  </sortState>
  <mergeCells count="13">
    <mergeCell ref="C5:C11"/>
    <mergeCell ref="C17:C19"/>
    <mergeCell ref="C24:H24"/>
    <mergeCell ref="C1:I2"/>
    <mergeCell ref="C3:C4"/>
    <mergeCell ref="D3:D4"/>
    <mergeCell ref="E3:E4"/>
    <mergeCell ref="F3:F4"/>
    <mergeCell ref="G3:G4"/>
    <mergeCell ref="H3:H4"/>
    <mergeCell ref="I3:I4"/>
    <mergeCell ref="C12:C15"/>
    <mergeCell ref="C21:C22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56"/>
  <sheetViews>
    <sheetView showGridLines="0" workbookViewId="0">
      <selection activeCell="F21" sqref="F21"/>
    </sheetView>
  </sheetViews>
  <sheetFormatPr defaultColWidth="11.42578125" defaultRowHeight="15"/>
  <cols>
    <col min="2" max="2" width="4.42578125" customWidth="1"/>
    <col min="3" max="3" width="62.42578125" customWidth="1"/>
    <col min="4" max="4" width="52.140625" style="24" bestFit="1" customWidth="1"/>
    <col min="5" max="5" width="13.42578125" customWidth="1"/>
    <col min="6" max="6" width="12.5703125" customWidth="1"/>
    <col min="7" max="7" width="11.140625" customWidth="1"/>
    <col min="8" max="8" width="18.85546875" customWidth="1"/>
    <col min="9" max="9" width="15.28515625" bestFit="1" customWidth="1"/>
  </cols>
  <sheetData>
    <row r="2" spans="2:8" s="24" customFormat="1">
      <c r="B2" s="904" t="s">
        <v>1021</v>
      </c>
      <c r="C2" s="904"/>
      <c r="D2" s="904"/>
      <c r="E2" s="904"/>
      <c r="F2" s="904"/>
      <c r="G2" s="904"/>
      <c r="H2" s="904"/>
    </row>
    <row r="3" spans="2:8">
      <c r="B3" s="904"/>
      <c r="C3" s="904"/>
      <c r="D3" s="904"/>
      <c r="E3" s="904"/>
      <c r="F3" s="904"/>
      <c r="G3" s="904"/>
      <c r="H3" s="904"/>
    </row>
    <row r="4" spans="2:8" s="24" customFormat="1" ht="19.5" thickBot="1">
      <c r="B4" s="932" t="s">
        <v>151</v>
      </c>
      <c r="C4" s="932"/>
      <c r="D4" s="932"/>
      <c r="E4" s="932"/>
      <c r="F4" s="932"/>
      <c r="G4" s="932"/>
      <c r="H4" s="932"/>
    </row>
    <row r="5" spans="2:8">
      <c r="B5" s="862" t="s">
        <v>360</v>
      </c>
      <c r="C5" s="865" t="s">
        <v>361</v>
      </c>
      <c r="D5" s="865" t="s">
        <v>401</v>
      </c>
      <c r="E5" s="865" t="s">
        <v>1</v>
      </c>
      <c r="F5" s="865" t="s">
        <v>412</v>
      </c>
      <c r="G5" s="865" t="s">
        <v>21</v>
      </c>
      <c r="H5" s="868" t="s">
        <v>413</v>
      </c>
    </row>
    <row r="6" spans="2:8" ht="15.75" thickBot="1">
      <c r="B6" s="863"/>
      <c r="C6" s="866"/>
      <c r="D6" s="866"/>
      <c r="E6" s="931"/>
      <c r="F6" s="931"/>
      <c r="G6" s="931"/>
      <c r="H6" s="929"/>
    </row>
    <row r="7" spans="2:8" s="24" customFormat="1" ht="30.75" thickBot="1">
      <c r="B7" s="930"/>
      <c r="C7" s="931"/>
      <c r="D7" s="931"/>
      <c r="E7" s="98">
        <v>1</v>
      </c>
      <c r="F7" s="98">
        <v>2</v>
      </c>
      <c r="G7" s="98" t="s">
        <v>416</v>
      </c>
      <c r="H7" s="99" t="s">
        <v>417</v>
      </c>
    </row>
    <row r="8" spans="2:8">
      <c r="B8" s="216">
        <v>1</v>
      </c>
      <c r="C8" s="100" t="s">
        <v>474</v>
      </c>
      <c r="D8" s="101" t="s">
        <v>405</v>
      </c>
      <c r="E8" s="217">
        <v>16829997900</v>
      </c>
      <c r="F8" s="217">
        <v>18446707256.34</v>
      </c>
      <c r="G8" s="102">
        <f t="shared" ref="G8:G36" si="0">F8/E8</f>
        <v>1.0960611739791126</v>
      </c>
      <c r="H8" s="103">
        <f t="shared" ref="H8:H52" si="1">F8/$F$52</f>
        <v>0.38707557050466834</v>
      </c>
    </row>
    <row r="9" spans="2:8">
      <c r="B9" s="216">
        <v>2</v>
      </c>
      <c r="C9" s="100" t="s">
        <v>383</v>
      </c>
      <c r="D9" s="101" t="s">
        <v>405</v>
      </c>
      <c r="E9" s="217">
        <v>840000000</v>
      </c>
      <c r="F9" s="217">
        <v>498573129.24000001</v>
      </c>
      <c r="G9" s="102">
        <f t="shared" si="0"/>
        <v>0.59353943957142863</v>
      </c>
      <c r="H9" s="103">
        <f t="shared" si="1"/>
        <v>1.0461784629478686E-2</v>
      </c>
    </row>
    <row r="10" spans="2:8">
      <c r="B10" s="216">
        <v>3</v>
      </c>
      <c r="C10" s="100" t="s">
        <v>381</v>
      </c>
      <c r="D10" s="101" t="s">
        <v>404</v>
      </c>
      <c r="E10" s="217">
        <v>16860532000</v>
      </c>
      <c r="F10" s="217">
        <v>8430265999.6499996</v>
      </c>
      <c r="G10" s="102">
        <f t="shared" si="0"/>
        <v>0.49999999997924144</v>
      </c>
      <c r="H10" s="103">
        <f t="shared" si="1"/>
        <v>0.17689607017529432</v>
      </c>
    </row>
    <row r="11" spans="2:8">
      <c r="B11" s="216">
        <v>4</v>
      </c>
      <c r="C11" s="100" t="s">
        <v>385</v>
      </c>
      <c r="D11" s="101" t="s">
        <v>405</v>
      </c>
      <c r="E11" s="217">
        <v>2628000000</v>
      </c>
      <c r="F11" s="217">
        <v>1265184219.74</v>
      </c>
      <c r="G11" s="102">
        <f t="shared" si="0"/>
        <v>0.48142474114916284</v>
      </c>
      <c r="H11" s="103">
        <f t="shared" si="1"/>
        <v>2.6547930578832726E-2</v>
      </c>
    </row>
    <row r="12" spans="2:8">
      <c r="B12" s="216">
        <v>5</v>
      </c>
      <c r="C12" s="100" t="s">
        <v>384</v>
      </c>
      <c r="D12" s="101" t="s">
        <v>405</v>
      </c>
      <c r="E12" s="217">
        <v>399996000</v>
      </c>
      <c r="F12" s="217">
        <v>179701916.00999999</v>
      </c>
      <c r="G12" s="102">
        <f t="shared" si="0"/>
        <v>0.44925928261782616</v>
      </c>
      <c r="H12" s="103">
        <f t="shared" si="1"/>
        <v>3.7707662778920115E-3</v>
      </c>
    </row>
    <row r="13" spans="2:8">
      <c r="B13" s="216">
        <v>6</v>
      </c>
      <c r="C13" s="100" t="s">
        <v>382</v>
      </c>
      <c r="D13" s="101" t="s">
        <v>405</v>
      </c>
      <c r="E13" s="217">
        <v>543881106</v>
      </c>
      <c r="F13" s="217">
        <v>234764402.22000003</v>
      </c>
      <c r="G13" s="102">
        <f t="shared" si="0"/>
        <v>0.4316465485381285</v>
      </c>
      <c r="H13" s="103">
        <f t="shared" si="1"/>
        <v>4.9261672373676364E-3</v>
      </c>
    </row>
    <row r="14" spans="2:8">
      <c r="B14" s="216">
        <v>7</v>
      </c>
      <c r="C14" s="100" t="s">
        <v>368</v>
      </c>
      <c r="D14" s="101" t="s">
        <v>404</v>
      </c>
      <c r="E14" s="217">
        <v>1047400308</v>
      </c>
      <c r="F14" s="217">
        <v>425166173.22999996</v>
      </c>
      <c r="G14" s="102">
        <f t="shared" si="0"/>
        <v>0.405925194009013</v>
      </c>
      <c r="H14" s="103">
        <f t="shared" si="1"/>
        <v>8.9214533941132969E-3</v>
      </c>
    </row>
    <row r="15" spans="2:8">
      <c r="B15" s="216">
        <v>8</v>
      </c>
      <c r="C15" s="100" t="s">
        <v>365</v>
      </c>
      <c r="D15" s="101" t="s">
        <v>403</v>
      </c>
      <c r="E15" s="217">
        <v>25826458053</v>
      </c>
      <c r="F15" s="217">
        <v>10287643402.920002</v>
      </c>
      <c r="G15" s="102">
        <f t="shared" si="0"/>
        <v>0.39833737099404498</v>
      </c>
      <c r="H15" s="103">
        <f t="shared" si="1"/>
        <v>0.21587025716826672</v>
      </c>
    </row>
    <row r="16" spans="2:8">
      <c r="B16" s="216">
        <v>9</v>
      </c>
      <c r="C16" s="100" t="s">
        <v>386</v>
      </c>
      <c r="D16" s="101" t="s">
        <v>405</v>
      </c>
      <c r="E16" s="217">
        <v>2050482188</v>
      </c>
      <c r="F16" s="217">
        <v>700202995.28999996</v>
      </c>
      <c r="G16" s="102">
        <f t="shared" si="0"/>
        <v>0.34148211546912494</v>
      </c>
      <c r="H16" s="103">
        <f t="shared" si="1"/>
        <v>1.4692674963863958E-2</v>
      </c>
    </row>
    <row r="17" spans="2:8">
      <c r="B17" s="216">
        <v>10</v>
      </c>
      <c r="C17" s="100" t="s">
        <v>363</v>
      </c>
      <c r="D17" s="101" t="s">
        <v>403</v>
      </c>
      <c r="E17" s="217">
        <v>6914924681</v>
      </c>
      <c r="F17" s="217">
        <v>2110647950.7700002</v>
      </c>
      <c r="G17" s="102">
        <f t="shared" si="0"/>
        <v>0.30523079399105896</v>
      </c>
      <c r="H17" s="103">
        <f t="shared" si="1"/>
        <v>4.4288677015678055E-2</v>
      </c>
    </row>
    <row r="18" spans="2:8">
      <c r="B18" s="216">
        <v>11</v>
      </c>
      <c r="C18" s="100" t="s">
        <v>370</v>
      </c>
      <c r="D18" s="101" t="s">
        <v>404</v>
      </c>
      <c r="E18" s="217">
        <v>178368505</v>
      </c>
      <c r="F18" s="217">
        <v>38637128.399999999</v>
      </c>
      <c r="G18" s="102">
        <f t="shared" si="0"/>
        <v>0.21661407320759907</v>
      </c>
      <c r="H18" s="103">
        <f t="shared" si="1"/>
        <v>8.1074027522998876E-4</v>
      </c>
    </row>
    <row r="19" spans="2:8">
      <c r="B19" s="216">
        <v>12</v>
      </c>
      <c r="C19" s="100" t="s">
        <v>366</v>
      </c>
      <c r="D19" s="101" t="s">
        <v>403</v>
      </c>
      <c r="E19" s="217">
        <v>7699474560</v>
      </c>
      <c r="F19" s="217">
        <v>1591552091.04</v>
      </c>
      <c r="G19" s="102">
        <f t="shared" si="0"/>
        <v>0.20670918237828426</v>
      </c>
      <c r="H19" s="103">
        <f t="shared" si="1"/>
        <v>3.3396254684720149E-2</v>
      </c>
    </row>
    <row r="20" spans="2:8">
      <c r="B20" s="216">
        <v>13</v>
      </c>
      <c r="C20" s="100" t="s">
        <v>367</v>
      </c>
      <c r="D20" s="101" t="s">
        <v>403</v>
      </c>
      <c r="E20" s="217">
        <v>3158867613</v>
      </c>
      <c r="F20" s="217">
        <v>465280785.82000005</v>
      </c>
      <c r="G20" s="102">
        <f t="shared" si="0"/>
        <v>0.14729353769217299</v>
      </c>
      <c r="H20" s="103">
        <f t="shared" si="1"/>
        <v>9.7631963858611278E-3</v>
      </c>
    </row>
    <row r="21" spans="2:8">
      <c r="B21" s="216">
        <v>14</v>
      </c>
      <c r="C21" s="100" t="s">
        <v>371</v>
      </c>
      <c r="D21" s="101" t="s">
        <v>404</v>
      </c>
      <c r="E21" s="217">
        <v>217967958</v>
      </c>
      <c r="F21" s="217">
        <v>19024346.620000001</v>
      </c>
      <c r="G21" s="102">
        <f t="shared" si="0"/>
        <v>8.7280473674025069E-2</v>
      </c>
      <c r="H21" s="103">
        <f t="shared" si="1"/>
        <v>3.9919643755847832E-4</v>
      </c>
    </row>
    <row r="22" spans="2:8">
      <c r="B22" s="216">
        <v>15</v>
      </c>
      <c r="C22" s="104" t="s">
        <v>389</v>
      </c>
      <c r="D22" s="105" t="s">
        <v>405</v>
      </c>
      <c r="E22" s="217">
        <v>3040000</v>
      </c>
      <c r="F22" s="217">
        <v>251959.5</v>
      </c>
      <c r="G22" s="102">
        <f t="shared" si="0"/>
        <v>8.2881414473684217E-2</v>
      </c>
      <c r="H22" s="103">
        <f t="shared" si="1"/>
        <v>5.2869797222510558E-6</v>
      </c>
    </row>
    <row r="23" spans="2:8">
      <c r="B23" s="216">
        <v>16</v>
      </c>
      <c r="C23" s="100" t="s">
        <v>372</v>
      </c>
      <c r="D23" s="101" t="s">
        <v>404</v>
      </c>
      <c r="E23" s="217">
        <v>1352974516</v>
      </c>
      <c r="F23" s="217">
        <v>88554094.249999985</v>
      </c>
      <c r="G23" s="102">
        <f t="shared" si="0"/>
        <v>6.5451413313981438E-2</v>
      </c>
      <c r="H23" s="103">
        <f t="shared" si="1"/>
        <v>1.858170462403913E-3</v>
      </c>
    </row>
    <row r="24" spans="2:8">
      <c r="B24" s="216">
        <v>17</v>
      </c>
      <c r="C24" s="100" t="s">
        <v>369</v>
      </c>
      <c r="D24" s="101" t="s">
        <v>404</v>
      </c>
      <c r="E24" s="217">
        <v>222900000</v>
      </c>
      <c r="F24" s="217">
        <v>7258832.1899999995</v>
      </c>
      <c r="G24" s="102">
        <f t="shared" si="0"/>
        <v>3.25654203230148E-2</v>
      </c>
      <c r="H24" s="103">
        <f t="shared" si="1"/>
        <v>1.5231534669561266E-4</v>
      </c>
    </row>
    <row r="25" spans="2:8">
      <c r="B25" s="216">
        <v>18</v>
      </c>
      <c r="C25" s="100" t="s">
        <v>379</v>
      </c>
      <c r="D25" s="101" t="s">
        <v>404</v>
      </c>
      <c r="E25" s="217">
        <v>15505500</v>
      </c>
      <c r="F25" s="217">
        <v>361701.25</v>
      </c>
      <c r="G25" s="102">
        <f t="shared" si="0"/>
        <v>2.3327287091677147E-2</v>
      </c>
      <c r="H25" s="103">
        <f t="shared" si="1"/>
        <v>7.5897403124822032E-6</v>
      </c>
    </row>
    <row r="26" spans="2:8">
      <c r="B26" s="216">
        <v>19</v>
      </c>
      <c r="C26" s="100" t="s">
        <v>364</v>
      </c>
      <c r="D26" s="101" t="s">
        <v>403</v>
      </c>
      <c r="E26" s="217">
        <v>7011631235</v>
      </c>
      <c r="F26" s="217">
        <v>161224536.03999999</v>
      </c>
      <c r="G26" s="102">
        <f t="shared" si="0"/>
        <v>2.2993869848034015E-2</v>
      </c>
      <c r="H26" s="103">
        <f t="shared" si="1"/>
        <v>3.3830470880153933E-3</v>
      </c>
    </row>
    <row r="27" spans="2:8">
      <c r="B27" s="216">
        <v>20</v>
      </c>
      <c r="C27" s="100" t="s">
        <v>373</v>
      </c>
      <c r="D27" s="101" t="s">
        <v>404</v>
      </c>
      <c r="E27" s="217">
        <v>51851409</v>
      </c>
      <c r="F27" s="217">
        <v>473891.83999999997</v>
      </c>
      <c r="G27" s="102">
        <f t="shared" si="0"/>
        <v>9.139420685752242E-3</v>
      </c>
      <c r="H27" s="103">
        <f t="shared" si="1"/>
        <v>9.9438860158884321E-6</v>
      </c>
    </row>
    <row r="28" spans="2:8">
      <c r="B28" s="216">
        <v>21</v>
      </c>
      <c r="C28" s="100" t="s">
        <v>375</v>
      </c>
      <c r="D28" s="101" t="s">
        <v>404</v>
      </c>
      <c r="E28" s="217">
        <v>70000000</v>
      </c>
      <c r="F28" s="217">
        <v>250050.17</v>
      </c>
      <c r="G28" s="102">
        <f t="shared" si="0"/>
        <v>3.5721452857142861E-3</v>
      </c>
      <c r="H28" s="103">
        <f t="shared" si="1"/>
        <v>5.2469153905108928E-6</v>
      </c>
    </row>
    <row r="29" spans="2:8">
      <c r="B29" s="216">
        <v>22</v>
      </c>
      <c r="C29" s="100" t="s">
        <v>388</v>
      </c>
      <c r="D29" s="101" t="s">
        <v>405</v>
      </c>
      <c r="E29" s="217">
        <v>122954831</v>
      </c>
      <c r="F29" s="217">
        <v>192043</v>
      </c>
      <c r="G29" s="102">
        <f t="shared" si="0"/>
        <v>1.5618987756568915E-3</v>
      </c>
      <c r="H29" s="103">
        <f t="shared" si="1"/>
        <v>4.0297248041858292E-6</v>
      </c>
    </row>
    <row r="30" spans="2:8">
      <c r="B30" s="216">
        <v>23</v>
      </c>
      <c r="C30" s="100" t="s">
        <v>387</v>
      </c>
      <c r="D30" s="101" t="s">
        <v>405</v>
      </c>
      <c r="E30" s="217">
        <v>327860000</v>
      </c>
      <c r="F30" s="217">
        <v>0</v>
      </c>
      <c r="G30" s="102">
        <f t="shared" si="0"/>
        <v>0</v>
      </c>
      <c r="H30" s="103">
        <f t="shared" si="1"/>
        <v>0</v>
      </c>
    </row>
    <row r="31" spans="2:8">
      <c r="B31" s="216">
        <v>24</v>
      </c>
      <c r="C31" s="100" t="s">
        <v>374</v>
      </c>
      <c r="D31" s="101" t="s">
        <v>404</v>
      </c>
      <c r="E31" s="217">
        <v>40000000</v>
      </c>
      <c r="F31" s="217">
        <v>0</v>
      </c>
      <c r="G31" s="102">
        <f t="shared" si="0"/>
        <v>0</v>
      </c>
      <c r="H31" s="103">
        <f t="shared" si="1"/>
        <v>0</v>
      </c>
    </row>
    <row r="32" spans="2:8">
      <c r="B32" s="216">
        <v>25</v>
      </c>
      <c r="C32" s="100" t="s">
        <v>376</v>
      </c>
      <c r="D32" s="101" t="s">
        <v>404</v>
      </c>
      <c r="E32" s="217">
        <v>6500000</v>
      </c>
      <c r="F32" s="217">
        <v>0</v>
      </c>
      <c r="G32" s="102">
        <f t="shared" si="0"/>
        <v>0</v>
      </c>
      <c r="H32" s="103">
        <f t="shared" si="1"/>
        <v>0</v>
      </c>
    </row>
    <row r="33" spans="2:9">
      <c r="B33" s="216">
        <v>26</v>
      </c>
      <c r="C33" s="100" t="s">
        <v>377</v>
      </c>
      <c r="D33" s="101" t="s">
        <v>404</v>
      </c>
      <c r="E33" s="217">
        <v>7344000</v>
      </c>
      <c r="F33" s="217">
        <v>0</v>
      </c>
      <c r="G33" s="102">
        <f t="shared" si="0"/>
        <v>0</v>
      </c>
      <c r="H33" s="103">
        <f t="shared" si="1"/>
        <v>0</v>
      </c>
    </row>
    <row r="34" spans="2:9">
      <c r="B34" s="216">
        <v>27</v>
      </c>
      <c r="C34" s="100" t="s">
        <v>378</v>
      </c>
      <c r="D34" s="101" t="s">
        <v>404</v>
      </c>
      <c r="E34" s="217">
        <v>8869127</v>
      </c>
      <c r="F34" s="217">
        <v>0</v>
      </c>
      <c r="G34" s="102">
        <f t="shared" si="0"/>
        <v>0</v>
      </c>
      <c r="H34" s="103">
        <f t="shared" si="1"/>
        <v>0</v>
      </c>
    </row>
    <row r="35" spans="2:9">
      <c r="B35" s="216">
        <v>28</v>
      </c>
      <c r="C35" s="106" t="s">
        <v>380</v>
      </c>
      <c r="D35" s="101" t="s">
        <v>404</v>
      </c>
      <c r="E35" s="217">
        <v>6771800</v>
      </c>
      <c r="F35" s="217">
        <v>0</v>
      </c>
      <c r="G35" s="107">
        <f t="shared" si="0"/>
        <v>0</v>
      </c>
      <c r="H35" s="108">
        <f t="shared" si="1"/>
        <v>0</v>
      </c>
      <c r="I35" s="159"/>
    </row>
    <row r="36" spans="2:9" s="24" customFormat="1">
      <c r="B36" s="854" t="s">
        <v>411</v>
      </c>
      <c r="C36" s="855"/>
      <c r="D36" s="156">
        <v>28</v>
      </c>
      <c r="E36" s="218">
        <f>SUM(E8:E35)</f>
        <v>94444553290</v>
      </c>
      <c r="F36" s="218">
        <f>SUM(F8:F35)</f>
        <v>44951918905.530006</v>
      </c>
      <c r="G36" s="157">
        <f t="shared" si="0"/>
        <v>0.47596094575725645</v>
      </c>
      <c r="H36" s="158">
        <f t="shared" si="1"/>
        <v>0.94324636987218591</v>
      </c>
      <c r="I36" s="23"/>
    </row>
    <row r="37" spans="2:9">
      <c r="B37" s="216">
        <v>29</v>
      </c>
      <c r="C37" s="100" t="s">
        <v>394</v>
      </c>
      <c r="D37" s="101" t="s">
        <v>407</v>
      </c>
      <c r="E37" s="217">
        <v>100094261</v>
      </c>
      <c r="F37" s="217">
        <v>97610710.049999997</v>
      </c>
      <c r="G37" s="102">
        <f t="shared" ref="G37:G43" si="2">F37/E37</f>
        <v>0.97518787865370216</v>
      </c>
      <c r="H37" s="103">
        <f t="shared" si="1"/>
        <v>2.0482095126751615E-3</v>
      </c>
    </row>
    <row r="38" spans="2:9">
      <c r="B38" s="216">
        <v>30</v>
      </c>
      <c r="C38" s="100" t="s">
        <v>393</v>
      </c>
      <c r="D38" s="101" t="s">
        <v>407</v>
      </c>
      <c r="E38" s="217">
        <v>406851900</v>
      </c>
      <c r="F38" s="217">
        <v>203425950</v>
      </c>
      <c r="G38" s="102">
        <f t="shared" si="2"/>
        <v>0.5</v>
      </c>
      <c r="H38" s="103">
        <f t="shared" si="1"/>
        <v>4.2685783732292577E-3</v>
      </c>
    </row>
    <row r="39" spans="2:9">
      <c r="B39" s="216">
        <v>31</v>
      </c>
      <c r="C39" s="100" t="s">
        <v>396</v>
      </c>
      <c r="D39" s="101" t="s">
        <v>407</v>
      </c>
      <c r="E39" s="217">
        <v>348444590</v>
      </c>
      <c r="F39" s="217">
        <v>144158030.28</v>
      </c>
      <c r="G39" s="102">
        <f t="shared" si="2"/>
        <v>0.41371866407798152</v>
      </c>
      <c r="H39" s="103">
        <f t="shared" si="1"/>
        <v>3.0249329074316057E-3</v>
      </c>
    </row>
    <row r="40" spans="2:9" ht="45">
      <c r="B40" s="216">
        <v>32</v>
      </c>
      <c r="C40" s="100" t="s">
        <v>395</v>
      </c>
      <c r="D40" s="101" t="s">
        <v>407</v>
      </c>
      <c r="E40" s="217">
        <v>4108752063</v>
      </c>
      <c r="F40" s="217">
        <v>961273706.32000005</v>
      </c>
      <c r="G40" s="102">
        <f t="shared" si="2"/>
        <v>0.2339575840986928</v>
      </c>
      <c r="H40" s="103">
        <f t="shared" si="1"/>
        <v>2.0170839332698139E-2</v>
      </c>
    </row>
    <row r="41" spans="2:9" ht="30">
      <c r="B41" s="216">
        <v>33</v>
      </c>
      <c r="C41" s="100" t="s">
        <v>390</v>
      </c>
      <c r="D41" s="101" t="s">
        <v>406</v>
      </c>
      <c r="E41" s="217">
        <v>1267044375</v>
      </c>
      <c r="F41" s="217">
        <v>271759541.51999998</v>
      </c>
      <c r="G41" s="102">
        <f t="shared" si="2"/>
        <v>0.21448304959327094</v>
      </c>
      <c r="H41" s="103">
        <f t="shared" si="1"/>
        <v>5.7024529154268196E-3</v>
      </c>
    </row>
    <row r="42" spans="2:9">
      <c r="B42" s="216">
        <v>34</v>
      </c>
      <c r="C42" s="104" t="s">
        <v>391</v>
      </c>
      <c r="D42" s="105" t="s">
        <v>407</v>
      </c>
      <c r="E42" s="217">
        <v>1233209241</v>
      </c>
      <c r="F42" s="217">
        <v>96759541.519999996</v>
      </c>
      <c r="G42" s="102">
        <f t="shared" si="2"/>
        <v>7.8461576756867643E-2</v>
      </c>
      <c r="H42" s="103">
        <f t="shared" si="1"/>
        <v>2.030349059870928E-3</v>
      </c>
    </row>
    <row r="43" spans="2:9">
      <c r="B43" s="216">
        <v>35</v>
      </c>
      <c r="C43" s="111" t="s">
        <v>392</v>
      </c>
      <c r="D43" s="105" t="s">
        <v>407</v>
      </c>
      <c r="E43" s="217">
        <v>46369521</v>
      </c>
      <c r="F43" s="217">
        <v>2757512.4400000004</v>
      </c>
      <c r="G43" s="107">
        <f t="shared" si="2"/>
        <v>5.9468210594627459E-2</v>
      </c>
      <c r="H43" s="108">
        <f t="shared" si="1"/>
        <v>5.786212607238478E-5</v>
      </c>
    </row>
    <row r="44" spans="2:9" s="24" customFormat="1">
      <c r="B44" s="854" t="s">
        <v>414</v>
      </c>
      <c r="C44" s="855"/>
      <c r="D44" s="112">
        <v>7</v>
      </c>
      <c r="E44" s="218">
        <f>SUM(E37:E43)</f>
        <v>7510765951</v>
      </c>
      <c r="F44" s="218">
        <f>SUM(F37:F43)</f>
        <v>1777744992.1300001</v>
      </c>
      <c r="G44" s="157">
        <f t="shared" ref="G44:G52" si="3">F44/E44</f>
        <v>0.23669290239210652</v>
      </c>
      <c r="H44" s="158">
        <f t="shared" si="1"/>
        <v>3.73032242274043E-2</v>
      </c>
    </row>
    <row r="45" spans="2:9" ht="30">
      <c r="B45" s="216">
        <v>36</v>
      </c>
      <c r="C45" s="100" t="s">
        <v>397</v>
      </c>
      <c r="D45" s="101" t="s">
        <v>408</v>
      </c>
      <c r="E45" s="217">
        <v>460559986</v>
      </c>
      <c r="F45" s="217">
        <v>234809699.17000002</v>
      </c>
      <c r="G45" s="102">
        <f t="shared" si="3"/>
        <v>0.50983521432102874</v>
      </c>
      <c r="H45" s="103">
        <f t="shared" si="1"/>
        <v>4.927117723680435E-3</v>
      </c>
    </row>
    <row r="46" spans="2:9" ht="30">
      <c r="B46" s="216">
        <v>37</v>
      </c>
      <c r="C46" s="100" t="s">
        <v>398</v>
      </c>
      <c r="D46" s="101" t="s">
        <v>408</v>
      </c>
      <c r="E46" s="217">
        <v>63344044</v>
      </c>
      <c r="F46" s="217">
        <v>21143485.660000004</v>
      </c>
      <c r="G46" s="102">
        <f t="shared" si="3"/>
        <v>0.33378806158950008</v>
      </c>
      <c r="H46" s="103">
        <f t="shared" si="1"/>
        <v>4.4366328692558129E-4</v>
      </c>
    </row>
    <row r="47" spans="2:9" ht="30">
      <c r="B47" s="216">
        <v>38</v>
      </c>
      <c r="C47" s="106" t="s">
        <v>399</v>
      </c>
      <c r="D47" s="101" t="s">
        <v>409</v>
      </c>
      <c r="E47" s="217">
        <v>887700</v>
      </c>
      <c r="F47" s="217">
        <v>0</v>
      </c>
      <c r="G47" s="107">
        <f t="shared" si="3"/>
        <v>0</v>
      </c>
      <c r="H47" s="108">
        <f t="shared" si="1"/>
        <v>0</v>
      </c>
    </row>
    <row r="48" spans="2:9" s="24" customFormat="1">
      <c r="B48" s="854" t="s">
        <v>473</v>
      </c>
      <c r="C48" s="855"/>
      <c r="D48" s="112">
        <v>3</v>
      </c>
      <c r="E48" s="218">
        <f>SUM(E45:E47)</f>
        <v>524791730</v>
      </c>
      <c r="F48" s="218">
        <f>SUM(F45:F47)</f>
        <v>255953184.83000001</v>
      </c>
      <c r="G48" s="157">
        <f t="shared" si="3"/>
        <v>0.48772335804529543</v>
      </c>
      <c r="H48" s="158">
        <f t="shared" si="1"/>
        <v>5.3707810106060168E-3</v>
      </c>
    </row>
    <row r="49" spans="2:8">
      <c r="B49" s="216">
        <v>39</v>
      </c>
      <c r="C49" s="100" t="s">
        <v>362</v>
      </c>
      <c r="D49" s="101" t="s">
        <v>402</v>
      </c>
      <c r="E49" s="217">
        <v>497978194</v>
      </c>
      <c r="F49" s="217">
        <v>98596795.780000001</v>
      </c>
      <c r="G49" s="102">
        <f t="shared" si="3"/>
        <v>0.19799420329637968</v>
      </c>
      <c r="H49" s="103">
        <f t="shared" si="1"/>
        <v>2.0689009938811135E-3</v>
      </c>
    </row>
    <row r="50" spans="2:8" s="24" customFormat="1">
      <c r="B50" s="216">
        <v>40</v>
      </c>
      <c r="C50" s="106" t="s">
        <v>400</v>
      </c>
      <c r="D50" s="101" t="s">
        <v>410</v>
      </c>
      <c r="E50" s="217">
        <v>4500000000</v>
      </c>
      <c r="F50" s="217">
        <v>572390314.77999997</v>
      </c>
      <c r="G50" s="107">
        <f t="shared" si="3"/>
        <v>0.12719784772888887</v>
      </c>
      <c r="H50" s="108">
        <f t="shared" si="1"/>
        <v>1.2010723895922792E-2</v>
      </c>
    </row>
    <row r="51" spans="2:8" s="24" customFormat="1" ht="15.75" thickBot="1">
      <c r="B51" s="856" t="s">
        <v>415</v>
      </c>
      <c r="C51" s="857"/>
      <c r="D51" s="113">
        <v>2</v>
      </c>
      <c r="E51" s="219">
        <f>SUM(E49:E50)</f>
        <v>4997978194</v>
      </c>
      <c r="F51" s="219">
        <f>SUM(F49:F50)</f>
        <v>670987110.55999994</v>
      </c>
      <c r="G51" s="109">
        <f t="shared" si="3"/>
        <v>0.13425170829386773</v>
      </c>
      <c r="H51" s="110">
        <f t="shared" si="1"/>
        <v>1.4079624889803905E-2</v>
      </c>
    </row>
    <row r="52" spans="2:8" ht="15.75" thickBot="1">
      <c r="B52" s="858" t="s">
        <v>20</v>
      </c>
      <c r="C52" s="859"/>
      <c r="D52" s="114">
        <v>40</v>
      </c>
      <c r="E52" s="220">
        <f>E36+E44+E48+E51</f>
        <v>107478089165</v>
      </c>
      <c r="F52" s="220">
        <f>F36+F44+F48+F51</f>
        <v>47656604193.050003</v>
      </c>
      <c r="G52" s="96">
        <f t="shared" si="3"/>
        <v>0.44340762441252324</v>
      </c>
      <c r="H52" s="97">
        <f t="shared" si="1"/>
        <v>1</v>
      </c>
    </row>
    <row r="53" spans="2:8">
      <c r="B53" s="75" t="s">
        <v>23</v>
      </c>
      <c r="C53" s="24"/>
      <c r="E53" s="24"/>
      <c r="F53" s="95"/>
      <c r="G53" s="24"/>
    </row>
    <row r="54" spans="2:8">
      <c r="B54" s="75" t="s">
        <v>24</v>
      </c>
      <c r="C54" s="24"/>
      <c r="E54" s="24"/>
      <c r="F54" s="24"/>
      <c r="G54" s="24"/>
    </row>
    <row r="55" spans="2:8">
      <c r="B55" s="75" t="s">
        <v>467</v>
      </c>
      <c r="C55" s="24"/>
      <c r="E55" s="24"/>
      <c r="F55" s="24"/>
      <c r="G55" s="24"/>
    </row>
    <row r="56" spans="2:8">
      <c r="B56" s="75" t="s">
        <v>26</v>
      </c>
    </row>
  </sheetData>
  <sortState xmlns:xlrd2="http://schemas.microsoft.com/office/spreadsheetml/2017/richdata2" ref="B37:H43">
    <sortCondition descending="1" ref="G37:G43"/>
  </sortState>
  <mergeCells count="14">
    <mergeCell ref="B52:C52"/>
    <mergeCell ref="B36:C36"/>
    <mergeCell ref="B2:H3"/>
    <mergeCell ref="H5:H6"/>
    <mergeCell ref="B44:C44"/>
    <mergeCell ref="B48:C48"/>
    <mergeCell ref="B51:C51"/>
    <mergeCell ref="B5:B7"/>
    <mergeCell ref="C5:C7"/>
    <mergeCell ref="D5:D7"/>
    <mergeCell ref="E5:E6"/>
    <mergeCell ref="F5:F6"/>
    <mergeCell ref="G5:G6"/>
    <mergeCell ref="B4:H4"/>
  </mergeCells>
  <pageMargins left="0.7" right="0.7" top="0.75" bottom="0.75" header="0.3" footer="0.3"/>
  <ignoredErrors>
    <ignoredError sqref="E36:F36" formulaRange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3:L11"/>
  <sheetViews>
    <sheetView showGridLines="0" workbookViewId="0">
      <selection activeCell="I10" sqref="I10"/>
    </sheetView>
  </sheetViews>
  <sheetFormatPr defaultColWidth="11.42578125" defaultRowHeight="15"/>
  <cols>
    <col min="2" max="2" width="35.42578125" bestFit="1" customWidth="1"/>
  </cols>
  <sheetData>
    <row r="3" spans="2:12">
      <c r="B3" s="780" t="s">
        <v>952</v>
      </c>
      <c r="C3" s="780"/>
      <c r="D3" s="780"/>
      <c r="E3" s="780"/>
      <c r="F3" s="780"/>
      <c r="G3" s="780"/>
      <c r="H3" s="129"/>
      <c r="I3" s="129"/>
      <c r="J3" s="129"/>
      <c r="K3" s="129"/>
      <c r="L3" s="129"/>
    </row>
    <row r="4" spans="2:12">
      <c r="B4" s="221"/>
      <c r="C4" s="221"/>
      <c r="D4" s="24"/>
      <c r="E4" s="24"/>
      <c r="F4" s="24"/>
      <c r="G4" s="24"/>
      <c r="H4" s="24"/>
    </row>
    <row r="5" spans="2:12">
      <c r="B5" s="221"/>
      <c r="C5" s="222">
        <v>1</v>
      </c>
    </row>
    <row r="6" spans="2:12">
      <c r="B6" s="223" t="s">
        <v>456</v>
      </c>
      <c r="C6" s="224">
        <v>0.51334206966682194</v>
      </c>
    </row>
    <row r="7" spans="2:12">
      <c r="B7" s="223" t="s">
        <v>457</v>
      </c>
      <c r="C7" s="224">
        <v>0.21920884380659031</v>
      </c>
    </row>
    <row r="8" spans="2:12">
      <c r="B8" s="223" t="s">
        <v>453</v>
      </c>
      <c r="C8" s="224">
        <v>0.16026200338008034</v>
      </c>
    </row>
    <row r="9" spans="2:12">
      <c r="B9" s="223" t="s">
        <v>454</v>
      </c>
      <c r="C9" s="224">
        <v>0.10287637236475529</v>
      </c>
    </row>
    <row r="10" spans="2:12">
      <c r="B10" s="223" t="s">
        <v>455</v>
      </c>
      <c r="C10" s="224">
        <v>0.02</v>
      </c>
    </row>
    <row r="11" spans="2:12">
      <c r="B11" s="221"/>
      <c r="C11" s="221"/>
    </row>
  </sheetData>
  <sortState xmlns:xlrd2="http://schemas.microsoft.com/office/spreadsheetml/2017/richdata2" ref="B5:C10">
    <sortCondition descending="1" ref="C5"/>
  </sortState>
  <mergeCells count="1">
    <mergeCell ref="B3:G3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C3:J14"/>
  <sheetViews>
    <sheetView showGridLines="0" workbookViewId="0">
      <selection activeCell="J29" sqref="J29"/>
    </sheetView>
  </sheetViews>
  <sheetFormatPr defaultColWidth="11.42578125" defaultRowHeight="15"/>
  <sheetData>
    <row r="3" spans="3:10">
      <c r="C3" s="780" t="s">
        <v>458</v>
      </c>
      <c r="D3" s="780"/>
      <c r="E3" s="780"/>
      <c r="F3" s="780"/>
      <c r="G3" s="780"/>
      <c r="H3" s="780"/>
      <c r="I3" s="780"/>
      <c r="J3" s="780"/>
    </row>
    <row r="14" spans="3:10">
      <c r="C14" s="75" t="s">
        <v>26</v>
      </c>
    </row>
  </sheetData>
  <mergeCells count="1">
    <mergeCell ref="C3:J3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D3:K21"/>
  <sheetViews>
    <sheetView showGridLines="0" workbookViewId="0">
      <selection activeCell="B4" sqref="B4:J5"/>
    </sheetView>
  </sheetViews>
  <sheetFormatPr defaultColWidth="11.42578125" defaultRowHeight="15"/>
  <sheetData>
    <row r="3" spans="4:11">
      <c r="D3" s="780" t="s">
        <v>460</v>
      </c>
      <c r="E3" s="780"/>
      <c r="F3" s="780"/>
      <c r="G3" s="780"/>
      <c r="H3" s="780"/>
      <c r="I3" s="780"/>
      <c r="J3" s="780"/>
      <c r="K3" s="780"/>
    </row>
    <row r="21" spans="4:4">
      <c r="D21" s="75" t="s">
        <v>26</v>
      </c>
    </row>
  </sheetData>
  <mergeCells count="1">
    <mergeCell ref="D3:K3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D4:L16"/>
  <sheetViews>
    <sheetView showGridLines="0" workbookViewId="0">
      <selection activeCell="B4" sqref="B4:L5"/>
    </sheetView>
  </sheetViews>
  <sheetFormatPr defaultColWidth="11.42578125" defaultRowHeight="15"/>
  <sheetData>
    <row r="4" spans="4:12">
      <c r="D4" s="780" t="s">
        <v>459</v>
      </c>
      <c r="E4" s="780"/>
      <c r="F4" s="780"/>
      <c r="G4" s="780"/>
      <c r="H4" s="780"/>
      <c r="I4" s="780"/>
      <c r="J4" s="780"/>
      <c r="K4" s="780"/>
      <c r="L4" s="780"/>
    </row>
    <row r="16" spans="4:12">
      <c r="D16" s="75" t="s">
        <v>26</v>
      </c>
    </row>
  </sheetData>
  <mergeCells count="1">
    <mergeCell ref="D4:L4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D4:L22"/>
  <sheetViews>
    <sheetView showGridLines="0" workbookViewId="0">
      <selection activeCell="D4" sqref="D4:J4"/>
    </sheetView>
  </sheetViews>
  <sheetFormatPr defaultColWidth="11.42578125" defaultRowHeight="15"/>
  <cols>
    <col min="8" max="8" width="18.5703125" customWidth="1"/>
  </cols>
  <sheetData>
    <row r="4" spans="4:12">
      <c r="D4" s="780" t="s">
        <v>1035</v>
      </c>
      <c r="E4" s="780"/>
      <c r="F4" s="780"/>
      <c r="G4" s="780"/>
      <c r="H4" s="780"/>
      <c r="I4" s="780"/>
      <c r="J4" s="780"/>
      <c r="K4" s="129"/>
      <c r="L4" s="129"/>
    </row>
    <row r="17" spans="4:4" s="24" customFormat="1"/>
    <row r="18" spans="4:4" s="24" customFormat="1"/>
    <row r="19" spans="4:4" s="24" customFormat="1"/>
    <row r="20" spans="4:4" s="24" customFormat="1"/>
    <row r="22" spans="4:4">
      <c r="D22" s="75" t="s">
        <v>26</v>
      </c>
    </row>
  </sheetData>
  <mergeCells count="1">
    <mergeCell ref="D4:J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21"/>
  <sheetViews>
    <sheetView showGridLines="0" zoomScaleNormal="100" workbookViewId="0">
      <selection activeCell="E29" sqref="E29"/>
    </sheetView>
  </sheetViews>
  <sheetFormatPr defaultColWidth="11.42578125" defaultRowHeight="15"/>
  <cols>
    <col min="1" max="1" width="11.42578125" style="24" customWidth="1"/>
    <col min="2" max="256" width="11.42578125" style="24"/>
    <col min="257" max="257" width="11.42578125" style="24" customWidth="1"/>
    <col min="258" max="512" width="11.42578125" style="24"/>
    <col min="513" max="513" width="11.42578125" style="24" customWidth="1"/>
    <col min="514" max="768" width="11.42578125" style="24"/>
    <col min="769" max="769" width="11.42578125" style="24" customWidth="1"/>
    <col min="770" max="1024" width="11.42578125" style="24"/>
    <col min="1025" max="1025" width="11.42578125" style="24" customWidth="1"/>
    <col min="1026" max="1280" width="11.42578125" style="24"/>
    <col min="1281" max="1281" width="11.42578125" style="24" customWidth="1"/>
    <col min="1282" max="1536" width="11.42578125" style="24"/>
    <col min="1537" max="1537" width="11.42578125" style="24" customWidth="1"/>
    <col min="1538" max="1792" width="11.42578125" style="24"/>
    <col min="1793" max="1793" width="11.42578125" style="24" customWidth="1"/>
    <col min="1794" max="2048" width="11.42578125" style="24"/>
    <col min="2049" max="2049" width="11.42578125" style="24" customWidth="1"/>
    <col min="2050" max="2304" width="11.42578125" style="24"/>
    <col min="2305" max="2305" width="11.42578125" style="24" customWidth="1"/>
    <col min="2306" max="2560" width="11.42578125" style="24"/>
    <col min="2561" max="2561" width="11.42578125" style="24" customWidth="1"/>
    <col min="2562" max="2816" width="11.42578125" style="24"/>
    <col min="2817" max="2817" width="11.42578125" style="24" customWidth="1"/>
    <col min="2818" max="3072" width="11.42578125" style="24"/>
    <col min="3073" max="3073" width="11.42578125" style="24" customWidth="1"/>
    <col min="3074" max="3328" width="11.42578125" style="24"/>
    <col min="3329" max="3329" width="11.42578125" style="24" customWidth="1"/>
    <col min="3330" max="3584" width="11.42578125" style="24"/>
    <col min="3585" max="3585" width="11.42578125" style="24" customWidth="1"/>
    <col min="3586" max="3840" width="11.42578125" style="24"/>
    <col min="3841" max="3841" width="11.42578125" style="24" customWidth="1"/>
    <col min="3842" max="4096" width="11.42578125" style="24"/>
    <col min="4097" max="4097" width="11.42578125" style="24" customWidth="1"/>
    <col min="4098" max="4352" width="11.42578125" style="24"/>
    <col min="4353" max="4353" width="11.42578125" style="24" customWidth="1"/>
    <col min="4354" max="4608" width="11.42578125" style="24"/>
    <col min="4609" max="4609" width="11.42578125" style="24" customWidth="1"/>
    <col min="4610" max="4864" width="11.42578125" style="24"/>
    <col min="4865" max="4865" width="11.42578125" style="24" customWidth="1"/>
    <col min="4866" max="5120" width="11.42578125" style="24"/>
    <col min="5121" max="5121" width="11.42578125" style="24" customWidth="1"/>
    <col min="5122" max="5376" width="11.42578125" style="24"/>
    <col min="5377" max="5377" width="11.42578125" style="24" customWidth="1"/>
    <col min="5378" max="5632" width="11.42578125" style="24"/>
    <col min="5633" max="5633" width="11.42578125" style="24" customWidth="1"/>
    <col min="5634" max="5888" width="11.42578125" style="24"/>
    <col min="5889" max="5889" width="11.42578125" style="24" customWidth="1"/>
    <col min="5890" max="6144" width="11.42578125" style="24"/>
    <col min="6145" max="6145" width="11.42578125" style="24" customWidth="1"/>
    <col min="6146" max="6400" width="11.42578125" style="24"/>
    <col min="6401" max="6401" width="11.42578125" style="24" customWidth="1"/>
    <col min="6402" max="6656" width="11.42578125" style="24"/>
    <col min="6657" max="6657" width="11.42578125" style="24" customWidth="1"/>
    <col min="6658" max="6912" width="11.42578125" style="24"/>
    <col min="6913" max="6913" width="11.42578125" style="24" customWidth="1"/>
    <col min="6914" max="7168" width="11.42578125" style="24"/>
    <col min="7169" max="7169" width="11.42578125" style="24" customWidth="1"/>
    <col min="7170" max="7424" width="11.42578125" style="24"/>
    <col min="7425" max="7425" width="11.42578125" style="24" customWidth="1"/>
    <col min="7426" max="7680" width="11.42578125" style="24"/>
    <col min="7681" max="7681" width="11.42578125" style="24" customWidth="1"/>
    <col min="7682" max="7936" width="11.42578125" style="24"/>
    <col min="7937" max="7937" width="11.42578125" style="24" customWidth="1"/>
    <col min="7938" max="8192" width="11.42578125" style="24"/>
    <col min="8193" max="8193" width="11.42578125" style="24" customWidth="1"/>
    <col min="8194" max="8448" width="11.42578125" style="24"/>
    <col min="8449" max="8449" width="11.42578125" style="24" customWidth="1"/>
    <col min="8450" max="8704" width="11.42578125" style="24"/>
    <col min="8705" max="8705" width="11.42578125" style="24" customWidth="1"/>
    <col min="8706" max="8960" width="11.42578125" style="24"/>
    <col min="8961" max="8961" width="11.42578125" style="24" customWidth="1"/>
    <col min="8962" max="9216" width="11.42578125" style="24"/>
    <col min="9217" max="9217" width="11.42578125" style="24" customWidth="1"/>
    <col min="9218" max="9472" width="11.42578125" style="24"/>
    <col min="9473" max="9473" width="11.42578125" style="24" customWidth="1"/>
    <col min="9474" max="9728" width="11.42578125" style="24"/>
    <col min="9729" max="9729" width="11.42578125" style="24" customWidth="1"/>
    <col min="9730" max="9984" width="11.42578125" style="24"/>
    <col min="9985" max="9985" width="11.42578125" style="24" customWidth="1"/>
    <col min="9986" max="10240" width="11.42578125" style="24"/>
    <col min="10241" max="10241" width="11.42578125" style="24" customWidth="1"/>
    <col min="10242" max="10496" width="11.42578125" style="24"/>
    <col min="10497" max="10497" width="11.42578125" style="24" customWidth="1"/>
    <col min="10498" max="10752" width="11.42578125" style="24"/>
    <col min="10753" max="10753" width="11.42578125" style="24" customWidth="1"/>
    <col min="10754" max="11008" width="11.42578125" style="24"/>
    <col min="11009" max="11009" width="11.42578125" style="24" customWidth="1"/>
    <col min="11010" max="11264" width="11.42578125" style="24"/>
    <col min="11265" max="11265" width="11.42578125" style="24" customWidth="1"/>
    <col min="11266" max="11520" width="11.42578125" style="24"/>
    <col min="11521" max="11521" width="11.42578125" style="24" customWidth="1"/>
    <col min="11522" max="11776" width="11.42578125" style="24"/>
    <col min="11777" max="11777" width="11.42578125" style="24" customWidth="1"/>
    <col min="11778" max="12032" width="11.42578125" style="24"/>
    <col min="12033" max="12033" width="11.42578125" style="24" customWidth="1"/>
    <col min="12034" max="12288" width="11.42578125" style="24"/>
    <col min="12289" max="12289" width="11.42578125" style="24" customWidth="1"/>
    <col min="12290" max="12544" width="11.42578125" style="24"/>
    <col min="12545" max="12545" width="11.42578125" style="24" customWidth="1"/>
    <col min="12546" max="12800" width="11.42578125" style="24"/>
    <col min="12801" max="12801" width="11.42578125" style="24" customWidth="1"/>
    <col min="12802" max="13056" width="11.42578125" style="24"/>
    <col min="13057" max="13057" width="11.42578125" style="24" customWidth="1"/>
    <col min="13058" max="13312" width="11.42578125" style="24"/>
    <col min="13313" max="13313" width="11.42578125" style="24" customWidth="1"/>
    <col min="13314" max="13568" width="11.42578125" style="24"/>
    <col min="13569" max="13569" width="11.42578125" style="24" customWidth="1"/>
    <col min="13570" max="13824" width="11.42578125" style="24"/>
    <col min="13825" max="13825" width="11.42578125" style="24" customWidth="1"/>
    <col min="13826" max="14080" width="11.42578125" style="24"/>
    <col min="14081" max="14081" width="11.42578125" style="24" customWidth="1"/>
    <col min="14082" max="14336" width="11.42578125" style="24"/>
    <col min="14337" max="14337" width="11.42578125" style="24" customWidth="1"/>
    <col min="14338" max="14592" width="11.42578125" style="24"/>
    <col min="14593" max="14593" width="11.42578125" style="24" customWidth="1"/>
    <col min="14594" max="14848" width="11.42578125" style="24"/>
    <col min="14849" max="14849" width="11.42578125" style="24" customWidth="1"/>
    <col min="14850" max="15104" width="11.42578125" style="24"/>
    <col min="15105" max="15105" width="11.42578125" style="24" customWidth="1"/>
    <col min="15106" max="15360" width="11.42578125" style="24"/>
    <col min="15361" max="15361" width="11.42578125" style="24" customWidth="1"/>
    <col min="15362" max="15616" width="11.42578125" style="24"/>
    <col min="15617" max="15617" width="11.42578125" style="24" customWidth="1"/>
    <col min="15618" max="15872" width="11.42578125" style="24"/>
    <col min="15873" max="15873" width="11.42578125" style="24" customWidth="1"/>
    <col min="15874" max="16128" width="11.42578125" style="24"/>
    <col min="16129" max="16129" width="11.42578125" style="24" customWidth="1"/>
    <col min="16130" max="16384" width="11.42578125" style="24"/>
  </cols>
  <sheetData>
    <row r="2" spans="2:17" ht="15" customHeight="1">
      <c r="B2" s="779" t="s">
        <v>955</v>
      </c>
      <c r="C2" s="779"/>
      <c r="D2" s="779"/>
      <c r="E2" s="779"/>
      <c r="F2" s="779"/>
      <c r="G2" s="779"/>
      <c r="H2" s="779"/>
      <c r="I2" s="779"/>
      <c r="J2" s="779"/>
      <c r="K2" s="779"/>
      <c r="L2" s="779"/>
    </row>
    <row r="3" spans="2:17"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</row>
    <row r="4" spans="2:17">
      <c r="B4" s="781" t="s">
        <v>604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6" spans="2:17">
      <c r="P6" s="347">
        <v>2018</v>
      </c>
      <c r="Q6" s="348">
        <v>6.7983550394186381</v>
      </c>
    </row>
    <row r="7" spans="2:17">
      <c r="P7" s="347">
        <v>2019</v>
      </c>
      <c r="Q7" s="348">
        <v>5.7311973445719957</v>
      </c>
    </row>
    <row r="8" spans="2:17">
      <c r="P8" s="347">
        <v>2020</v>
      </c>
      <c r="Q8" s="348">
        <v>-8.5602820021080106E-3</v>
      </c>
    </row>
    <row r="9" spans="2:17">
      <c r="P9" s="347">
        <v>2021</v>
      </c>
      <c r="Q9" s="348">
        <v>3.098714712393928</v>
      </c>
    </row>
    <row r="21" spans="2:2">
      <c r="B21" s="346" t="s">
        <v>625</v>
      </c>
    </row>
  </sheetData>
  <mergeCells count="2">
    <mergeCell ref="B2:L3"/>
    <mergeCell ref="B4:L4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C2:P39"/>
  <sheetViews>
    <sheetView showGridLines="0" workbookViewId="0">
      <selection activeCell="N12" sqref="N12"/>
    </sheetView>
  </sheetViews>
  <sheetFormatPr defaultColWidth="11.42578125" defaultRowHeight="14.25"/>
  <cols>
    <col min="1" max="2" width="11.42578125" style="135"/>
    <col min="3" max="3" width="58.5703125" style="135" bestFit="1" customWidth="1"/>
    <col min="4" max="4" width="11.42578125" style="135" bestFit="1" customWidth="1"/>
    <col min="5" max="5" width="15.140625" style="135" customWidth="1"/>
    <col min="6" max="6" width="16.5703125" style="135" bestFit="1" customWidth="1"/>
    <col min="7" max="7" width="11.42578125" style="135" bestFit="1" customWidth="1"/>
    <col min="8" max="8" width="10.85546875" style="135" bestFit="1" customWidth="1"/>
    <col min="9" max="9" width="9.28515625" style="135" bestFit="1" customWidth="1"/>
    <col min="10" max="10" width="8.85546875" style="135" customWidth="1"/>
    <col min="11" max="11" width="11.85546875" style="135" customWidth="1"/>
    <col min="12" max="13" width="11.42578125" style="135"/>
    <col min="14" max="14" width="24.28515625" style="135" bestFit="1" customWidth="1"/>
    <col min="15" max="15" width="19.28515625" style="135" bestFit="1" customWidth="1"/>
    <col min="16" max="16384" width="11.42578125" style="135"/>
  </cols>
  <sheetData>
    <row r="2" spans="3:16" ht="18">
      <c r="C2" s="890" t="s">
        <v>1036</v>
      </c>
      <c r="D2" s="890"/>
      <c r="E2" s="890"/>
      <c r="F2" s="890"/>
      <c r="G2" s="890"/>
      <c r="H2" s="890"/>
      <c r="I2" s="890"/>
      <c r="J2" s="890"/>
      <c r="K2" s="890"/>
      <c r="L2" s="145"/>
      <c r="M2" s="145"/>
      <c r="N2" s="145"/>
    </row>
    <row r="3" spans="3:16" ht="15.75" thickBot="1">
      <c r="C3" s="891" t="s">
        <v>27</v>
      </c>
      <c r="D3" s="891"/>
      <c r="E3" s="891"/>
      <c r="F3" s="891"/>
      <c r="G3" s="891"/>
      <c r="H3" s="891"/>
      <c r="I3" s="891"/>
      <c r="J3" s="891"/>
      <c r="K3" s="891"/>
      <c r="L3" s="146"/>
      <c r="M3" s="147"/>
      <c r="N3" s="1" t="s">
        <v>466</v>
      </c>
      <c r="O3" s="133">
        <v>5126270100000</v>
      </c>
    </row>
    <row r="4" spans="3:16" ht="15.75" customHeight="1" thickBot="1">
      <c r="C4" s="892" t="s">
        <v>0</v>
      </c>
      <c r="D4" s="136">
        <v>2020</v>
      </c>
      <c r="E4" s="933">
        <v>2021</v>
      </c>
      <c r="F4" s="934"/>
      <c r="G4" s="934"/>
      <c r="H4" s="935"/>
      <c r="I4" s="895" t="s">
        <v>2</v>
      </c>
      <c r="J4" s="896"/>
      <c r="K4" s="886" t="s">
        <v>66</v>
      </c>
    </row>
    <row r="5" spans="3:16" ht="26.25" customHeight="1" thickBot="1">
      <c r="C5" s="893"/>
      <c r="D5" s="886" t="s">
        <v>419</v>
      </c>
      <c r="E5" s="886" t="s">
        <v>420</v>
      </c>
      <c r="F5" s="886" t="s">
        <v>421</v>
      </c>
      <c r="G5" s="886" t="s">
        <v>419</v>
      </c>
      <c r="H5" s="886" t="s">
        <v>422</v>
      </c>
      <c r="I5" s="897"/>
      <c r="J5" s="898"/>
      <c r="K5" s="887"/>
    </row>
    <row r="6" spans="3:16" ht="15" thickBot="1">
      <c r="C6" s="893"/>
      <c r="D6" s="888"/>
      <c r="E6" s="888"/>
      <c r="F6" s="888"/>
      <c r="G6" s="888"/>
      <c r="H6" s="888"/>
      <c r="I6" s="121" t="s">
        <v>4</v>
      </c>
      <c r="J6" s="121" t="s">
        <v>5</v>
      </c>
      <c r="K6" s="888"/>
    </row>
    <row r="7" spans="3:16" ht="15" thickBot="1">
      <c r="C7" s="894"/>
      <c r="D7" s="122">
        <v>1</v>
      </c>
      <c r="E7" s="122">
        <v>2</v>
      </c>
      <c r="F7" s="122">
        <v>3</v>
      </c>
      <c r="G7" s="122">
        <v>4</v>
      </c>
      <c r="H7" s="122">
        <v>5</v>
      </c>
      <c r="I7" s="122" t="s">
        <v>436</v>
      </c>
      <c r="J7" s="122" t="s">
        <v>93</v>
      </c>
      <c r="K7" s="122" t="s">
        <v>94</v>
      </c>
    </row>
    <row r="8" spans="3:16" ht="15">
      <c r="C8" s="148" t="s">
        <v>67</v>
      </c>
      <c r="D8" s="225">
        <v>78215315376.999603</v>
      </c>
      <c r="E8" s="225">
        <v>153374829243</v>
      </c>
      <c r="F8" s="225">
        <v>67301583747.849945</v>
      </c>
      <c r="G8" s="225">
        <v>64616738604.559952</v>
      </c>
      <c r="H8" s="225">
        <v>63329792624.729942</v>
      </c>
      <c r="I8" s="225">
        <f>G8-D8</f>
        <v>-13598576772.439651</v>
      </c>
      <c r="J8" s="149">
        <f>I8/D8</f>
        <v>-0.17386079320775225</v>
      </c>
      <c r="K8" s="149">
        <f>G8/$O$3</f>
        <v>1.2605020286496404E-2</v>
      </c>
      <c r="L8" s="137"/>
      <c r="M8" s="137"/>
      <c r="N8" s="202"/>
      <c r="O8" s="203"/>
    </row>
    <row r="9" spans="3:16">
      <c r="C9" s="150" t="s">
        <v>68</v>
      </c>
      <c r="D9" s="214">
        <v>38750429967.819626</v>
      </c>
      <c r="E9" s="214">
        <v>74961398519</v>
      </c>
      <c r="F9" s="214">
        <v>32110460827.039955</v>
      </c>
      <c r="G9" s="214">
        <v>30700587212.819984</v>
      </c>
      <c r="H9" s="214">
        <v>30213676531.849979</v>
      </c>
      <c r="I9" s="214">
        <f t="shared" ref="I9:I34" si="0">G9-D9</f>
        <v>-8049842754.9996414</v>
      </c>
      <c r="J9" s="123">
        <f t="shared" ref="J9:J34" si="1">I9/D9</f>
        <v>-0.20773557252615391</v>
      </c>
      <c r="K9" s="123">
        <f t="shared" ref="K9:K34" si="2">G9/$O$3</f>
        <v>5.9888742914307198E-3</v>
      </c>
      <c r="L9" s="137"/>
      <c r="M9" s="137"/>
      <c r="O9" s="203"/>
    </row>
    <row r="10" spans="3:16">
      <c r="C10" s="150" t="s">
        <v>69</v>
      </c>
      <c r="D10" s="214">
        <v>4648285531.9699993</v>
      </c>
      <c r="E10" s="214">
        <v>10180523554</v>
      </c>
      <c r="F10" s="214">
        <v>3497413119.1699991</v>
      </c>
      <c r="G10" s="214">
        <v>3333386447.4900002</v>
      </c>
      <c r="H10" s="214">
        <v>3134095520.1099997</v>
      </c>
      <c r="I10" s="214">
        <f t="shared" si="0"/>
        <v>-1314899084.4799991</v>
      </c>
      <c r="J10" s="123">
        <f t="shared" si="1"/>
        <v>-0.28287829468228237</v>
      </c>
      <c r="K10" s="123">
        <f t="shared" si="2"/>
        <v>6.5025571857596812E-4</v>
      </c>
      <c r="L10" s="137"/>
      <c r="M10" s="137"/>
      <c r="O10" s="203"/>
      <c r="P10" s="151"/>
    </row>
    <row r="11" spans="3:16">
      <c r="C11" s="150" t="s">
        <v>70</v>
      </c>
      <c r="D11" s="214">
        <v>12618730127.579987</v>
      </c>
      <c r="E11" s="214">
        <v>29730961943</v>
      </c>
      <c r="F11" s="214">
        <v>12594785902.460001</v>
      </c>
      <c r="G11" s="214">
        <v>11690522893.040001</v>
      </c>
      <c r="H11" s="214">
        <v>11465419664.850002</v>
      </c>
      <c r="I11" s="214">
        <f t="shared" si="0"/>
        <v>-928207234.53998566</v>
      </c>
      <c r="J11" s="123">
        <f t="shared" si="1"/>
        <v>-7.3557895695959122E-2</v>
      </c>
      <c r="K11" s="123">
        <f t="shared" si="2"/>
        <v>2.2805124710537591E-3</v>
      </c>
      <c r="L11" s="137"/>
      <c r="M11" s="137"/>
      <c r="O11" s="203"/>
      <c r="P11" s="151"/>
    </row>
    <row r="12" spans="3:16">
      <c r="C12" s="150" t="s">
        <v>71</v>
      </c>
      <c r="D12" s="214">
        <v>22197869749.629982</v>
      </c>
      <c r="E12" s="214">
        <v>38501945227</v>
      </c>
      <c r="F12" s="214">
        <v>19098923899.179996</v>
      </c>
      <c r="G12" s="214">
        <v>18892242051.210003</v>
      </c>
      <c r="H12" s="214">
        <v>18516600907.919998</v>
      </c>
      <c r="I12" s="214">
        <f t="shared" si="0"/>
        <v>-3305627698.4199791</v>
      </c>
      <c r="J12" s="123">
        <f t="shared" si="1"/>
        <v>-0.14891643818547412</v>
      </c>
      <c r="K12" s="123">
        <f t="shared" si="2"/>
        <v>3.6853778054359645E-3</v>
      </c>
      <c r="L12" s="137"/>
      <c r="M12" s="137"/>
      <c r="O12" s="203"/>
      <c r="P12" s="151"/>
    </row>
    <row r="13" spans="3:16" ht="15">
      <c r="C13" s="148" t="s">
        <v>72</v>
      </c>
      <c r="D13" s="225">
        <v>47666546446.099998</v>
      </c>
      <c r="E13" s="225">
        <v>129938826397</v>
      </c>
      <c r="F13" s="225">
        <v>42855041748.830017</v>
      </c>
      <c r="G13" s="225">
        <v>41479174860.390007</v>
      </c>
      <c r="H13" s="225">
        <v>38856384943.750015</v>
      </c>
      <c r="I13" s="225">
        <f t="shared" si="0"/>
        <v>-6187371585.7099915</v>
      </c>
      <c r="J13" s="149">
        <f t="shared" si="1"/>
        <v>-0.12980532568489095</v>
      </c>
      <c r="K13" s="149">
        <f t="shared" si="2"/>
        <v>8.0914922645979985E-3</v>
      </c>
      <c r="L13" s="137"/>
      <c r="M13" s="137"/>
      <c r="N13" s="202"/>
      <c r="O13" s="203"/>
      <c r="P13" s="151"/>
    </row>
    <row r="14" spans="3:16">
      <c r="C14" s="150" t="s">
        <v>73</v>
      </c>
      <c r="D14" s="214">
        <v>3423593786.0199976</v>
      </c>
      <c r="E14" s="214">
        <v>7878627350</v>
      </c>
      <c r="F14" s="214">
        <v>4025381475.6800003</v>
      </c>
      <c r="G14" s="214">
        <v>3807694010.0000005</v>
      </c>
      <c r="H14" s="214">
        <v>3726236689.269999</v>
      </c>
      <c r="I14" s="214">
        <f t="shared" si="0"/>
        <v>384100223.98000288</v>
      </c>
      <c r="J14" s="123">
        <f t="shared" si="1"/>
        <v>0.11219211389752164</v>
      </c>
      <c r="K14" s="123">
        <f t="shared" si="2"/>
        <v>7.4278060572734953E-4</v>
      </c>
      <c r="L14" s="137"/>
      <c r="M14" s="137"/>
      <c r="P14" s="151"/>
    </row>
    <row r="15" spans="3:16">
      <c r="C15" s="150" t="s">
        <v>74</v>
      </c>
      <c r="D15" s="214">
        <v>5652949294.2400236</v>
      </c>
      <c r="E15" s="214">
        <v>13630854023</v>
      </c>
      <c r="F15" s="214">
        <v>6215852981.4000063</v>
      </c>
      <c r="G15" s="214">
        <v>6105095244.0900002</v>
      </c>
      <c r="H15" s="214">
        <v>5840375777.0199995</v>
      </c>
      <c r="I15" s="214">
        <f t="shared" si="0"/>
        <v>452145949.84997654</v>
      </c>
      <c r="J15" s="123">
        <f t="shared" si="1"/>
        <v>7.9984080223518536E-2</v>
      </c>
      <c r="K15" s="123">
        <f t="shared" si="2"/>
        <v>1.1909429516969853E-3</v>
      </c>
      <c r="L15" s="137"/>
      <c r="M15" s="137"/>
      <c r="P15" s="152"/>
    </row>
    <row r="16" spans="3:16">
      <c r="C16" s="150" t="s">
        <v>75</v>
      </c>
      <c r="D16" s="214">
        <v>3421623472.3600001</v>
      </c>
      <c r="E16" s="214">
        <v>7731561024</v>
      </c>
      <c r="F16" s="214">
        <v>2492860385.6100001</v>
      </c>
      <c r="G16" s="214">
        <v>2492860385.6000004</v>
      </c>
      <c r="H16" s="214">
        <v>2018199459.7199996</v>
      </c>
      <c r="I16" s="214">
        <f t="shared" si="0"/>
        <v>-928763086.75999975</v>
      </c>
      <c r="J16" s="123">
        <f t="shared" si="1"/>
        <v>-0.27143930191693566</v>
      </c>
      <c r="K16" s="123">
        <f t="shared" si="2"/>
        <v>4.8629126771919417E-4</v>
      </c>
      <c r="L16" s="137"/>
      <c r="M16" s="137"/>
    </row>
    <row r="17" spans="3:15">
      <c r="C17" s="150" t="s">
        <v>76</v>
      </c>
      <c r="D17" s="214">
        <v>18032876026.619987</v>
      </c>
      <c r="E17" s="214">
        <v>52046074129</v>
      </c>
      <c r="F17" s="214">
        <v>18240770984.339996</v>
      </c>
      <c r="G17" s="214">
        <v>18223249125.02</v>
      </c>
      <c r="H17" s="214">
        <v>18182690711.260002</v>
      </c>
      <c r="I17" s="214">
        <f t="shared" si="0"/>
        <v>190373098.40001297</v>
      </c>
      <c r="J17" s="123">
        <f t="shared" si="1"/>
        <v>1.0557001452180213E-2</v>
      </c>
      <c r="K17" s="123">
        <f t="shared" si="2"/>
        <v>3.5548749421182471E-3</v>
      </c>
      <c r="L17" s="137"/>
      <c r="M17" s="137"/>
    </row>
    <row r="18" spans="3:15">
      <c r="C18" s="150" t="s">
        <v>77</v>
      </c>
      <c r="D18" s="214">
        <v>67670587.60999994</v>
      </c>
      <c r="E18" s="214">
        <v>890787874</v>
      </c>
      <c r="F18" s="214">
        <v>106302959.94000003</v>
      </c>
      <c r="G18" s="214">
        <v>95030816.399999991</v>
      </c>
      <c r="H18" s="214">
        <v>88559517.939999998</v>
      </c>
      <c r="I18" s="214">
        <f t="shared" si="0"/>
        <v>27360228.790000051</v>
      </c>
      <c r="J18" s="123">
        <f t="shared" si="1"/>
        <v>0.40431492848389167</v>
      </c>
      <c r="K18" s="123">
        <f t="shared" si="2"/>
        <v>1.8538004152375815E-5</v>
      </c>
      <c r="L18" s="137"/>
      <c r="M18" s="137"/>
    </row>
    <row r="19" spans="3:15">
      <c r="C19" s="150" t="s">
        <v>78</v>
      </c>
      <c r="D19" s="214">
        <v>13670088677.129993</v>
      </c>
      <c r="E19" s="214">
        <v>39775378020</v>
      </c>
      <c r="F19" s="214">
        <v>9651641002.7500114</v>
      </c>
      <c r="G19" s="214">
        <v>8782318091.1599998</v>
      </c>
      <c r="H19" s="214">
        <v>7091081885.0699987</v>
      </c>
      <c r="I19" s="214">
        <f t="shared" si="0"/>
        <v>-4887770585.9699936</v>
      </c>
      <c r="J19" s="123">
        <f t="shared" si="1"/>
        <v>-0.35755222233102374</v>
      </c>
      <c r="K19" s="123">
        <f t="shared" si="2"/>
        <v>1.7131984698114131E-3</v>
      </c>
      <c r="L19" s="137"/>
      <c r="M19" s="137"/>
    </row>
    <row r="20" spans="3:15">
      <c r="C20" s="150" t="s">
        <v>79</v>
      </c>
      <c r="D20" s="214">
        <v>386965947.45000005</v>
      </c>
      <c r="E20" s="214">
        <v>1528821197</v>
      </c>
      <c r="F20" s="214">
        <v>624009455.0400002</v>
      </c>
      <c r="G20" s="214">
        <v>616800057.38</v>
      </c>
      <c r="H20" s="214">
        <v>614730026.25</v>
      </c>
      <c r="I20" s="214">
        <f t="shared" si="0"/>
        <v>229834109.92999995</v>
      </c>
      <c r="J20" s="123">
        <f t="shared" si="1"/>
        <v>0.59393885029042992</v>
      </c>
      <c r="K20" s="123">
        <f t="shared" si="2"/>
        <v>1.2032141212769885E-4</v>
      </c>
      <c r="L20" s="137"/>
      <c r="M20" s="137"/>
    </row>
    <row r="21" spans="3:15">
      <c r="C21" s="150" t="s">
        <v>80</v>
      </c>
      <c r="D21" s="214">
        <v>157179622.02000001</v>
      </c>
      <c r="E21" s="214">
        <v>182203020</v>
      </c>
      <c r="F21" s="214">
        <v>90054622.019999996</v>
      </c>
      <c r="G21" s="214">
        <v>90054622.019999996</v>
      </c>
      <c r="H21" s="214">
        <v>90054622.019999996</v>
      </c>
      <c r="I21" s="214">
        <f t="shared" si="0"/>
        <v>-67125000.000000015</v>
      </c>
      <c r="J21" s="123">
        <f t="shared" si="1"/>
        <v>-0.4270591768661896</v>
      </c>
      <c r="K21" s="123">
        <f t="shared" si="2"/>
        <v>1.7567279964432618E-5</v>
      </c>
      <c r="L21" s="137"/>
      <c r="M21" s="137"/>
    </row>
    <row r="22" spans="3:15">
      <c r="C22" s="150" t="s">
        <v>81</v>
      </c>
      <c r="D22" s="214">
        <v>2853599032.6499991</v>
      </c>
      <c r="E22" s="214">
        <v>6274519760</v>
      </c>
      <c r="F22" s="214">
        <v>1408167882.0499995</v>
      </c>
      <c r="G22" s="214">
        <v>1266072508.7199998</v>
      </c>
      <c r="H22" s="214">
        <v>1204456255.2</v>
      </c>
      <c r="I22" s="214">
        <f t="shared" si="0"/>
        <v>-1587526523.9299994</v>
      </c>
      <c r="J22" s="123">
        <f t="shared" si="1"/>
        <v>-0.55632431388082593</v>
      </c>
      <c r="K22" s="123">
        <f t="shared" si="2"/>
        <v>2.4697733128030061E-4</v>
      </c>
      <c r="L22" s="137"/>
      <c r="M22" s="137"/>
    </row>
    <row r="23" spans="3:15" ht="15">
      <c r="C23" s="148" t="s">
        <v>82</v>
      </c>
      <c r="D23" s="225">
        <v>2103485829.1799951</v>
      </c>
      <c r="E23" s="225">
        <v>6755359244</v>
      </c>
      <c r="F23" s="225">
        <v>2285288072.5299993</v>
      </c>
      <c r="G23" s="225">
        <v>1738054347.9400001</v>
      </c>
      <c r="H23" s="225">
        <v>1552341199.4399998</v>
      </c>
      <c r="I23" s="225">
        <f t="shared" si="0"/>
        <v>-365431481.239995</v>
      </c>
      <c r="J23" s="149">
        <f t="shared" si="1"/>
        <v>-0.17372661901052677</v>
      </c>
      <c r="K23" s="149">
        <f t="shared" si="2"/>
        <v>3.3904853120010202E-4</v>
      </c>
      <c r="L23" s="137"/>
      <c r="M23" s="137"/>
      <c r="N23" s="202"/>
      <c r="O23" s="203"/>
    </row>
    <row r="24" spans="3:15">
      <c r="C24" s="150" t="s">
        <v>83</v>
      </c>
      <c r="D24" s="214">
        <v>622670896.63</v>
      </c>
      <c r="E24" s="214">
        <v>1477196960</v>
      </c>
      <c r="F24" s="214">
        <v>763090547.2700001</v>
      </c>
      <c r="G24" s="214">
        <v>692445206.57000005</v>
      </c>
      <c r="H24" s="214">
        <v>617071043.82999992</v>
      </c>
      <c r="I24" s="214">
        <f t="shared" si="0"/>
        <v>69774309.940000057</v>
      </c>
      <c r="J24" s="123">
        <f t="shared" si="1"/>
        <v>0.11205648171069243</v>
      </c>
      <c r="K24" s="123">
        <f t="shared" si="2"/>
        <v>1.3507778424901959E-4</v>
      </c>
      <c r="L24" s="137"/>
      <c r="M24" s="137"/>
    </row>
    <row r="25" spans="3:15">
      <c r="C25" s="150" t="s">
        <v>84</v>
      </c>
      <c r="D25" s="214">
        <v>1480814932.5499952</v>
      </c>
      <c r="E25" s="214">
        <v>5278162284</v>
      </c>
      <c r="F25" s="214">
        <v>1522197525.259999</v>
      </c>
      <c r="G25" s="214">
        <v>1045609141.3700001</v>
      </c>
      <c r="H25" s="214">
        <v>935270155.60999978</v>
      </c>
      <c r="I25" s="214">
        <f t="shared" si="0"/>
        <v>-435205791.17999506</v>
      </c>
      <c r="J25" s="123">
        <f t="shared" si="1"/>
        <v>-0.29389613895273281</v>
      </c>
      <c r="K25" s="123">
        <f t="shared" si="2"/>
        <v>2.0397074695108246E-4</v>
      </c>
      <c r="L25" s="137"/>
      <c r="M25" s="137"/>
    </row>
    <row r="26" spans="3:15" ht="15">
      <c r="C26" s="148" t="s">
        <v>85</v>
      </c>
      <c r="D26" s="225">
        <v>198863756283.53937</v>
      </c>
      <c r="E26" s="225">
        <v>416473656021</v>
      </c>
      <c r="F26" s="225">
        <v>268738380379.71005</v>
      </c>
      <c r="G26" s="225">
        <v>206976635951.05002</v>
      </c>
      <c r="H26" s="225">
        <v>199673014032.01996</v>
      </c>
      <c r="I26" s="225">
        <f t="shared" si="0"/>
        <v>8112879667.5106506</v>
      </c>
      <c r="J26" s="149">
        <f t="shared" si="1"/>
        <v>4.0796170298338978E-2</v>
      </c>
      <c r="K26" s="149">
        <f t="shared" si="2"/>
        <v>4.0375678985594229E-2</v>
      </c>
      <c r="L26" s="137"/>
      <c r="M26" s="137"/>
      <c r="N26" s="202"/>
    </row>
    <row r="27" spans="3:15">
      <c r="C27" s="150" t="s">
        <v>86</v>
      </c>
      <c r="D27" s="214">
        <v>8121678293.0100012</v>
      </c>
      <c r="E27" s="214">
        <v>17669577548</v>
      </c>
      <c r="F27" s="214">
        <v>8026508631.8500004</v>
      </c>
      <c r="G27" s="214">
        <v>7948641954.2399998</v>
      </c>
      <c r="H27" s="214">
        <v>7693024041.9899998</v>
      </c>
      <c r="I27" s="214">
        <f t="shared" si="0"/>
        <v>-173036338.77000141</v>
      </c>
      <c r="J27" s="123">
        <f t="shared" si="1"/>
        <v>-2.1305490383548776E-2</v>
      </c>
      <c r="K27" s="123">
        <f t="shared" si="2"/>
        <v>1.5505702585277353E-3</v>
      </c>
      <c r="L27" s="137"/>
      <c r="M27" s="137"/>
      <c r="N27" s="150"/>
      <c r="O27" s="137"/>
    </row>
    <row r="28" spans="3:15">
      <c r="C28" s="150" t="s">
        <v>87</v>
      </c>
      <c r="D28" s="214">
        <v>38589386795.469948</v>
      </c>
      <c r="E28" s="214">
        <v>97744003634</v>
      </c>
      <c r="F28" s="214">
        <v>61660334210.899986</v>
      </c>
      <c r="G28" s="214">
        <v>56916680615.690002</v>
      </c>
      <c r="H28" s="214">
        <v>54696431358.459991</v>
      </c>
      <c r="I28" s="214">
        <f t="shared" si="0"/>
        <v>18327293820.220055</v>
      </c>
      <c r="J28" s="123">
        <f t="shared" si="1"/>
        <v>0.47493094195452507</v>
      </c>
      <c r="K28" s="123">
        <f t="shared" si="2"/>
        <v>1.1102942198790891E-2</v>
      </c>
      <c r="L28" s="137"/>
      <c r="M28" s="137"/>
      <c r="N28" s="150"/>
      <c r="O28" s="137"/>
    </row>
    <row r="29" spans="3:15">
      <c r="C29" s="150" t="s">
        <v>88</v>
      </c>
      <c r="D29" s="214">
        <v>2478328004.410007</v>
      </c>
      <c r="E29" s="214">
        <v>6205311481</v>
      </c>
      <c r="F29" s="214">
        <v>2979116888.6899986</v>
      </c>
      <c r="G29" s="214">
        <v>2500273057.77</v>
      </c>
      <c r="H29" s="214">
        <v>2405011444.9999995</v>
      </c>
      <c r="I29" s="214">
        <f t="shared" si="0"/>
        <v>21945053.359992981</v>
      </c>
      <c r="J29" s="123">
        <f t="shared" si="1"/>
        <v>8.854781659628318E-3</v>
      </c>
      <c r="K29" s="123">
        <f t="shared" si="2"/>
        <v>4.8773728441854831E-4</v>
      </c>
      <c r="L29" s="137"/>
      <c r="M29" s="137"/>
      <c r="N29" s="150"/>
      <c r="O29" s="137"/>
    </row>
    <row r="30" spans="3:15">
      <c r="C30" s="150" t="s">
        <v>89</v>
      </c>
      <c r="D30" s="214">
        <v>96006455265.559494</v>
      </c>
      <c r="E30" s="214">
        <v>199017511706</v>
      </c>
      <c r="F30" s="214">
        <v>129863340966.42001</v>
      </c>
      <c r="G30" s="214">
        <v>85961581358.26001</v>
      </c>
      <c r="H30" s="214">
        <v>81483596903.339996</v>
      </c>
      <c r="I30" s="214">
        <f t="shared" si="0"/>
        <v>-10044873907.299484</v>
      </c>
      <c r="J30" s="123">
        <f t="shared" si="1"/>
        <v>-0.10462706783116586</v>
      </c>
      <c r="K30" s="123">
        <f t="shared" si="2"/>
        <v>1.6768835758041702E-2</v>
      </c>
      <c r="L30" s="137"/>
      <c r="M30" s="137"/>
      <c r="N30" s="150"/>
      <c r="O30" s="137"/>
    </row>
    <row r="31" spans="3:15">
      <c r="C31" s="150" t="s">
        <v>90</v>
      </c>
      <c r="D31" s="214">
        <v>53667907925.08989</v>
      </c>
      <c r="E31" s="214">
        <v>95837251652</v>
      </c>
      <c r="F31" s="214">
        <v>66209079681.850067</v>
      </c>
      <c r="G31" s="214">
        <v>53649458965.090012</v>
      </c>
      <c r="H31" s="214">
        <v>53394950283.230003</v>
      </c>
      <c r="I31" s="214">
        <f t="shared" si="0"/>
        <v>-18448959.99987793</v>
      </c>
      <c r="J31" s="123">
        <f t="shared" si="1"/>
        <v>-3.4376149011862249E-4</v>
      </c>
      <c r="K31" s="123">
        <f t="shared" si="2"/>
        <v>1.0465593485815352E-2</v>
      </c>
      <c r="L31" s="137"/>
      <c r="M31" s="137"/>
      <c r="N31" s="150"/>
      <c r="O31" s="137"/>
    </row>
    <row r="32" spans="3:15" ht="15">
      <c r="C32" s="148" t="s">
        <v>91</v>
      </c>
      <c r="D32" s="225">
        <v>75496065628.869995</v>
      </c>
      <c r="E32" s="225">
        <v>184836130000</v>
      </c>
      <c r="F32" s="225">
        <v>91175106592.710007</v>
      </c>
      <c r="G32" s="225">
        <v>88383773204.589996</v>
      </c>
      <c r="H32" s="225">
        <v>51879404884.849998</v>
      </c>
      <c r="I32" s="225">
        <f t="shared" si="0"/>
        <v>12887707575.720001</v>
      </c>
      <c r="J32" s="149">
        <f t="shared" si="1"/>
        <v>0.1707070092774701</v>
      </c>
      <c r="K32" s="149">
        <f t="shared" si="2"/>
        <v>1.7241341458888403E-2</v>
      </c>
      <c r="L32" s="137"/>
      <c r="M32" s="137"/>
      <c r="N32" s="202"/>
    </row>
    <row r="33" spans="3:13">
      <c r="C33" s="153" t="s">
        <v>92</v>
      </c>
      <c r="D33" s="214">
        <v>75496065628.869995</v>
      </c>
      <c r="E33" s="214">
        <v>184836130000</v>
      </c>
      <c r="F33" s="214">
        <v>91175106592.710007</v>
      </c>
      <c r="G33" s="214">
        <v>88383773204.590012</v>
      </c>
      <c r="H33" s="214">
        <v>51879404884.850006</v>
      </c>
      <c r="I33" s="214">
        <f t="shared" si="0"/>
        <v>12887707575.720016</v>
      </c>
      <c r="J33" s="123">
        <f t="shared" si="1"/>
        <v>0.17070700927747029</v>
      </c>
      <c r="K33" s="123">
        <f t="shared" si="2"/>
        <v>1.7241341458888407E-2</v>
      </c>
      <c r="L33" s="137"/>
      <c r="M33" s="137"/>
    </row>
    <row r="34" spans="3:13" ht="15">
      <c r="C34" s="154" t="s">
        <v>20</v>
      </c>
      <c r="D34" s="226">
        <v>402345169564.68896</v>
      </c>
      <c r="E34" s="226">
        <v>891378800905</v>
      </c>
      <c r="F34" s="226">
        <v>472355400541.63007</v>
      </c>
      <c r="G34" s="226">
        <v>403194376968.53003</v>
      </c>
      <c r="H34" s="226">
        <v>355290937684.79022</v>
      </c>
      <c r="I34" s="226">
        <f t="shared" si="0"/>
        <v>849207403.84106445</v>
      </c>
      <c r="J34" s="155">
        <f t="shared" si="1"/>
        <v>2.1106439646332801E-3</v>
      </c>
      <c r="K34" s="155">
        <f t="shared" si="2"/>
        <v>7.8652581526777149E-2</v>
      </c>
      <c r="L34" s="137"/>
      <c r="M34" s="137"/>
    </row>
    <row r="35" spans="3:13" ht="15">
      <c r="C35" s="138" t="s">
        <v>23</v>
      </c>
    </row>
    <row r="36" spans="3:13" ht="15">
      <c r="C36" s="138" t="s">
        <v>24</v>
      </c>
    </row>
    <row r="37" spans="3:13" ht="15">
      <c r="C37" s="138" t="s">
        <v>467</v>
      </c>
    </row>
    <row r="38" spans="3:13" ht="15">
      <c r="C38" s="138" t="s">
        <v>468</v>
      </c>
    </row>
    <row r="39" spans="3:13" ht="15">
      <c r="C39" s="138" t="s">
        <v>26</v>
      </c>
    </row>
  </sheetData>
  <sortState xmlns:xlrd2="http://schemas.microsoft.com/office/spreadsheetml/2017/richdata2" ref="N27:O31">
    <sortCondition descending="1" ref="O27:O31"/>
  </sortState>
  <mergeCells count="11">
    <mergeCell ref="E4:H4"/>
    <mergeCell ref="K4:K6"/>
    <mergeCell ref="C2:K2"/>
    <mergeCell ref="C3:K3"/>
    <mergeCell ref="C4:C7"/>
    <mergeCell ref="D5:D6"/>
    <mergeCell ref="E5:E6"/>
    <mergeCell ref="F5:F6"/>
    <mergeCell ref="G5:G6"/>
    <mergeCell ref="H5:H6"/>
    <mergeCell ref="I4:J5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D1:G23"/>
  <sheetViews>
    <sheetView showGridLines="0" workbookViewId="0">
      <selection activeCell="D3" sqref="D3:E3"/>
    </sheetView>
  </sheetViews>
  <sheetFormatPr defaultColWidth="11.42578125" defaultRowHeight="15"/>
  <cols>
    <col min="4" max="4" width="63.7109375" customWidth="1"/>
    <col min="5" max="5" width="21" customWidth="1"/>
    <col min="7" max="7" width="16.85546875" bestFit="1" customWidth="1"/>
  </cols>
  <sheetData>
    <row r="1" spans="4:5" s="24" customFormat="1"/>
    <row r="2" spans="4:5" s="24" customFormat="1">
      <c r="D2" s="780" t="s">
        <v>1022</v>
      </c>
      <c r="E2" s="780"/>
    </row>
    <row r="3" spans="4:5" ht="15.75" thickBot="1">
      <c r="D3" s="938" t="s">
        <v>151</v>
      </c>
      <c r="E3" s="938"/>
    </row>
    <row r="4" spans="4:5">
      <c r="D4" s="936" t="s">
        <v>446</v>
      </c>
      <c r="E4" s="936" t="s">
        <v>447</v>
      </c>
    </row>
    <row r="5" spans="4:5" ht="15.75" thickBot="1">
      <c r="D5" s="937"/>
      <c r="E5" s="937"/>
    </row>
    <row r="6" spans="4:5">
      <c r="D6" t="s">
        <v>439</v>
      </c>
      <c r="E6" s="227">
        <v>18870.8</v>
      </c>
    </row>
    <row r="7" spans="4:5" s="24" customFormat="1">
      <c r="D7" t="s">
        <v>152</v>
      </c>
      <c r="E7" s="227">
        <v>12822.4</v>
      </c>
    </row>
    <row r="8" spans="4:5">
      <c r="D8" t="s">
        <v>511</v>
      </c>
      <c r="E8" s="227">
        <v>4683.6000000000004</v>
      </c>
    </row>
    <row r="9" spans="4:5" s="24" customFormat="1">
      <c r="D9" s="24" t="s">
        <v>469</v>
      </c>
      <c r="E9" s="227">
        <v>4456.2</v>
      </c>
    </row>
    <row r="10" spans="4:5">
      <c r="D10" t="s">
        <v>443</v>
      </c>
      <c r="E10" s="227">
        <v>1771.6</v>
      </c>
    </row>
    <row r="11" spans="4:5">
      <c r="D11" t="s">
        <v>445</v>
      </c>
      <c r="E11" s="227">
        <v>1671.3</v>
      </c>
    </row>
    <row r="12" spans="4:5">
      <c r="D12" t="s">
        <v>442</v>
      </c>
      <c r="E12" s="227">
        <v>646.4</v>
      </c>
    </row>
    <row r="13" spans="4:5">
      <c r="D13" t="s">
        <v>440</v>
      </c>
      <c r="E13" s="227">
        <v>275</v>
      </c>
    </row>
    <row r="14" spans="4:5" s="24" customFormat="1">
      <c r="D14" s="24" t="s">
        <v>441</v>
      </c>
      <c r="E14" s="227">
        <v>232.4</v>
      </c>
    </row>
    <row r="15" spans="4:5" s="24" customFormat="1">
      <c r="D15" s="24" t="s">
        <v>512</v>
      </c>
      <c r="E15" s="227">
        <v>80</v>
      </c>
    </row>
    <row r="16" spans="4:5" ht="15.75" thickBot="1">
      <c r="D16" t="s">
        <v>444</v>
      </c>
      <c r="E16" s="227">
        <v>88.7</v>
      </c>
    </row>
    <row r="17" spans="4:7" ht="15.75" thickBot="1">
      <c r="D17" s="127" t="s">
        <v>134</v>
      </c>
      <c r="E17" s="228">
        <f>SUM(E6:E16)</f>
        <v>45598.399999999994</v>
      </c>
    </row>
    <row r="18" spans="4:7">
      <c r="D18" s="75" t="s">
        <v>23</v>
      </c>
    </row>
    <row r="19" spans="4:7">
      <c r="D19" s="75" t="s">
        <v>448</v>
      </c>
    </row>
    <row r="20" spans="4:7">
      <c r="D20" s="75" t="s">
        <v>470</v>
      </c>
    </row>
    <row r="21" spans="4:7">
      <c r="D21" s="75" t="s">
        <v>26</v>
      </c>
    </row>
    <row r="22" spans="4:7">
      <c r="G22" s="125"/>
    </row>
    <row r="23" spans="4:7">
      <c r="G23" s="126"/>
    </row>
  </sheetData>
  <sortState xmlns:xlrd2="http://schemas.microsoft.com/office/spreadsheetml/2017/richdata2" ref="D6:E16">
    <sortCondition descending="1" ref="E16"/>
  </sortState>
  <mergeCells count="4">
    <mergeCell ref="D4:D5"/>
    <mergeCell ref="E4:E5"/>
    <mergeCell ref="D2:E2"/>
    <mergeCell ref="D3:E3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4:G52"/>
  <sheetViews>
    <sheetView showGridLines="0" zoomScale="115" zoomScaleNormal="115" workbookViewId="0">
      <selection activeCell="B5" sqref="B5"/>
    </sheetView>
  </sheetViews>
  <sheetFormatPr defaultColWidth="9.140625" defaultRowHeight="15"/>
  <cols>
    <col min="1" max="1" width="35.85546875" style="24" bestFit="1" customWidth="1"/>
    <col min="2" max="2" width="29.140625" style="24" customWidth="1"/>
    <col min="3" max="3" width="20.7109375" style="24" customWidth="1"/>
    <col min="4" max="4" width="13.7109375" style="24" bestFit="1" customWidth="1"/>
    <col min="5" max="5" width="13.7109375" style="24" customWidth="1"/>
    <col min="6" max="6" width="12.5703125" style="24" bestFit="1" customWidth="1"/>
    <col min="7" max="7" width="14.7109375" style="24" customWidth="1"/>
    <col min="8" max="9" width="9.140625" style="24"/>
    <col min="10" max="10" width="18.140625" style="24" bestFit="1" customWidth="1"/>
    <col min="11" max="11" width="9.5703125" style="24" bestFit="1" customWidth="1"/>
    <col min="12" max="12" width="11.140625" style="24" bestFit="1" customWidth="1"/>
    <col min="13" max="16384" width="9.140625" style="24"/>
  </cols>
  <sheetData>
    <row r="4" spans="2:7">
      <c r="B4" s="780" t="s">
        <v>1037</v>
      </c>
      <c r="C4" s="780"/>
      <c r="D4" s="780"/>
      <c r="E4" s="780"/>
      <c r="F4" s="780"/>
      <c r="G4" s="780"/>
    </row>
    <row r="7" spans="2:7">
      <c r="D7" s="24">
        <v>2020</v>
      </c>
      <c r="E7" s="24">
        <v>2021</v>
      </c>
    </row>
    <row r="8" spans="2:7">
      <c r="C8" s="24" t="s">
        <v>513</v>
      </c>
      <c r="D8" s="229">
        <v>-116242727832.40997</v>
      </c>
      <c r="E8" s="229">
        <v>6660202109.5509644</v>
      </c>
    </row>
    <row r="9" spans="2:7">
      <c r="C9" s="24" t="s">
        <v>514</v>
      </c>
      <c r="D9" s="229">
        <v>-40720157551.97998</v>
      </c>
      <c r="E9" s="229">
        <v>95043975314.14093</v>
      </c>
    </row>
    <row r="23" spans="2:2">
      <c r="B23" s="75" t="s">
        <v>26</v>
      </c>
    </row>
    <row r="52" ht="15.75" customHeight="1"/>
  </sheetData>
  <mergeCells count="1">
    <mergeCell ref="B4:G4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C4:L47"/>
  <sheetViews>
    <sheetView showGridLines="0" topLeftCell="C1" zoomScaleNormal="100" workbookViewId="0">
      <selection activeCell="C5" sqref="C5:J5"/>
    </sheetView>
  </sheetViews>
  <sheetFormatPr defaultColWidth="11.42578125" defaultRowHeight="15"/>
  <cols>
    <col min="1" max="2" width="11.42578125" style="24"/>
    <col min="3" max="3" width="99.7109375" style="24" customWidth="1"/>
    <col min="4" max="4" width="14.42578125" style="24" customWidth="1"/>
    <col min="5" max="6" width="20.5703125" style="24" customWidth="1"/>
    <col min="7" max="7" width="16.140625" style="24" customWidth="1"/>
    <col min="8" max="8" width="16.7109375" style="24" customWidth="1"/>
    <col min="9" max="9" width="13.140625" style="24" customWidth="1"/>
    <col min="10" max="10" width="12.85546875" style="24" customWidth="1"/>
    <col min="11" max="16384" width="11.42578125" style="24"/>
  </cols>
  <sheetData>
    <row r="4" spans="3:10">
      <c r="C4" s="808" t="s">
        <v>1023</v>
      </c>
      <c r="D4" s="808"/>
      <c r="E4" s="808"/>
      <c r="F4" s="808"/>
      <c r="G4" s="808"/>
      <c r="H4" s="808"/>
      <c r="I4" s="808"/>
      <c r="J4" s="808"/>
    </row>
    <row r="5" spans="3:10">
      <c r="C5" s="808" t="s">
        <v>515</v>
      </c>
      <c r="D5" s="808"/>
      <c r="E5" s="808"/>
      <c r="F5" s="808"/>
      <c r="G5" s="808"/>
      <c r="H5" s="808"/>
      <c r="I5" s="808"/>
      <c r="J5" s="808"/>
    </row>
    <row r="6" spans="3:10">
      <c r="C6" s="941" t="s">
        <v>0</v>
      </c>
      <c r="D6" s="230">
        <v>2020</v>
      </c>
      <c r="E6" s="943">
        <v>2021</v>
      </c>
      <c r="F6" s="943"/>
      <c r="G6" s="943"/>
      <c r="H6" s="943"/>
      <c r="I6" s="941" t="s">
        <v>516</v>
      </c>
      <c r="J6" s="941" t="s">
        <v>517</v>
      </c>
    </row>
    <row r="7" spans="3:10" s="232" customFormat="1" ht="39" customHeight="1">
      <c r="C7" s="941"/>
      <c r="D7" s="231" t="s">
        <v>518</v>
      </c>
      <c r="E7" s="231" t="s">
        <v>519</v>
      </c>
      <c r="F7" s="231" t="s">
        <v>520</v>
      </c>
      <c r="G7" s="231" t="s">
        <v>521</v>
      </c>
      <c r="H7" s="231" t="s">
        <v>522</v>
      </c>
      <c r="I7" s="941"/>
      <c r="J7" s="941"/>
    </row>
    <row r="8" spans="3:10" ht="15.75" thickBot="1">
      <c r="C8" s="942"/>
      <c r="D8" s="233">
        <v>1</v>
      </c>
      <c r="E8" s="233">
        <v>2</v>
      </c>
      <c r="F8" s="233">
        <v>3</v>
      </c>
      <c r="G8" s="233">
        <v>4</v>
      </c>
      <c r="H8" s="233">
        <v>5</v>
      </c>
      <c r="I8" s="233" t="s">
        <v>523</v>
      </c>
      <c r="J8" s="233" t="s">
        <v>524</v>
      </c>
    </row>
    <row r="9" spans="3:10" ht="15.75" thickBot="1">
      <c r="C9" s="234" t="s">
        <v>525</v>
      </c>
      <c r="D9" s="235">
        <v>265642.01542152005</v>
      </c>
      <c r="E9" s="235">
        <v>291528.48715300002</v>
      </c>
      <c r="F9" s="235">
        <v>166588.3513791</v>
      </c>
      <c r="G9" s="235">
        <v>166588.3513791</v>
      </c>
      <c r="H9" s="235">
        <v>166588.3513791</v>
      </c>
      <c r="I9" s="236">
        <f>+(G9-D9)/D9</f>
        <v>-0.37288402546277161</v>
      </c>
      <c r="J9" s="236">
        <f>+G9/E9</f>
        <v>0.57143078196564401</v>
      </c>
    </row>
    <row r="10" spans="3:10">
      <c r="C10" s="237" t="s">
        <v>526</v>
      </c>
      <c r="D10" s="238">
        <v>253642.01542152002</v>
      </c>
      <c r="E10" s="239">
        <v>0</v>
      </c>
      <c r="F10" s="240">
        <v>0</v>
      </c>
      <c r="G10" s="240">
        <v>0</v>
      </c>
      <c r="H10" s="240">
        <v>0</v>
      </c>
      <c r="I10" s="241">
        <f t="shared" ref="I10:I20" si="0">+(G10-D10)/D10</f>
        <v>-1</v>
      </c>
      <c r="J10" s="240">
        <v>0</v>
      </c>
    </row>
    <row r="11" spans="3:10">
      <c r="C11" s="242" t="s">
        <v>527</v>
      </c>
      <c r="D11" s="243">
        <v>12000</v>
      </c>
      <c r="E11" s="239">
        <v>0</v>
      </c>
      <c r="F11" s="240">
        <v>0</v>
      </c>
      <c r="G11" s="240">
        <v>0</v>
      </c>
      <c r="H11" s="240">
        <v>0</v>
      </c>
      <c r="I11" s="244">
        <f t="shared" si="0"/>
        <v>-1</v>
      </c>
      <c r="J11" s="240">
        <v>0</v>
      </c>
    </row>
    <row r="12" spans="3:10">
      <c r="C12" s="245" t="s">
        <v>528</v>
      </c>
      <c r="D12" s="246">
        <v>12000</v>
      </c>
      <c r="E12" s="239">
        <v>0</v>
      </c>
      <c r="F12" s="240">
        <v>0</v>
      </c>
      <c r="G12" s="240">
        <v>0</v>
      </c>
      <c r="H12" s="240">
        <v>0</v>
      </c>
      <c r="I12" s="244">
        <f t="shared" si="0"/>
        <v>-1</v>
      </c>
      <c r="J12" s="240">
        <v>0</v>
      </c>
    </row>
    <row r="13" spans="3:10">
      <c r="C13" s="245" t="s">
        <v>529</v>
      </c>
      <c r="D13" s="246">
        <v>12000</v>
      </c>
      <c r="E13" s="239">
        <v>0</v>
      </c>
      <c r="F13" s="240">
        <v>0</v>
      </c>
      <c r="G13" s="240">
        <v>0</v>
      </c>
      <c r="H13" s="240">
        <v>0</v>
      </c>
      <c r="I13" s="244">
        <f t="shared" si="0"/>
        <v>-1</v>
      </c>
      <c r="J13" s="240">
        <v>0</v>
      </c>
    </row>
    <row r="14" spans="3:10">
      <c r="C14" s="242" t="s">
        <v>530</v>
      </c>
      <c r="D14" s="247">
        <v>241642.01542152002</v>
      </c>
      <c r="E14" s="247">
        <v>291528.48715300002</v>
      </c>
      <c r="F14" s="247">
        <v>166588.3513791</v>
      </c>
      <c r="G14" s="247">
        <v>166588.3513791</v>
      </c>
      <c r="H14" s="247">
        <v>166588.3513791</v>
      </c>
      <c r="I14" s="248">
        <f t="shared" si="0"/>
        <v>-0.31059856834705052</v>
      </c>
      <c r="J14" s="248">
        <f t="shared" ref="J14:J20" si="1">+G14/E14</f>
        <v>0.57143078196564401</v>
      </c>
    </row>
    <row r="15" spans="3:10">
      <c r="C15" s="249" t="s">
        <v>531</v>
      </c>
      <c r="D15" s="250">
        <v>189778.552104</v>
      </c>
      <c r="E15" s="250">
        <v>231242.58659200001</v>
      </c>
      <c r="F15" s="250">
        <v>165796.98853246</v>
      </c>
      <c r="G15" s="250">
        <v>165796.98853246</v>
      </c>
      <c r="H15" s="250">
        <v>165796.98853246</v>
      </c>
      <c r="I15" s="251">
        <f t="shared" si="0"/>
        <v>-0.12636603718210437</v>
      </c>
      <c r="J15" s="251">
        <f t="shared" si="1"/>
        <v>0.71698293543562996</v>
      </c>
    </row>
    <row r="16" spans="3:10">
      <c r="C16" s="249" t="s">
        <v>532</v>
      </c>
      <c r="D16" s="252">
        <v>58271.8</v>
      </c>
      <c r="E16" s="252">
        <v>91067.586592000007</v>
      </c>
      <c r="F16" s="252">
        <v>20784.000288709998</v>
      </c>
      <c r="G16" s="252">
        <v>20784.000288709998</v>
      </c>
      <c r="H16" s="252">
        <v>20784.000288709998</v>
      </c>
      <c r="I16" s="251">
        <f t="shared" si="0"/>
        <v>-0.64332661272330705</v>
      </c>
      <c r="J16" s="251">
        <f t="shared" si="1"/>
        <v>0.22822610180531352</v>
      </c>
    </row>
    <row r="17" spans="3:12">
      <c r="C17" s="249" t="s">
        <v>533</v>
      </c>
      <c r="D17" s="252">
        <v>131506.75210400001</v>
      </c>
      <c r="E17" s="252">
        <v>140175</v>
      </c>
      <c r="F17" s="252">
        <v>145012.98824375001</v>
      </c>
      <c r="G17" s="252">
        <v>145012.98824375001</v>
      </c>
      <c r="H17" s="252">
        <v>145012.98824375001</v>
      </c>
      <c r="I17" s="251">
        <f t="shared" si="0"/>
        <v>0.10270374656556647</v>
      </c>
      <c r="J17" s="251">
        <f t="shared" si="1"/>
        <v>1.0345139164883181</v>
      </c>
    </row>
    <row r="18" spans="3:12">
      <c r="C18" s="249" t="s">
        <v>534</v>
      </c>
      <c r="D18" s="252">
        <v>51863.463317520022</v>
      </c>
      <c r="E18" s="252">
        <v>60285.900561000002</v>
      </c>
      <c r="F18" s="252">
        <v>791.36284663999982</v>
      </c>
      <c r="G18" s="252">
        <v>791.36284663999982</v>
      </c>
      <c r="H18" s="252">
        <v>791.36284663999982</v>
      </c>
      <c r="I18" s="251">
        <f t="shared" si="0"/>
        <v>-0.98474141917991298</v>
      </c>
      <c r="J18" s="251">
        <f t="shared" si="1"/>
        <v>1.3126831303436582E-2</v>
      </c>
    </row>
    <row r="19" spans="3:12">
      <c r="C19" s="253" t="s">
        <v>535</v>
      </c>
      <c r="D19" s="252">
        <v>1500</v>
      </c>
      <c r="E19" s="240">
        <v>0</v>
      </c>
      <c r="F19" s="240">
        <v>0</v>
      </c>
      <c r="G19" s="240">
        <v>0</v>
      </c>
      <c r="H19" s="240">
        <v>0</v>
      </c>
      <c r="I19" s="251">
        <f t="shared" si="0"/>
        <v>-1</v>
      </c>
      <c r="J19" s="240">
        <v>0</v>
      </c>
    </row>
    <row r="20" spans="3:12" ht="15.75" thickBot="1">
      <c r="C20" s="254" t="s">
        <v>536</v>
      </c>
      <c r="D20" s="255">
        <v>50363.463317520022</v>
      </c>
      <c r="E20" s="255">
        <v>60285.900561000002</v>
      </c>
      <c r="F20" s="255">
        <v>791.36284663999982</v>
      </c>
      <c r="G20" s="255">
        <v>791.36284663999982</v>
      </c>
      <c r="H20" s="255">
        <v>791.36284663999982</v>
      </c>
      <c r="I20" s="251">
        <f t="shared" si="0"/>
        <v>-0.98428696530159587</v>
      </c>
      <c r="J20" s="251">
        <f t="shared" si="1"/>
        <v>1.3126831303436582E-2</v>
      </c>
    </row>
    <row r="21" spans="3:12" ht="15.75" thickBot="1">
      <c r="C21" s="234" t="s">
        <v>537</v>
      </c>
      <c r="D21" s="235">
        <v>106483.85425230999</v>
      </c>
      <c r="E21" s="235">
        <v>146463.52179900001</v>
      </c>
      <c r="F21" s="235">
        <v>46601.104507440003</v>
      </c>
      <c r="G21" s="235">
        <v>46243.394691899994</v>
      </c>
      <c r="H21" s="235">
        <v>44560.164277130003</v>
      </c>
      <c r="I21" s="236">
        <f>+(G21-D21)/D21</f>
        <v>-0.5657238835257804</v>
      </c>
      <c r="J21" s="236">
        <f>+G21/E21</f>
        <v>0.31573318819523105</v>
      </c>
    </row>
    <row r="22" spans="3:12">
      <c r="C22" s="237" t="s">
        <v>538</v>
      </c>
      <c r="D22" s="238">
        <v>1669.94372436</v>
      </c>
      <c r="E22" s="238">
        <v>23000</v>
      </c>
      <c r="F22" s="238">
        <v>937.49999800000001</v>
      </c>
      <c r="G22" s="238">
        <v>937.49999800000001</v>
      </c>
      <c r="H22" s="238">
        <v>937.49999800000001</v>
      </c>
      <c r="I22" s="256">
        <f t="shared" ref="I22:I39" si="2">+(G22-D22)/D22</f>
        <v>-0.43860383776747114</v>
      </c>
      <c r="J22" s="256">
        <f t="shared" ref="J22:J39" si="3">+G22/E22</f>
        <v>4.0760869478260867E-2</v>
      </c>
    </row>
    <row r="23" spans="3:12">
      <c r="C23" s="242" t="s">
        <v>539</v>
      </c>
      <c r="D23" s="247">
        <v>1669.94372436</v>
      </c>
      <c r="E23" s="247">
        <v>23000</v>
      </c>
      <c r="F23" s="247">
        <v>937.49999800000001</v>
      </c>
      <c r="G23" s="247">
        <v>937.49999800000001</v>
      </c>
      <c r="H23" s="247">
        <v>937.49999800000001</v>
      </c>
      <c r="I23" s="244">
        <f t="shared" si="2"/>
        <v>-0.43860383776747114</v>
      </c>
      <c r="J23" s="244">
        <f t="shared" si="3"/>
        <v>4.0760869478260867E-2</v>
      </c>
    </row>
    <row r="24" spans="3:12">
      <c r="C24" s="249" t="s">
        <v>540</v>
      </c>
      <c r="D24" s="257">
        <v>1669.94372436</v>
      </c>
      <c r="E24" s="257">
        <v>23000</v>
      </c>
      <c r="F24" s="257">
        <v>937.49999800000001</v>
      </c>
      <c r="G24" s="257">
        <v>937.49999800000001</v>
      </c>
      <c r="H24" s="257">
        <v>937.49999800000001</v>
      </c>
      <c r="I24" s="244">
        <f t="shared" si="2"/>
        <v>-0.43860383776747114</v>
      </c>
      <c r="J24" s="244">
        <f t="shared" si="3"/>
        <v>4.0760869478260867E-2</v>
      </c>
      <c r="L24" s="23"/>
    </row>
    <row r="25" spans="3:12">
      <c r="C25" s="249" t="s">
        <v>541</v>
      </c>
      <c r="D25" s="252">
        <v>999.99999600000001</v>
      </c>
      <c r="E25" s="252">
        <v>22000</v>
      </c>
      <c r="F25" s="252">
        <v>937.49999800000001</v>
      </c>
      <c r="G25" s="252">
        <v>937.49999800000001</v>
      </c>
      <c r="H25" s="252">
        <v>937.49999800000001</v>
      </c>
      <c r="I25" s="251">
        <f t="shared" si="2"/>
        <v>-6.2499998249999994E-2</v>
      </c>
      <c r="J25" s="251">
        <f t="shared" si="3"/>
        <v>4.2613636272727275E-2</v>
      </c>
    </row>
    <row r="26" spans="3:12" s="232" customFormat="1">
      <c r="C26" s="249" t="s">
        <v>542</v>
      </c>
      <c r="D26" s="252">
        <v>669.94372836000002</v>
      </c>
      <c r="E26" s="252">
        <v>1000</v>
      </c>
      <c r="F26" s="252">
        <v>0</v>
      </c>
      <c r="G26" s="252">
        <v>0</v>
      </c>
      <c r="H26" s="252">
        <v>0</v>
      </c>
      <c r="I26" s="251">
        <f t="shared" si="2"/>
        <v>-1</v>
      </c>
      <c r="J26" s="251">
        <f t="shared" si="3"/>
        <v>0</v>
      </c>
    </row>
    <row r="27" spans="3:12">
      <c r="C27" s="258" t="s">
        <v>543</v>
      </c>
      <c r="D27" s="259">
        <v>104813.91052794998</v>
      </c>
      <c r="E27" s="259">
        <v>123463.52179899999</v>
      </c>
      <c r="F27" s="259">
        <v>45663.604509440003</v>
      </c>
      <c r="G27" s="259">
        <v>45305.894693899994</v>
      </c>
      <c r="H27" s="259">
        <v>43622.664279130004</v>
      </c>
      <c r="I27" s="260">
        <f t="shared" si="2"/>
        <v>-0.56774921891862251</v>
      </c>
      <c r="J27" s="260">
        <f t="shared" si="3"/>
        <v>0.36695773807310067</v>
      </c>
    </row>
    <row r="28" spans="3:12">
      <c r="C28" s="242" t="s">
        <v>544</v>
      </c>
      <c r="D28" s="259">
        <v>104813.91052794998</v>
      </c>
      <c r="E28" s="259">
        <v>123463.52179899999</v>
      </c>
      <c r="F28" s="259">
        <v>45663.604509440003</v>
      </c>
      <c r="G28" s="261">
        <v>45305.894693899994</v>
      </c>
      <c r="H28" s="261">
        <v>43622.664279130004</v>
      </c>
      <c r="I28" s="260">
        <f t="shared" si="2"/>
        <v>-0.56774921891862251</v>
      </c>
      <c r="J28" s="260">
        <f t="shared" si="3"/>
        <v>0.36695773807310067</v>
      </c>
    </row>
    <row r="29" spans="3:12">
      <c r="C29" s="262" t="s">
        <v>545</v>
      </c>
      <c r="D29" s="263">
        <v>47487.191753619998</v>
      </c>
      <c r="E29" s="263">
        <v>29033.321799000001</v>
      </c>
      <c r="F29" s="263">
        <v>8050.4686118599984</v>
      </c>
      <c r="G29" s="263">
        <v>8027.4686118599993</v>
      </c>
      <c r="H29" s="263">
        <v>7893.2006577399998</v>
      </c>
      <c r="I29" s="251">
        <f t="shared" si="2"/>
        <v>-0.83095507829754833</v>
      </c>
      <c r="J29" s="251">
        <f t="shared" si="3"/>
        <v>0.2764915660507194</v>
      </c>
    </row>
    <row r="30" spans="3:12">
      <c r="C30" s="249" t="s">
        <v>546</v>
      </c>
      <c r="D30" s="263">
        <v>19.970666440000002</v>
      </c>
      <c r="E30" s="263">
        <v>2704.35079</v>
      </c>
      <c r="F30" s="263">
        <v>1521.8831987999999</v>
      </c>
      <c r="G30" s="263">
        <v>1498.8831987999999</v>
      </c>
      <c r="H30" s="263">
        <v>1498.8831987999999</v>
      </c>
      <c r="I30" s="251">
        <f t="shared" si="2"/>
        <v>74.054240343117954</v>
      </c>
      <c r="J30" s="251">
        <f t="shared" si="3"/>
        <v>0.55424880690126743</v>
      </c>
    </row>
    <row r="31" spans="3:12">
      <c r="C31" s="249" t="s">
        <v>547</v>
      </c>
      <c r="D31" s="263">
        <v>45168.862022919988</v>
      </c>
      <c r="E31" s="263">
        <v>24584.9</v>
      </c>
      <c r="F31" s="263">
        <v>6120.5083709299988</v>
      </c>
      <c r="G31" s="263">
        <v>6120.5083709299988</v>
      </c>
      <c r="H31" s="263">
        <v>5986.2404168099993</v>
      </c>
      <c r="I31" s="251">
        <f t="shared" si="2"/>
        <v>-0.86449717577953855</v>
      </c>
      <c r="J31" s="251">
        <f t="shared" si="3"/>
        <v>0.2489539664969147</v>
      </c>
    </row>
    <row r="32" spans="3:12">
      <c r="C32" s="249" t="s">
        <v>548</v>
      </c>
      <c r="D32" s="263">
        <v>2298.3590642600002</v>
      </c>
      <c r="E32" s="263">
        <v>1744.071009</v>
      </c>
      <c r="F32" s="263">
        <v>408.07704213</v>
      </c>
      <c r="G32" s="263">
        <v>408.07704213</v>
      </c>
      <c r="H32" s="263">
        <v>408.07704213</v>
      </c>
      <c r="I32" s="251">
        <f t="shared" si="2"/>
        <v>-0.8224485249168898</v>
      </c>
      <c r="J32" s="251">
        <f t="shared" si="3"/>
        <v>0.23397960290847308</v>
      </c>
    </row>
    <row r="33" spans="3:11">
      <c r="C33" s="264" t="s">
        <v>549</v>
      </c>
      <c r="D33" s="263">
        <v>38044.6</v>
      </c>
      <c r="E33" s="263">
        <v>43748.188043000002</v>
      </c>
      <c r="F33" s="263">
        <v>17425.852874620003</v>
      </c>
      <c r="G33" s="263">
        <v>17425.852874619999</v>
      </c>
      <c r="H33" s="263">
        <v>17425.852874619999</v>
      </c>
      <c r="I33" s="251">
        <f t="shared" si="2"/>
        <v>-0.54196251571523946</v>
      </c>
      <c r="J33" s="251">
        <f t="shared" si="3"/>
        <v>0.39832170551823004</v>
      </c>
    </row>
    <row r="34" spans="3:11">
      <c r="C34" s="249" t="s">
        <v>550</v>
      </c>
      <c r="D34" s="263">
        <v>11000</v>
      </c>
      <c r="E34" s="263">
        <v>18366.715871</v>
      </c>
      <c r="F34" s="263">
        <v>13000</v>
      </c>
      <c r="G34" s="263">
        <v>13000</v>
      </c>
      <c r="H34" s="263">
        <v>13000</v>
      </c>
      <c r="I34" s="251">
        <f t="shared" si="2"/>
        <v>0.18181818181818182</v>
      </c>
      <c r="J34" s="251">
        <f t="shared" si="3"/>
        <v>0.7078020965373707</v>
      </c>
    </row>
    <row r="35" spans="3:11">
      <c r="C35" s="249" t="s">
        <v>551</v>
      </c>
      <c r="D35" s="263">
        <v>27044.6</v>
      </c>
      <c r="E35" s="263">
        <v>25381.472172000002</v>
      </c>
      <c r="F35" s="263">
        <v>4425.85287462</v>
      </c>
      <c r="G35" s="263">
        <v>4425.85287462</v>
      </c>
      <c r="H35" s="263">
        <v>4425.85287462</v>
      </c>
      <c r="I35" s="251">
        <f t="shared" si="2"/>
        <v>-0.8363498489672615</v>
      </c>
      <c r="J35" s="251">
        <f t="shared" si="3"/>
        <v>0.17437337143518625</v>
      </c>
    </row>
    <row r="36" spans="3:11">
      <c r="C36" s="264" t="s">
        <v>552</v>
      </c>
      <c r="D36" s="263">
        <v>19282.118774329992</v>
      </c>
      <c r="E36" s="263">
        <v>50682.011957000002</v>
      </c>
      <c r="F36" s="263">
        <v>20187.28302296</v>
      </c>
      <c r="G36" s="263">
        <v>19852.573207419999</v>
      </c>
      <c r="H36" s="263">
        <v>18303.610746770002</v>
      </c>
      <c r="I36" s="251">
        <f t="shared" si="2"/>
        <v>2.9584634332272861E-2</v>
      </c>
      <c r="J36" s="251">
        <f t="shared" si="3"/>
        <v>0.39170846698555423</v>
      </c>
    </row>
    <row r="37" spans="3:11">
      <c r="C37" s="249" t="s">
        <v>553</v>
      </c>
      <c r="D37" s="263">
        <v>5232.7588919699992</v>
      </c>
      <c r="E37" s="263">
        <v>10387.326808</v>
      </c>
      <c r="F37" s="263">
        <v>6320.3718575899993</v>
      </c>
      <c r="G37" s="263">
        <v>6047.6444053000005</v>
      </c>
      <c r="H37" s="263">
        <v>5411.9059601399995</v>
      </c>
      <c r="I37" s="251">
        <f t="shared" si="2"/>
        <v>0.15572770122859947</v>
      </c>
      <c r="J37" s="251">
        <f t="shared" si="3"/>
        <v>0.58221374152224525</v>
      </c>
    </row>
    <row r="38" spans="3:11" ht="15.75" thickBot="1">
      <c r="C38" s="249" t="s">
        <v>554</v>
      </c>
      <c r="D38" s="263">
        <v>14049.359882359997</v>
      </c>
      <c r="E38" s="263">
        <v>40294.685148999997</v>
      </c>
      <c r="F38" s="263">
        <v>13866.911165369998</v>
      </c>
      <c r="G38" s="263">
        <v>13804.928802119999</v>
      </c>
      <c r="H38" s="263">
        <v>12891.704786630002</v>
      </c>
      <c r="I38" s="251">
        <f t="shared" si="2"/>
        <v>-1.739802256378235E-2</v>
      </c>
      <c r="J38" s="251">
        <f t="shared" si="3"/>
        <v>0.34259924729707436</v>
      </c>
    </row>
    <row r="39" spans="3:11" ht="15.75" thickBot="1">
      <c r="C39" s="265" t="s">
        <v>555</v>
      </c>
      <c r="D39" s="266">
        <f>+D9-D21</f>
        <v>159158.16116921004</v>
      </c>
      <c r="E39" s="266">
        <f>+E9-E21</f>
        <v>145064.96535400001</v>
      </c>
      <c r="F39" s="266">
        <f>+F9-F21</f>
        <v>119987.24687166</v>
      </c>
      <c r="G39" s="266">
        <f>+G9-G21</f>
        <v>120344.9566872</v>
      </c>
      <c r="H39" s="266">
        <f>+H9-H21</f>
        <v>122028.18710196999</v>
      </c>
      <c r="I39" s="267">
        <f t="shared" si="2"/>
        <v>-0.24386562521758171</v>
      </c>
      <c r="J39" s="267">
        <f t="shared" si="3"/>
        <v>0.8295935299989482</v>
      </c>
    </row>
    <row r="40" spans="3:11">
      <c r="C40" s="939" t="s">
        <v>556</v>
      </c>
      <c r="D40" s="939"/>
      <c r="E40" s="939"/>
      <c r="F40" s="939"/>
      <c r="G40" s="939"/>
      <c r="H40" s="939"/>
      <c r="I40" s="939"/>
      <c r="J40" s="939"/>
      <c r="K40" s="939"/>
    </row>
    <row r="41" spans="3:11">
      <c r="C41" s="939" t="s">
        <v>557</v>
      </c>
      <c r="D41" s="939"/>
      <c r="E41" s="939"/>
      <c r="F41" s="939"/>
      <c r="G41" s="939"/>
      <c r="H41" s="939"/>
      <c r="I41" s="939"/>
      <c r="J41" s="939"/>
      <c r="K41" s="939"/>
    </row>
    <row r="42" spans="3:11">
      <c r="C42" s="939" t="s">
        <v>558</v>
      </c>
      <c r="D42" s="939"/>
      <c r="E42" s="939"/>
      <c r="F42" s="939"/>
      <c r="G42" s="939"/>
      <c r="H42" s="939"/>
      <c r="I42" s="939"/>
      <c r="J42" s="939"/>
      <c r="K42" s="939"/>
    </row>
    <row r="43" spans="3:11">
      <c r="C43" s="939" t="s">
        <v>559</v>
      </c>
      <c r="D43" s="939"/>
      <c r="E43" s="939"/>
      <c r="F43" s="939"/>
      <c r="G43" s="939"/>
      <c r="H43" s="939"/>
      <c r="I43" s="939"/>
      <c r="J43" s="939"/>
      <c r="K43" s="211"/>
    </row>
    <row r="44" spans="3:11">
      <c r="C44" s="940" t="s">
        <v>509</v>
      </c>
      <c r="D44" s="940"/>
      <c r="E44" s="940"/>
      <c r="F44" s="940"/>
      <c r="G44" s="940"/>
      <c r="H44" s="940"/>
      <c r="I44" s="940"/>
      <c r="J44" s="940"/>
      <c r="K44" s="268"/>
    </row>
    <row r="47" spans="3:11">
      <c r="E47" s="269"/>
    </row>
  </sheetData>
  <mergeCells count="11">
    <mergeCell ref="C4:J4"/>
    <mergeCell ref="C5:J5"/>
    <mergeCell ref="C6:C8"/>
    <mergeCell ref="E6:H6"/>
    <mergeCell ref="I6:I7"/>
    <mergeCell ref="J6:J7"/>
    <mergeCell ref="C40:K40"/>
    <mergeCell ref="C41:K41"/>
    <mergeCell ref="C42:K42"/>
    <mergeCell ref="C43:J43"/>
    <mergeCell ref="C44:J4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C4:K29"/>
  <sheetViews>
    <sheetView showGridLines="0" workbookViewId="0">
      <selection activeCell="I28" sqref="I28"/>
    </sheetView>
  </sheetViews>
  <sheetFormatPr defaultColWidth="9.140625" defaultRowHeight="15"/>
  <cols>
    <col min="1" max="2" width="9.140625" style="24"/>
    <col min="3" max="3" width="15.42578125" style="24" customWidth="1"/>
    <col min="4" max="4" width="11.7109375" style="24" bestFit="1" customWidth="1"/>
    <col min="5" max="5" width="13.42578125" style="24" customWidth="1"/>
    <col min="6" max="6" width="13.42578125" style="24" bestFit="1" customWidth="1"/>
    <col min="7" max="8" width="11" style="24" bestFit="1" customWidth="1"/>
    <col min="9" max="9" width="6" style="24" bestFit="1" customWidth="1"/>
    <col min="10" max="10" width="12.7109375" style="24" customWidth="1"/>
    <col min="11" max="11" width="10.5703125" style="24" bestFit="1" customWidth="1"/>
    <col min="12" max="16384" width="9.140625" style="24"/>
  </cols>
  <sheetData>
    <row r="4" spans="3:11">
      <c r="C4" s="808" t="s">
        <v>1024</v>
      </c>
      <c r="D4" s="808"/>
      <c r="E4" s="808"/>
      <c r="F4" s="808"/>
      <c r="G4" s="808"/>
      <c r="H4" s="808"/>
      <c r="I4" s="808"/>
      <c r="J4" s="808"/>
      <c r="K4" s="808"/>
    </row>
    <row r="5" spans="3:11">
      <c r="C5" s="808" t="s">
        <v>560</v>
      </c>
      <c r="D5" s="808"/>
      <c r="E5" s="808"/>
      <c r="F5" s="808"/>
      <c r="G5" s="808"/>
      <c r="H5" s="808"/>
      <c r="I5" s="808"/>
      <c r="J5" s="808"/>
      <c r="K5" s="808"/>
    </row>
    <row r="6" spans="3:11" ht="15" customHeight="1">
      <c r="C6" s="945" t="s">
        <v>0</v>
      </c>
      <c r="D6" s="270">
        <v>2020</v>
      </c>
      <c r="E6" s="948">
        <v>2021</v>
      </c>
      <c r="F6" s="949"/>
      <c r="G6" s="949"/>
      <c r="H6" s="950"/>
      <c r="I6" s="945" t="s">
        <v>508</v>
      </c>
      <c r="J6" s="945" t="s">
        <v>516</v>
      </c>
      <c r="K6" s="945" t="s">
        <v>507</v>
      </c>
    </row>
    <row r="7" spans="3:11" ht="24">
      <c r="C7" s="946"/>
      <c r="D7" s="271" t="s">
        <v>561</v>
      </c>
      <c r="E7" s="270" t="s">
        <v>420</v>
      </c>
      <c r="F7" s="270" t="s">
        <v>562</v>
      </c>
      <c r="G7" s="270" t="s">
        <v>563</v>
      </c>
      <c r="H7" s="270" t="s">
        <v>564</v>
      </c>
      <c r="I7" s="947"/>
      <c r="J7" s="947"/>
      <c r="K7" s="947"/>
    </row>
    <row r="8" spans="3:11" ht="15.75" thickBot="1">
      <c r="C8" s="947"/>
      <c r="D8" s="272" t="s">
        <v>565</v>
      </c>
      <c r="E8" s="272" t="s">
        <v>566</v>
      </c>
      <c r="F8" s="272" t="s">
        <v>567</v>
      </c>
      <c r="G8" s="272" t="s">
        <v>568</v>
      </c>
      <c r="H8" s="272" t="s">
        <v>569</v>
      </c>
      <c r="I8" s="272" t="s">
        <v>570</v>
      </c>
      <c r="J8" s="272" t="s">
        <v>523</v>
      </c>
      <c r="K8" s="272" t="s">
        <v>524</v>
      </c>
    </row>
    <row r="9" spans="3:11" ht="15.75" thickBot="1">
      <c r="C9" s="207" t="s">
        <v>571</v>
      </c>
      <c r="D9" s="273">
        <f>+D10+D14</f>
        <v>132849.28905476001</v>
      </c>
      <c r="E9" s="273">
        <f>+E10+E14</f>
        <v>279266.33</v>
      </c>
      <c r="F9" s="273">
        <f>+F10+F14</f>
        <v>128788.24249029001</v>
      </c>
      <c r="G9" s="273">
        <f>+G10+G14</f>
        <v>125662.19928663</v>
      </c>
      <c r="H9" s="273">
        <f>+H10+H14</f>
        <v>87608.868506239989</v>
      </c>
      <c r="I9" s="274">
        <f>+G9/D$27</f>
        <v>2.451337850626131E-2</v>
      </c>
      <c r="J9" s="274">
        <f>+(G9-D9)/D9</f>
        <v>-5.4099572675677013E-2</v>
      </c>
      <c r="K9" s="274">
        <f>+G9/E9</f>
        <v>0.44997260961115504</v>
      </c>
    </row>
    <row r="10" spans="3:11">
      <c r="C10" s="275" t="s">
        <v>572</v>
      </c>
      <c r="D10" s="276">
        <f>+D11+D12+D13</f>
        <v>82571.05752901001</v>
      </c>
      <c r="E10" s="276">
        <f>+E11+E12+E13</f>
        <v>165517.38732100002</v>
      </c>
      <c r="F10" s="276">
        <f>+F11+F12+F13</f>
        <v>69339.892436860013</v>
      </c>
      <c r="G10" s="276">
        <f>+G11+G12+G13</f>
        <v>69243.219253770003</v>
      </c>
      <c r="H10" s="276">
        <f>+H11+H12+H13</f>
        <v>43020.429800389989</v>
      </c>
      <c r="I10" s="277">
        <f t="shared" ref="I10:I17" si="0">+G10/D$27</f>
        <v>1.3507524555479433E-2</v>
      </c>
      <c r="J10" s="277">
        <f t="shared" ref="J10:J17" si="1">+(G10-D10)/D10</f>
        <v>-0.1614105314148058</v>
      </c>
      <c r="K10" s="277">
        <f t="shared" ref="K10:K17" si="2">+G10/E10</f>
        <v>0.41834408079123159</v>
      </c>
    </row>
    <row r="11" spans="3:11">
      <c r="C11" s="278" t="s">
        <v>573</v>
      </c>
      <c r="D11" s="279">
        <v>41093.959882360003</v>
      </c>
      <c r="E11" s="279">
        <v>65676.157321000006</v>
      </c>
      <c r="F11" s="279">
        <v>18292.764039989997</v>
      </c>
      <c r="G11" s="279">
        <v>18230.781676739996</v>
      </c>
      <c r="H11" s="279">
        <v>17317.557661250001</v>
      </c>
      <c r="I11" s="280">
        <f t="shared" si="0"/>
        <v>3.5563443441538512E-3</v>
      </c>
      <c r="J11" s="280">
        <f t="shared" si="1"/>
        <v>-0.55636347217621773</v>
      </c>
      <c r="K11" s="280">
        <f t="shared" si="2"/>
        <v>0.27758599803022715</v>
      </c>
    </row>
    <row r="12" spans="3:11">
      <c r="C12" s="278" t="s">
        <v>574</v>
      </c>
      <c r="D12" s="279">
        <v>40823.247808430009</v>
      </c>
      <c r="E12" s="279">
        <v>98522.890142999997</v>
      </c>
      <c r="F12" s="279">
        <v>50356.42783387001</v>
      </c>
      <c r="G12" s="279">
        <v>50346.307238829999</v>
      </c>
      <c r="H12" s="279">
        <v>25165.762464539996</v>
      </c>
      <c r="I12" s="280">
        <f t="shared" si="0"/>
        <v>9.821235763373062E-3</v>
      </c>
      <c r="J12" s="280">
        <f t="shared" si="1"/>
        <v>0.2332753992305697</v>
      </c>
      <c r="K12" s="280">
        <f t="shared" si="2"/>
        <v>0.51101127023126691</v>
      </c>
    </row>
    <row r="13" spans="3:11" ht="15.75" thickBot="1">
      <c r="C13" s="281" t="s">
        <v>575</v>
      </c>
      <c r="D13" s="282">
        <v>653.84983822000038</v>
      </c>
      <c r="E13" s="282">
        <v>1318.3398569999999</v>
      </c>
      <c r="F13" s="282">
        <v>690.70056299999999</v>
      </c>
      <c r="G13" s="282">
        <v>666.1303382000001</v>
      </c>
      <c r="H13" s="282">
        <v>537.10967460000006</v>
      </c>
      <c r="I13" s="283">
        <f t="shared" si="0"/>
        <v>1.2994444795251818E-4</v>
      </c>
      <c r="J13" s="283">
        <f t="shared" si="1"/>
        <v>1.8781835311654092E-2</v>
      </c>
      <c r="K13" s="283">
        <f t="shared" si="2"/>
        <v>0.50527967781831251</v>
      </c>
    </row>
    <row r="14" spans="3:11">
      <c r="C14" s="275" t="s">
        <v>576</v>
      </c>
      <c r="D14" s="276">
        <f>+D15+D16+D17</f>
        <v>50278.231525750001</v>
      </c>
      <c r="E14" s="276">
        <f>+E15+E16+E17</f>
        <v>113748.942679</v>
      </c>
      <c r="F14" s="276">
        <f>+F15+F16+F17</f>
        <v>59448.350053429996</v>
      </c>
      <c r="G14" s="276">
        <f>+G15+G16+G17</f>
        <v>56418.980032860003</v>
      </c>
      <c r="H14" s="276">
        <f>+H15+H16+H17</f>
        <v>44588.43870585</v>
      </c>
      <c r="I14" s="277">
        <f t="shared" si="0"/>
        <v>1.1005853950781876E-2</v>
      </c>
      <c r="J14" s="277">
        <f t="shared" si="1"/>
        <v>0.12213533214598085</v>
      </c>
      <c r="K14" s="277">
        <f t="shared" si="2"/>
        <v>0.4959956435997353</v>
      </c>
    </row>
    <row r="15" spans="3:11">
      <c r="C15" s="278" t="s">
        <v>573</v>
      </c>
      <c r="D15" s="279">
        <v>16232.758891969999</v>
      </c>
      <c r="E15" s="279">
        <v>28754.042678999998</v>
      </c>
      <c r="F15" s="279">
        <v>19320.371857589998</v>
      </c>
      <c r="G15" s="279">
        <v>19047.644405299998</v>
      </c>
      <c r="H15" s="279">
        <v>18411.90596014</v>
      </c>
      <c r="I15" s="280">
        <f t="shared" si="0"/>
        <v>3.715692703219052E-3</v>
      </c>
      <c r="J15" s="280">
        <f t="shared" si="1"/>
        <v>0.17340770796038019</v>
      </c>
      <c r="K15" s="280">
        <f t="shared" si="2"/>
        <v>0.66243361387270616</v>
      </c>
    </row>
    <row r="16" spans="3:11">
      <c r="C16" s="278" t="s">
        <v>574</v>
      </c>
      <c r="D16" s="279">
        <v>34026.884435380001</v>
      </c>
      <c r="E16" s="279">
        <v>84955.492129999999</v>
      </c>
      <c r="F16" s="279">
        <v>39786.492076779999</v>
      </c>
      <c r="G16" s="279">
        <v>37031.216720900004</v>
      </c>
      <c r="H16" s="279">
        <v>25957.483334970002</v>
      </c>
      <c r="I16" s="280">
        <f t="shared" si="0"/>
        <v>7.2238130255563408E-3</v>
      </c>
      <c r="J16" s="280">
        <f t="shared" si="1"/>
        <v>8.8292899434430708E-2</v>
      </c>
      <c r="K16" s="280">
        <f t="shared" si="2"/>
        <v>0.43588961457882386</v>
      </c>
    </row>
    <row r="17" spans="3:11" ht="15.75" thickBot="1">
      <c r="C17" s="281" t="s">
        <v>575</v>
      </c>
      <c r="D17" s="282">
        <v>18.5881984</v>
      </c>
      <c r="E17" s="282">
        <v>39.407870000000003</v>
      </c>
      <c r="F17" s="282">
        <v>341.48611906000008</v>
      </c>
      <c r="G17" s="282">
        <v>340.11890665999999</v>
      </c>
      <c r="H17" s="282">
        <v>219.04941073999998</v>
      </c>
      <c r="I17" s="283">
        <f t="shared" si="0"/>
        <v>6.6348222006483817E-5</v>
      </c>
      <c r="J17" s="283">
        <f t="shared" si="1"/>
        <v>17.297572434991871</v>
      </c>
      <c r="K17" s="283">
        <f t="shared" si="2"/>
        <v>8.6307356033198435</v>
      </c>
    </row>
    <row r="18" spans="3:11">
      <c r="C18" s="284" t="s">
        <v>23</v>
      </c>
      <c r="D18" s="284"/>
      <c r="E18" s="284"/>
      <c r="F18" s="284"/>
      <c r="G18" s="284"/>
      <c r="H18" s="285"/>
      <c r="I18" s="75"/>
      <c r="J18" s="75"/>
      <c r="K18" s="75"/>
    </row>
    <row r="19" spans="3:11">
      <c r="C19" s="944" t="s">
        <v>24</v>
      </c>
      <c r="D19" s="944"/>
      <c r="E19" s="944"/>
      <c r="F19" s="944"/>
      <c r="G19" s="944"/>
      <c r="H19" s="944"/>
      <c r="I19" s="944"/>
      <c r="J19" s="944"/>
      <c r="K19" s="944"/>
    </row>
    <row r="20" spans="3:11" ht="15" customHeight="1">
      <c r="C20" s="939" t="s">
        <v>577</v>
      </c>
      <c r="D20" s="939"/>
      <c r="E20" s="939"/>
      <c r="F20" s="939"/>
      <c r="G20" s="939"/>
      <c r="H20" s="939"/>
      <c r="I20" s="939"/>
      <c r="J20" s="939"/>
      <c r="K20" s="939"/>
    </row>
    <row r="21" spans="3:11">
      <c r="C21" s="939" t="s">
        <v>578</v>
      </c>
      <c r="D21" s="939"/>
      <c r="E21" s="939"/>
      <c r="F21" s="939"/>
      <c r="G21" s="939"/>
      <c r="H21" s="939"/>
      <c r="I21" s="939"/>
      <c r="J21" s="939"/>
      <c r="K21" s="939"/>
    </row>
    <row r="22" spans="3:11">
      <c r="C22" s="286" t="s">
        <v>558</v>
      </c>
      <c r="D22" s="286"/>
      <c r="E22" s="286"/>
      <c r="F22" s="286"/>
      <c r="G22" s="286"/>
      <c r="H22" s="286"/>
      <c r="I22" s="286"/>
      <c r="J22" s="75"/>
      <c r="K22" s="75"/>
    </row>
    <row r="23" spans="3:11">
      <c r="C23" s="286" t="s">
        <v>559</v>
      </c>
      <c r="D23" s="286"/>
      <c r="E23" s="286"/>
      <c r="F23" s="286"/>
      <c r="G23" s="286"/>
      <c r="H23" s="286"/>
      <c r="I23" s="286"/>
      <c r="J23" s="75"/>
      <c r="K23" s="75"/>
    </row>
    <row r="24" spans="3:11">
      <c r="C24" s="286" t="s">
        <v>509</v>
      </c>
      <c r="D24" s="286"/>
      <c r="E24" s="286"/>
      <c r="F24" s="75"/>
      <c r="G24" s="75"/>
      <c r="H24" s="75"/>
      <c r="I24" s="75"/>
      <c r="J24" s="75"/>
      <c r="K24" s="75"/>
    </row>
    <row r="27" spans="3:11">
      <c r="C27" s="287" t="s">
        <v>579</v>
      </c>
      <c r="D27" s="288">
        <v>5126270.0999999996</v>
      </c>
      <c r="I27" s="269"/>
    </row>
    <row r="28" spans="3:11">
      <c r="E28" s="289"/>
      <c r="F28" s="289"/>
      <c r="G28" s="289"/>
      <c r="H28" s="289"/>
    </row>
    <row r="29" spans="3:11">
      <c r="E29" s="289"/>
      <c r="F29" s="289"/>
      <c r="G29" s="289"/>
      <c r="H29" s="289"/>
    </row>
  </sheetData>
  <mergeCells count="10">
    <mergeCell ref="C19:K19"/>
    <mergeCell ref="C20:K20"/>
    <mergeCell ref="C21:K21"/>
    <mergeCell ref="C4:K4"/>
    <mergeCell ref="C5:K5"/>
    <mergeCell ref="C6:C8"/>
    <mergeCell ref="E6:H6"/>
    <mergeCell ref="I6:I7"/>
    <mergeCell ref="J6:J7"/>
    <mergeCell ref="K6:K7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2:J25"/>
  <sheetViews>
    <sheetView showGridLines="0" zoomScale="125" zoomScaleNormal="100" workbookViewId="0">
      <selection activeCell="I21" sqref="I21"/>
    </sheetView>
  </sheetViews>
  <sheetFormatPr defaultColWidth="11.42578125" defaultRowHeight="15"/>
  <cols>
    <col min="1" max="2" width="11.42578125" style="24"/>
    <col min="3" max="3" width="49.42578125" style="24" customWidth="1"/>
    <col min="4" max="5" width="21.85546875" style="24" customWidth="1"/>
    <col min="6" max="7" width="11.42578125" style="24"/>
    <col min="8" max="10" width="11.42578125" style="347"/>
    <col min="11" max="258" width="11.42578125" style="24"/>
    <col min="259" max="259" width="49.42578125" style="24" customWidth="1"/>
    <col min="260" max="261" width="21.85546875" style="24" customWidth="1"/>
    <col min="262" max="514" width="11.42578125" style="24"/>
    <col min="515" max="515" width="49.42578125" style="24" customWidth="1"/>
    <col min="516" max="517" width="21.85546875" style="24" customWidth="1"/>
    <col min="518" max="770" width="11.42578125" style="24"/>
    <col min="771" max="771" width="49.42578125" style="24" customWidth="1"/>
    <col min="772" max="773" width="21.85546875" style="24" customWidth="1"/>
    <col min="774" max="1026" width="11.42578125" style="24"/>
    <col min="1027" max="1027" width="49.42578125" style="24" customWidth="1"/>
    <col min="1028" max="1029" width="21.85546875" style="24" customWidth="1"/>
    <col min="1030" max="1282" width="11.42578125" style="24"/>
    <col min="1283" max="1283" width="49.42578125" style="24" customWidth="1"/>
    <col min="1284" max="1285" width="21.85546875" style="24" customWidth="1"/>
    <col min="1286" max="1538" width="11.42578125" style="24"/>
    <col min="1539" max="1539" width="49.42578125" style="24" customWidth="1"/>
    <col min="1540" max="1541" width="21.85546875" style="24" customWidth="1"/>
    <col min="1542" max="1794" width="11.42578125" style="24"/>
    <col min="1795" max="1795" width="49.42578125" style="24" customWidth="1"/>
    <col min="1796" max="1797" width="21.85546875" style="24" customWidth="1"/>
    <col min="1798" max="2050" width="11.42578125" style="24"/>
    <col min="2051" max="2051" width="49.42578125" style="24" customWidth="1"/>
    <col min="2052" max="2053" width="21.85546875" style="24" customWidth="1"/>
    <col min="2054" max="2306" width="11.42578125" style="24"/>
    <col min="2307" max="2307" width="49.42578125" style="24" customWidth="1"/>
    <col min="2308" max="2309" width="21.85546875" style="24" customWidth="1"/>
    <col min="2310" max="2562" width="11.42578125" style="24"/>
    <col min="2563" max="2563" width="49.42578125" style="24" customWidth="1"/>
    <col min="2564" max="2565" width="21.85546875" style="24" customWidth="1"/>
    <col min="2566" max="2818" width="11.42578125" style="24"/>
    <col min="2819" max="2819" width="49.42578125" style="24" customWidth="1"/>
    <col min="2820" max="2821" width="21.85546875" style="24" customWidth="1"/>
    <col min="2822" max="3074" width="11.42578125" style="24"/>
    <col min="3075" max="3075" width="49.42578125" style="24" customWidth="1"/>
    <col min="3076" max="3077" width="21.85546875" style="24" customWidth="1"/>
    <col min="3078" max="3330" width="11.42578125" style="24"/>
    <col min="3331" max="3331" width="49.42578125" style="24" customWidth="1"/>
    <col min="3332" max="3333" width="21.85546875" style="24" customWidth="1"/>
    <col min="3334" max="3586" width="11.42578125" style="24"/>
    <col min="3587" max="3587" width="49.42578125" style="24" customWidth="1"/>
    <col min="3588" max="3589" width="21.85546875" style="24" customWidth="1"/>
    <col min="3590" max="3842" width="11.42578125" style="24"/>
    <col min="3843" max="3843" width="49.42578125" style="24" customWidth="1"/>
    <col min="3844" max="3845" width="21.85546875" style="24" customWidth="1"/>
    <col min="3846" max="4098" width="11.42578125" style="24"/>
    <col min="4099" max="4099" width="49.42578125" style="24" customWidth="1"/>
    <col min="4100" max="4101" width="21.85546875" style="24" customWidth="1"/>
    <col min="4102" max="4354" width="11.42578125" style="24"/>
    <col min="4355" max="4355" width="49.42578125" style="24" customWidth="1"/>
    <col min="4356" max="4357" width="21.85546875" style="24" customWidth="1"/>
    <col min="4358" max="4610" width="11.42578125" style="24"/>
    <col min="4611" max="4611" width="49.42578125" style="24" customWidth="1"/>
    <col min="4612" max="4613" width="21.85546875" style="24" customWidth="1"/>
    <col min="4614" max="4866" width="11.42578125" style="24"/>
    <col min="4867" max="4867" width="49.42578125" style="24" customWidth="1"/>
    <col min="4868" max="4869" width="21.85546875" style="24" customWidth="1"/>
    <col min="4870" max="5122" width="11.42578125" style="24"/>
    <col min="5123" max="5123" width="49.42578125" style="24" customWidth="1"/>
    <col min="5124" max="5125" width="21.85546875" style="24" customWidth="1"/>
    <col min="5126" max="5378" width="11.42578125" style="24"/>
    <col min="5379" max="5379" width="49.42578125" style="24" customWidth="1"/>
    <col min="5380" max="5381" width="21.85546875" style="24" customWidth="1"/>
    <col min="5382" max="5634" width="11.42578125" style="24"/>
    <col min="5635" max="5635" width="49.42578125" style="24" customWidth="1"/>
    <col min="5636" max="5637" width="21.85546875" style="24" customWidth="1"/>
    <col min="5638" max="5890" width="11.42578125" style="24"/>
    <col min="5891" max="5891" width="49.42578125" style="24" customWidth="1"/>
    <col min="5892" max="5893" width="21.85546875" style="24" customWidth="1"/>
    <col min="5894" max="6146" width="11.42578125" style="24"/>
    <col min="6147" max="6147" width="49.42578125" style="24" customWidth="1"/>
    <col min="6148" max="6149" width="21.85546875" style="24" customWidth="1"/>
    <col min="6150" max="6402" width="11.42578125" style="24"/>
    <col min="6403" max="6403" width="49.42578125" style="24" customWidth="1"/>
    <col min="6404" max="6405" width="21.85546875" style="24" customWidth="1"/>
    <col min="6406" max="6658" width="11.42578125" style="24"/>
    <col min="6659" max="6659" width="49.42578125" style="24" customWidth="1"/>
    <col min="6660" max="6661" width="21.85546875" style="24" customWidth="1"/>
    <col min="6662" max="6914" width="11.42578125" style="24"/>
    <col min="6915" max="6915" width="49.42578125" style="24" customWidth="1"/>
    <col min="6916" max="6917" width="21.85546875" style="24" customWidth="1"/>
    <col min="6918" max="7170" width="11.42578125" style="24"/>
    <col min="7171" max="7171" width="49.42578125" style="24" customWidth="1"/>
    <col min="7172" max="7173" width="21.85546875" style="24" customWidth="1"/>
    <col min="7174" max="7426" width="11.42578125" style="24"/>
    <col min="7427" max="7427" width="49.42578125" style="24" customWidth="1"/>
    <col min="7428" max="7429" width="21.85546875" style="24" customWidth="1"/>
    <col min="7430" max="7682" width="11.42578125" style="24"/>
    <col min="7683" max="7683" width="49.42578125" style="24" customWidth="1"/>
    <col min="7684" max="7685" width="21.85546875" style="24" customWidth="1"/>
    <col min="7686" max="7938" width="11.42578125" style="24"/>
    <col min="7939" max="7939" width="49.42578125" style="24" customWidth="1"/>
    <col min="7940" max="7941" width="21.85546875" style="24" customWidth="1"/>
    <col min="7942" max="8194" width="11.42578125" style="24"/>
    <col min="8195" max="8195" width="49.42578125" style="24" customWidth="1"/>
    <col min="8196" max="8197" width="21.85546875" style="24" customWidth="1"/>
    <col min="8198" max="8450" width="11.42578125" style="24"/>
    <col min="8451" max="8451" width="49.42578125" style="24" customWidth="1"/>
    <col min="8452" max="8453" width="21.85546875" style="24" customWidth="1"/>
    <col min="8454" max="8706" width="11.42578125" style="24"/>
    <col min="8707" max="8707" width="49.42578125" style="24" customWidth="1"/>
    <col min="8708" max="8709" width="21.85546875" style="24" customWidth="1"/>
    <col min="8710" max="8962" width="11.42578125" style="24"/>
    <col min="8963" max="8963" width="49.42578125" style="24" customWidth="1"/>
    <col min="8964" max="8965" width="21.85546875" style="24" customWidth="1"/>
    <col min="8966" max="9218" width="11.42578125" style="24"/>
    <col min="9219" max="9219" width="49.42578125" style="24" customWidth="1"/>
    <col min="9220" max="9221" width="21.85546875" style="24" customWidth="1"/>
    <col min="9222" max="9474" width="11.42578125" style="24"/>
    <col min="9475" max="9475" width="49.42578125" style="24" customWidth="1"/>
    <col min="9476" max="9477" width="21.85546875" style="24" customWidth="1"/>
    <col min="9478" max="9730" width="11.42578125" style="24"/>
    <col min="9731" max="9731" width="49.42578125" style="24" customWidth="1"/>
    <col min="9732" max="9733" width="21.85546875" style="24" customWidth="1"/>
    <col min="9734" max="9986" width="11.42578125" style="24"/>
    <col min="9987" max="9987" width="49.42578125" style="24" customWidth="1"/>
    <col min="9988" max="9989" width="21.85546875" style="24" customWidth="1"/>
    <col min="9990" max="10242" width="11.42578125" style="24"/>
    <col min="10243" max="10243" width="49.42578125" style="24" customWidth="1"/>
    <col min="10244" max="10245" width="21.85546875" style="24" customWidth="1"/>
    <col min="10246" max="10498" width="11.42578125" style="24"/>
    <col min="10499" max="10499" width="49.42578125" style="24" customWidth="1"/>
    <col min="10500" max="10501" width="21.85546875" style="24" customWidth="1"/>
    <col min="10502" max="10754" width="11.42578125" style="24"/>
    <col min="10755" max="10755" width="49.42578125" style="24" customWidth="1"/>
    <col min="10756" max="10757" width="21.85546875" style="24" customWidth="1"/>
    <col min="10758" max="11010" width="11.42578125" style="24"/>
    <col min="11011" max="11011" width="49.42578125" style="24" customWidth="1"/>
    <col min="11012" max="11013" width="21.85546875" style="24" customWidth="1"/>
    <col min="11014" max="11266" width="11.42578125" style="24"/>
    <col min="11267" max="11267" width="49.42578125" style="24" customWidth="1"/>
    <col min="11268" max="11269" width="21.85546875" style="24" customWidth="1"/>
    <col min="11270" max="11522" width="11.42578125" style="24"/>
    <col min="11523" max="11523" width="49.42578125" style="24" customWidth="1"/>
    <col min="11524" max="11525" width="21.85546875" style="24" customWidth="1"/>
    <col min="11526" max="11778" width="11.42578125" style="24"/>
    <col min="11779" max="11779" width="49.42578125" style="24" customWidth="1"/>
    <col min="11780" max="11781" width="21.85546875" style="24" customWidth="1"/>
    <col min="11782" max="12034" width="11.42578125" style="24"/>
    <col min="12035" max="12035" width="49.42578125" style="24" customWidth="1"/>
    <col min="12036" max="12037" width="21.85546875" style="24" customWidth="1"/>
    <col min="12038" max="12290" width="11.42578125" style="24"/>
    <col min="12291" max="12291" width="49.42578125" style="24" customWidth="1"/>
    <col min="12292" max="12293" width="21.85546875" style="24" customWidth="1"/>
    <col min="12294" max="12546" width="11.42578125" style="24"/>
    <col min="12547" max="12547" width="49.42578125" style="24" customWidth="1"/>
    <col min="12548" max="12549" width="21.85546875" style="24" customWidth="1"/>
    <col min="12550" max="12802" width="11.42578125" style="24"/>
    <col min="12803" max="12803" width="49.42578125" style="24" customWidth="1"/>
    <col min="12804" max="12805" width="21.85546875" style="24" customWidth="1"/>
    <col min="12806" max="13058" width="11.42578125" style="24"/>
    <col min="13059" max="13059" width="49.42578125" style="24" customWidth="1"/>
    <col min="13060" max="13061" width="21.85546875" style="24" customWidth="1"/>
    <col min="13062" max="13314" width="11.42578125" style="24"/>
    <col min="13315" max="13315" width="49.42578125" style="24" customWidth="1"/>
    <col min="13316" max="13317" width="21.85546875" style="24" customWidth="1"/>
    <col min="13318" max="13570" width="11.42578125" style="24"/>
    <col min="13571" max="13571" width="49.42578125" style="24" customWidth="1"/>
    <col min="13572" max="13573" width="21.85546875" style="24" customWidth="1"/>
    <col min="13574" max="13826" width="11.42578125" style="24"/>
    <col min="13827" max="13827" width="49.42578125" style="24" customWidth="1"/>
    <col min="13828" max="13829" width="21.85546875" style="24" customWidth="1"/>
    <col min="13830" max="14082" width="11.42578125" style="24"/>
    <col min="14083" max="14083" width="49.42578125" style="24" customWidth="1"/>
    <col min="14084" max="14085" width="21.85546875" style="24" customWidth="1"/>
    <col min="14086" max="14338" width="11.42578125" style="24"/>
    <col min="14339" max="14339" width="49.42578125" style="24" customWidth="1"/>
    <col min="14340" max="14341" width="21.85546875" style="24" customWidth="1"/>
    <col min="14342" max="14594" width="11.42578125" style="24"/>
    <col min="14595" max="14595" width="49.42578125" style="24" customWidth="1"/>
    <col min="14596" max="14597" width="21.85546875" style="24" customWidth="1"/>
    <col min="14598" max="14850" width="11.42578125" style="24"/>
    <col min="14851" max="14851" width="49.42578125" style="24" customWidth="1"/>
    <col min="14852" max="14853" width="21.85546875" style="24" customWidth="1"/>
    <col min="14854" max="15106" width="11.42578125" style="24"/>
    <col min="15107" max="15107" width="49.42578125" style="24" customWidth="1"/>
    <col min="15108" max="15109" width="21.85546875" style="24" customWidth="1"/>
    <col min="15110" max="15362" width="11.42578125" style="24"/>
    <col min="15363" max="15363" width="49.42578125" style="24" customWidth="1"/>
    <col min="15364" max="15365" width="21.85546875" style="24" customWidth="1"/>
    <col min="15366" max="15618" width="11.42578125" style="24"/>
    <col min="15619" max="15619" width="49.42578125" style="24" customWidth="1"/>
    <col min="15620" max="15621" width="21.85546875" style="24" customWidth="1"/>
    <col min="15622" max="15874" width="11.42578125" style="24"/>
    <col min="15875" max="15875" width="49.42578125" style="24" customWidth="1"/>
    <col min="15876" max="15877" width="21.85546875" style="24" customWidth="1"/>
    <col min="15878" max="16130" width="11.42578125" style="24"/>
    <col min="16131" max="16131" width="49.42578125" style="24" customWidth="1"/>
    <col min="16132" max="16133" width="21.85546875" style="24" customWidth="1"/>
    <col min="16134" max="16384" width="11.42578125" style="24"/>
  </cols>
  <sheetData>
    <row r="2" spans="3:10">
      <c r="C2" s="780" t="s">
        <v>1025</v>
      </c>
      <c r="D2" s="780"/>
      <c r="E2" s="780"/>
      <c r="F2" s="780"/>
    </row>
    <row r="3" spans="3:10">
      <c r="C3" s="951" t="s">
        <v>764</v>
      </c>
      <c r="D3" s="951"/>
      <c r="E3" s="951"/>
      <c r="F3" s="951"/>
    </row>
    <row r="4" spans="3:10" ht="7.5" customHeight="1">
      <c r="C4" s="505"/>
      <c r="D4" s="505"/>
      <c r="E4" s="505"/>
      <c r="F4" s="505"/>
    </row>
    <row r="5" spans="3:10" ht="15" customHeight="1">
      <c r="C5" s="952" t="s">
        <v>765</v>
      </c>
      <c r="D5" s="506" t="s">
        <v>471</v>
      </c>
      <c r="E5" s="952" t="s">
        <v>766</v>
      </c>
      <c r="F5" s="952" t="s">
        <v>508</v>
      </c>
    </row>
    <row r="6" spans="3:10" ht="16.5" customHeight="1">
      <c r="C6" s="952"/>
      <c r="D6" s="506" t="s">
        <v>767</v>
      </c>
      <c r="E6" s="952"/>
      <c r="F6" s="952"/>
      <c r="I6" s="347" t="s">
        <v>768</v>
      </c>
      <c r="J6" s="1039">
        <v>4065.9001444969986</v>
      </c>
    </row>
    <row r="7" spans="3:10" ht="15.75" thickBot="1">
      <c r="C7" s="507" t="s">
        <v>769</v>
      </c>
      <c r="D7" s="508">
        <f>D8+D12+D13</f>
        <v>32948.786400174002</v>
      </c>
      <c r="E7" s="509">
        <f t="shared" ref="E7:E19" si="0">D7/$D$19</f>
        <v>0.69502549966460081</v>
      </c>
      <c r="F7" s="509">
        <f>D7/87797.6</f>
        <v>0.37528117397484667</v>
      </c>
      <c r="J7" s="1029">
        <f>J6/D12</f>
        <v>0.62671868556893129</v>
      </c>
    </row>
    <row r="8" spans="3:10">
      <c r="C8" s="510" t="s">
        <v>770</v>
      </c>
      <c r="D8" s="511">
        <f>SUM(D9:D11)</f>
        <v>24635.286400173998</v>
      </c>
      <c r="E8" s="512">
        <f t="shared" si="0"/>
        <v>0.51965957203118884</v>
      </c>
      <c r="F8" s="512">
        <f t="shared" ref="F8:F19" si="1">D8/87797.6</f>
        <v>0.28059179749986329</v>
      </c>
      <c r="G8" s="387"/>
      <c r="H8" s="1029">
        <f>D8/D7</f>
        <v>0.74768418177744778</v>
      </c>
    </row>
    <row r="9" spans="3:10">
      <c r="C9" s="513" t="s">
        <v>771</v>
      </c>
      <c r="D9" s="511">
        <v>24627.5</v>
      </c>
      <c r="E9" s="512">
        <f t="shared" si="0"/>
        <v>0.51949532480806526</v>
      </c>
      <c r="F9" s="512">
        <f t="shared" si="1"/>
        <v>0.28050311170236997</v>
      </c>
      <c r="H9" s="1020">
        <f>D9/D8</f>
        <v>0.99968393303623448</v>
      </c>
      <c r="I9" s="1029"/>
    </row>
    <row r="10" spans="3:10">
      <c r="C10" s="513" t="s">
        <v>772</v>
      </c>
      <c r="D10" s="511">
        <v>1.8</v>
      </c>
      <c r="E10" s="512">
        <f t="shared" si="0"/>
        <v>3.7969407558806922E-5</v>
      </c>
      <c r="F10" s="512">
        <f t="shared" si="1"/>
        <v>2.0501699363080538E-5</v>
      </c>
      <c r="H10" s="1020">
        <f>D10/D8</f>
        <v>7.3065925468083318E-5</v>
      </c>
    </row>
    <row r="11" spans="3:10">
      <c r="C11" s="513" t="s">
        <v>773</v>
      </c>
      <c r="D11" s="511">
        <v>5.9864001740000008</v>
      </c>
      <c r="E11" s="512">
        <f t="shared" si="0"/>
        <v>1.2627781556484371E-4</v>
      </c>
      <c r="F11" s="512">
        <f t="shared" si="1"/>
        <v>6.8184098130245029E-5</v>
      </c>
      <c r="H11" s="1020">
        <f>D11/D8</f>
        <v>2.4300103829755839E-4</v>
      </c>
    </row>
    <row r="12" spans="3:10">
      <c r="C12" s="510" t="s">
        <v>774</v>
      </c>
      <c r="D12" s="511">
        <v>6487.6</v>
      </c>
      <c r="E12" s="512">
        <f t="shared" si="0"/>
        <v>0.13685018248806433</v>
      </c>
      <c r="F12" s="512">
        <f t="shared" si="1"/>
        <v>7.389268043773406E-2</v>
      </c>
      <c r="G12" s="387"/>
      <c r="H12" s="1029">
        <f>D12/D7</f>
        <v>0.19689951311729464</v>
      </c>
    </row>
    <row r="13" spans="3:10">
      <c r="C13" s="510" t="s">
        <v>775</v>
      </c>
      <c r="D13" s="511">
        <v>1825.9</v>
      </c>
      <c r="E13" s="512">
        <f t="shared" si="0"/>
        <v>3.8515745145347537E-2</v>
      </c>
      <c r="F13" s="512">
        <f t="shared" si="1"/>
        <v>2.0796696037249308E-2</v>
      </c>
      <c r="G13" s="387"/>
      <c r="H13" s="1029">
        <f>D13/D7</f>
        <v>5.5416305105257462E-2</v>
      </c>
    </row>
    <row r="14" spans="3:10" ht="15.75" thickBot="1">
      <c r="C14" s="507" t="s">
        <v>776</v>
      </c>
      <c r="D14" s="514">
        <f>D15+D17+D18</f>
        <v>14457.8</v>
      </c>
      <c r="E14" s="509">
        <f t="shared" si="0"/>
        <v>0.30497450033539925</v>
      </c>
      <c r="F14" s="509">
        <f t="shared" si="1"/>
        <v>0.16467192725085877</v>
      </c>
    </row>
    <row r="15" spans="3:10">
      <c r="C15" s="510" t="s">
        <v>777</v>
      </c>
      <c r="D15" s="515">
        <v>13766.7</v>
      </c>
      <c r="E15" s="512">
        <f t="shared" si="0"/>
        <v>0.29039635724434848</v>
      </c>
      <c r="F15" s="512">
        <f t="shared" si="1"/>
        <v>0.15680041367873382</v>
      </c>
      <c r="G15" s="387"/>
      <c r="H15" s="1029">
        <f>D15/D14</f>
        <v>0.95219881309742849</v>
      </c>
    </row>
    <row r="16" spans="3:10">
      <c r="C16" s="513" t="s">
        <v>778</v>
      </c>
      <c r="D16" s="511">
        <v>2326.6999999999998</v>
      </c>
      <c r="E16" s="512">
        <f t="shared" si="0"/>
        <v>4.9079678092820031E-2</v>
      </c>
      <c r="F16" s="512">
        <f t="shared" si="1"/>
        <v>2.650072439337749E-2</v>
      </c>
      <c r="G16" s="387"/>
      <c r="H16" s="1029">
        <f>D16/D14</f>
        <v>0.16093043201593604</v>
      </c>
    </row>
    <row r="17" spans="3:8">
      <c r="C17" s="510" t="s">
        <v>779</v>
      </c>
      <c r="D17" s="511">
        <v>220.8</v>
      </c>
      <c r="E17" s="512">
        <f t="shared" si="0"/>
        <v>4.6575806605469823E-3</v>
      </c>
      <c r="F17" s="512">
        <f t="shared" si="1"/>
        <v>2.514875121871213E-3</v>
      </c>
      <c r="G17" s="387"/>
      <c r="H17" s="1029">
        <f>D17/D14</f>
        <v>1.5272033089405029E-2</v>
      </c>
    </row>
    <row r="18" spans="3:8">
      <c r="C18" s="510" t="s">
        <v>780</v>
      </c>
      <c r="D18" s="515">
        <v>470.3</v>
      </c>
      <c r="E18" s="512">
        <f t="shared" si="0"/>
        <v>9.9205624305038313E-3</v>
      </c>
      <c r="F18" s="512">
        <f t="shared" si="1"/>
        <v>5.3566384502537652E-3</v>
      </c>
      <c r="G18" s="387"/>
      <c r="H18" s="1029">
        <f>D18/D14</f>
        <v>3.2529153813166595E-2</v>
      </c>
    </row>
    <row r="19" spans="3:8">
      <c r="C19" s="516" t="s">
        <v>134</v>
      </c>
      <c r="D19" s="517">
        <f>D7+D14</f>
        <v>47406.586400173997</v>
      </c>
      <c r="E19" s="518">
        <f t="shared" si="0"/>
        <v>1</v>
      </c>
      <c r="F19" s="518">
        <f t="shared" si="1"/>
        <v>0.53995310122570539</v>
      </c>
    </row>
    <row r="20" spans="3:8">
      <c r="C20" s="262" t="s">
        <v>781</v>
      </c>
    </row>
    <row r="21" spans="3:8">
      <c r="C21" s="262" t="s">
        <v>782</v>
      </c>
    </row>
    <row r="24" spans="3:8">
      <c r="D24" s="387"/>
      <c r="E24" s="387"/>
    </row>
    <row r="25" spans="3:8">
      <c r="D25" s="208"/>
      <c r="E25" s="208"/>
    </row>
  </sheetData>
  <mergeCells count="5">
    <mergeCell ref="C2:F2"/>
    <mergeCell ref="C3:F3"/>
    <mergeCell ref="C5:C6"/>
    <mergeCell ref="E5:E6"/>
    <mergeCell ref="F5:F6"/>
  </mergeCells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4:E27"/>
  <sheetViews>
    <sheetView showGridLines="0" workbookViewId="0">
      <selection activeCell="B25" sqref="B25:E25"/>
    </sheetView>
  </sheetViews>
  <sheetFormatPr defaultColWidth="9.140625" defaultRowHeight="15"/>
  <cols>
    <col min="1" max="1" width="11.42578125" style="24" customWidth="1"/>
    <col min="2" max="2" width="31.7109375" style="24" customWidth="1"/>
    <col min="3" max="3" width="15.7109375" style="24" customWidth="1"/>
    <col min="4" max="4" width="17.42578125" style="24" customWidth="1"/>
    <col min="5" max="5" width="15.28515625" style="24" customWidth="1"/>
    <col min="6" max="257" width="11.42578125" style="24" customWidth="1"/>
    <col min="258" max="258" width="31.7109375" style="24" customWidth="1"/>
    <col min="259" max="259" width="15.7109375" style="24" customWidth="1"/>
    <col min="260" max="260" width="17.42578125" style="24" customWidth="1"/>
    <col min="261" max="261" width="15.28515625" style="24" customWidth="1"/>
    <col min="262" max="513" width="11.42578125" style="24" customWidth="1"/>
    <col min="514" max="514" width="31.7109375" style="24" customWidth="1"/>
    <col min="515" max="515" width="15.7109375" style="24" customWidth="1"/>
    <col min="516" max="516" width="17.42578125" style="24" customWidth="1"/>
    <col min="517" max="517" width="15.28515625" style="24" customWidth="1"/>
    <col min="518" max="769" width="11.42578125" style="24" customWidth="1"/>
    <col min="770" max="770" width="31.7109375" style="24" customWidth="1"/>
    <col min="771" max="771" width="15.7109375" style="24" customWidth="1"/>
    <col min="772" max="772" width="17.42578125" style="24" customWidth="1"/>
    <col min="773" max="773" width="15.28515625" style="24" customWidth="1"/>
    <col min="774" max="1025" width="11.42578125" style="24" customWidth="1"/>
    <col min="1026" max="1026" width="31.7109375" style="24" customWidth="1"/>
    <col min="1027" max="1027" width="15.7109375" style="24" customWidth="1"/>
    <col min="1028" max="1028" width="17.42578125" style="24" customWidth="1"/>
    <col min="1029" max="1029" width="15.28515625" style="24" customWidth="1"/>
    <col min="1030" max="1281" width="11.42578125" style="24" customWidth="1"/>
    <col min="1282" max="1282" width="31.7109375" style="24" customWidth="1"/>
    <col min="1283" max="1283" width="15.7109375" style="24" customWidth="1"/>
    <col min="1284" max="1284" width="17.42578125" style="24" customWidth="1"/>
    <col min="1285" max="1285" width="15.28515625" style="24" customWidth="1"/>
    <col min="1286" max="1537" width="11.42578125" style="24" customWidth="1"/>
    <col min="1538" max="1538" width="31.7109375" style="24" customWidth="1"/>
    <col min="1539" max="1539" width="15.7109375" style="24" customWidth="1"/>
    <col min="1540" max="1540" width="17.42578125" style="24" customWidth="1"/>
    <col min="1541" max="1541" width="15.28515625" style="24" customWidth="1"/>
    <col min="1542" max="1793" width="11.42578125" style="24" customWidth="1"/>
    <col min="1794" max="1794" width="31.7109375" style="24" customWidth="1"/>
    <col min="1795" max="1795" width="15.7109375" style="24" customWidth="1"/>
    <col min="1796" max="1796" width="17.42578125" style="24" customWidth="1"/>
    <col min="1797" max="1797" width="15.28515625" style="24" customWidth="1"/>
    <col min="1798" max="2049" width="11.42578125" style="24" customWidth="1"/>
    <col min="2050" max="2050" width="31.7109375" style="24" customWidth="1"/>
    <col min="2051" max="2051" width="15.7109375" style="24" customWidth="1"/>
    <col min="2052" max="2052" width="17.42578125" style="24" customWidth="1"/>
    <col min="2053" max="2053" width="15.28515625" style="24" customWidth="1"/>
    <col min="2054" max="2305" width="11.42578125" style="24" customWidth="1"/>
    <col min="2306" max="2306" width="31.7109375" style="24" customWidth="1"/>
    <col min="2307" max="2307" width="15.7109375" style="24" customWidth="1"/>
    <col min="2308" max="2308" width="17.42578125" style="24" customWidth="1"/>
    <col min="2309" max="2309" width="15.28515625" style="24" customWidth="1"/>
    <col min="2310" max="2561" width="11.42578125" style="24" customWidth="1"/>
    <col min="2562" max="2562" width="31.7109375" style="24" customWidth="1"/>
    <col min="2563" max="2563" width="15.7109375" style="24" customWidth="1"/>
    <col min="2564" max="2564" width="17.42578125" style="24" customWidth="1"/>
    <col min="2565" max="2565" width="15.28515625" style="24" customWidth="1"/>
    <col min="2566" max="2817" width="11.42578125" style="24" customWidth="1"/>
    <col min="2818" max="2818" width="31.7109375" style="24" customWidth="1"/>
    <col min="2819" max="2819" width="15.7109375" style="24" customWidth="1"/>
    <col min="2820" max="2820" width="17.42578125" style="24" customWidth="1"/>
    <col min="2821" max="2821" width="15.28515625" style="24" customWidth="1"/>
    <col min="2822" max="3073" width="11.42578125" style="24" customWidth="1"/>
    <col min="3074" max="3074" width="31.7109375" style="24" customWidth="1"/>
    <col min="3075" max="3075" width="15.7109375" style="24" customWidth="1"/>
    <col min="3076" max="3076" width="17.42578125" style="24" customWidth="1"/>
    <col min="3077" max="3077" width="15.28515625" style="24" customWidth="1"/>
    <col min="3078" max="3329" width="11.42578125" style="24" customWidth="1"/>
    <col min="3330" max="3330" width="31.7109375" style="24" customWidth="1"/>
    <col min="3331" max="3331" width="15.7109375" style="24" customWidth="1"/>
    <col min="3332" max="3332" width="17.42578125" style="24" customWidth="1"/>
    <col min="3333" max="3333" width="15.28515625" style="24" customWidth="1"/>
    <col min="3334" max="3585" width="11.42578125" style="24" customWidth="1"/>
    <col min="3586" max="3586" width="31.7109375" style="24" customWidth="1"/>
    <col min="3587" max="3587" width="15.7109375" style="24" customWidth="1"/>
    <col min="3588" max="3588" width="17.42578125" style="24" customWidth="1"/>
    <col min="3589" max="3589" width="15.28515625" style="24" customWidth="1"/>
    <col min="3590" max="3841" width="11.42578125" style="24" customWidth="1"/>
    <col min="3842" max="3842" width="31.7109375" style="24" customWidth="1"/>
    <col min="3843" max="3843" width="15.7109375" style="24" customWidth="1"/>
    <col min="3844" max="3844" width="17.42578125" style="24" customWidth="1"/>
    <col min="3845" max="3845" width="15.28515625" style="24" customWidth="1"/>
    <col min="3846" max="4097" width="11.42578125" style="24" customWidth="1"/>
    <col min="4098" max="4098" width="31.7109375" style="24" customWidth="1"/>
    <col min="4099" max="4099" width="15.7109375" style="24" customWidth="1"/>
    <col min="4100" max="4100" width="17.42578125" style="24" customWidth="1"/>
    <col min="4101" max="4101" width="15.28515625" style="24" customWidth="1"/>
    <col min="4102" max="4353" width="11.42578125" style="24" customWidth="1"/>
    <col min="4354" max="4354" width="31.7109375" style="24" customWidth="1"/>
    <col min="4355" max="4355" width="15.7109375" style="24" customWidth="1"/>
    <col min="4356" max="4356" width="17.42578125" style="24" customWidth="1"/>
    <col min="4357" max="4357" width="15.28515625" style="24" customWidth="1"/>
    <col min="4358" max="4609" width="11.42578125" style="24" customWidth="1"/>
    <col min="4610" max="4610" width="31.7109375" style="24" customWidth="1"/>
    <col min="4611" max="4611" width="15.7109375" style="24" customWidth="1"/>
    <col min="4612" max="4612" width="17.42578125" style="24" customWidth="1"/>
    <col min="4613" max="4613" width="15.28515625" style="24" customWidth="1"/>
    <col min="4614" max="4865" width="11.42578125" style="24" customWidth="1"/>
    <col min="4866" max="4866" width="31.7109375" style="24" customWidth="1"/>
    <col min="4867" max="4867" width="15.7109375" style="24" customWidth="1"/>
    <col min="4868" max="4868" width="17.42578125" style="24" customWidth="1"/>
    <col min="4869" max="4869" width="15.28515625" style="24" customWidth="1"/>
    <col min="4870" max="5121" width="11.42578125" style="24" customWidth="1"/>
    <col min="5122" max="5122" width="31.7109375" style="24" customWidth="1"/>
    <col min="5123" max="5123" width="15.7109375" style="24" customWidth="1"/>
    <col min="5124" max="5124" width="17.42578125" style="24" customWidth="1"/>
    <col min="5125" max="5125" width="15.28515625" style="24" customWidth="1"/>
    <col min="5126" max="5377" width="11.42578125" style="24" customWidth="1"/>
    <col min="5378" max="5378" width="31.7109375" style="24" customWidth="1"/>
    <col min="5379" max="5379" width="15.7109375" style="24" customWidth="1"/>
    <col min="5380" max="5380" width="17.42578125" style="24" customWidth="1"/>
    <col min="5381" max="5381" width="15.28515625" style="24" customWidth="1"/>
    <col min="5382" max="5633" width="11.42578125" style="24" customWidth="1"/>
    <col min="5634" max="5634" width="31.7109375" style="24" customWidth="1"/>
    <col min="5635" max="5635" width="15.7109375" style="24" customWidth="1"/>
    <col min="5636" max="5636" width="17.42578125" style="24" customWidth="1"/>
    <col min="5637" max="5637" width="15.28515625" style="24" customWidth="1"/>
    <col min="5638" max="5889" width="11.42578125" style="24" customWidth="1"/>
    <col min="5890" max="5890" width="31.7109375" style="24" customWidth="1"/>
    <col min="5891" max="5891" width="15.7109375" style="24" customWidth="1"/>
    <col min="5892" max="5892" width="17.42578125" style="24" customWidth="1"/>
    <col min="5893" max="5893" width="15.28515625" style="24" customWidth="1"/>
    <col min="5894" max="6145" width="11.42578125" style="24" customWidth="1"/>
    <col min="6146" max="6146" width="31.7109375" style="24" customWidth="1"/>
    <col min="6147" max="6147" width="15.7109375" style="24" customWidth="1"/>
    <col min="6148" max="6148" width="17.42578125" style="24" customWidth="1"/>
    <col min="6149" max="6149" width="15.28515625" style="24" customWidth="1"/>
    <col min="6150" max="6401" width="11.42578125" style="24" customWidth="1"/>
    <col min="6402" max="6402" width="31.7109375" style="24" customWidth="1"/>
    <col min="6403" max="6403" width="15.7109375" style="24" customWidth="1"/>
    <col min="6404" max="6404" width="17.42578125" style="24" customWidth="1"/>
    <col min="6405" max="6405" width="15.28515625" style="24" customWidth="1"/>
    <col min="6406" max="6657" width="11.42578125" style="24" customWidth="1"/>
    <col min="6658" max="6658" width="31.7109375" style="24" customWidth="1"/>
    <col min="6659" max="6659" width="15.7109375" style="24" customWidth="1"/>
    <col min="6660" max="6660" width="17.42578125" style="24" customWidth="1"/>
    <col min="6661" max="6661" width="15.28515625" style="24" customWidth="1"/>
    <col min="6662" max="6913" width="11.42578125" style="24" customWidth="1"/>
    <col min="6914" max="6914" width="31.7109375" style="24" customWidth="1"/>
    <col min="6915" max="6915" width="15.7109375" style="24" customWidth="1"/>
    <col min="6916" max="6916" width="17.42578125" style="24" customWidth="1"/>
    <col min="6917" max="6917" width="15.28515625" style="24" customWidth="1"/>
    <col min="6918" max="7169" width="11.42578125" style="24" customWidth="1"/>
    <col min="7170" max="7170" width="31.7109375" style="24" customWidth="1"/>
    <col min="7171" max="7171" width="15.7109375" style="24" customWidth="1"/>
    <col min="7172" max="7172" width="17.42578125" style="24" customWidth="1"/>
    <col min="7173" max="7173" width="15.28515625" style="24" customWidth="1"/>
    <col min="7174" max="7425" width="11.42578125" style="24" customWidth="1"/>
    <col min="7426" max="7426" width="31.7109375" style="24" customWidth="1"/>
    <col min="7427" max="7427" width="15.7109375" style="24" customWidth="1"/>
    <col min="7428" max="7428" width="17.42578125" style="24" customWidth="1"/>
    <col min="7429" max="7429" width="15.28515625" style="24" customWidth="1"/>
    <col min="7430" max="7681" width="11.42578125" style="24" customWidth="1"/>
    <col min="7682" max="7682" width="31.7109375" style="24" customWidth="1"/>
    <col min="7683" max="7683" width="15.7109375" style="24" customWidth="1"/>
    <col min="7684" max="7684" width="17.42578125" style="24" customWidth="1"/>
    <col min="7685" max="7685" width="15.28515625" style="24" customWidth="1"/>
    <col min="7686" max="7937" width="11.42578125" style="24" customWidth="1"/>
    <col min="7938" max="7938" width="31.7109375" style="24" customWidth="1"/>
    <col min="7939" max="7939" width="15.7109375" style="24" customWidth="1"/>
    <col min="7940" max="7940" width="17.42578125" style="24" customWidth="1"/>
    <col min="7941" max="7941" width="15.28515625" style="24" customWidth="1"/>
    <col min="7942" max="8193" width="11.42578125" style="24" customWidth="1"/>
    <col min="8194" max="8194" width="31.7109375" style="24" customWidth="1"/>
    <col min="8195" max="8195" width="15.7109375" style="24" customWidth="1"/>
    <col min="8196" max="8196" width="17.42578125" style="24" customWidth="1"/>
    <col min="8197" max="8197" width="15.28515625" style="24" customWidth="1"/>
    <col min="8198" max="8449" width="11.42578125" style="24" customWidth="1"/>
    <col min="8450" max="8450" width="31.7109375" style="24" customWidth="1"/>
    <col min="8451" max="8451" width="15.7109375" style="24" customWidth="1"/>
    <col min="8452" max="8452" width="17.42578125" style="24" customWidth="1"/>
    <col min="8453" max="8453" width="15.28515625" style="24" customWidth="1"/>
    <col min="8454" max="8705" width="11.42578125" style="24" customWidth="1"/>
    <col min="8706" max="8706" width="31.7109375" style="24" customWidth="1"/>
    <col min="8707" max="8707" width="15.7109375" style="24" customWidth="1"/>
    <col min="8708" max="8708" width="17.42578125" style="24" customWidth="1"/>
    <col min="8709" max="8709" width="15.28515625" style="24" customWidth="1"/>
    <col min="8710" max="8961" width="11.42578125" style="24" customWidth="1"/>
    <col min="8962" max="8962" width="31.7109375" style="24" customWidth="1"/>
    <col min="8963" max="8963" width="15.7109375" style="24" customWidth="1"/>
    <col min="8964" max="8964" width="17.42578125" style="24" customWidth="1"/>
    <col min="8965" max="8965" width="15.28515625" style="24" customWidth="1"/>
    <col min="8966" max="9217" width="11.42578125" style="24" customWidth="1"/>
    <col min="9218" max="9218" width="31.7109375" style="24" customWidth="1"/>
    <col min="9219" max="9219" width="15.7109375" style="24" customWidth="1"/>
    <col min="9220" max="9220" width="17.42578125" style="24" customWidth="1"/>
    <col min="9221" max="9221" width="15.28515625" style="24" customWidth="1"/>
    <col min="9222" max="9473" width="11.42578125" style="24" customWidth="1"/>
    <col min="9474" max="9474" width="31.7109375" style="24" customWidth="1"/>
    <col min="9475" max="9475" width="15.7109375" style="24" customWidth="1"/>
    <col min="9476" max="9476" width="17.42578125" style="24" customWidth="1"/>
    <col min="9477" max="9477" width="15.28515625" style="24" customWidth="1"/>
    <col min="9478" max="9729" width="11.42578125" style="24" customWidth="1"/>
    <col min="9730" max="9730" width="31.7109375" style="24" customWidth="1"/>
    <col min="9731" max="9731" width="15.7109375" style="24" customWidth="1"/>
    <col min="9732" max="9732" width="17.42578125" style="24" customWidth="1"/>
    <col min="9733" max="9733" width="15.28515625" style="24" customWidth="1"/>
    <col min="9734" max="9985" width="11.42578125" style="24" customWidth="1"/>
    <col min="9986" max="9986" width="31.7109375" style="24" customWidth="1"/>
    <col min="9987" max="9987" width="15.7109375" style="24" customWidth="1"/>
    <col min="9988" max="9988" width="17.42578125" style="24" customWidth="1"/>
    <col min="9989" max="9989" width="15.28515625" style="24" customWidth="1"/>
    <col min="9990" max="10241" width="11.42578125" style="24" customWidth="1"/>
    <col min="10242" max="10242" width="31.7109375" style="24" customWidth="1"/>
    <col min="10243" max="10243" width="15.7109375" style="24" customWidth="1"/>
    <col min="10244" max="10244" width="17.42578125" style="24" customWidth="1"/>
    <col min="10245" max="10245" width="15.28515625" style="24" customWidth="1"/>
    <col min="10246" max="10497" width="11.42578125" style="24" customWidth="1"/>
    <col min="10498" max="10498" width="31.7109375" style="24" customWidth="1"/>
    <col min="10499" max="10499" width="15.7109375" style="24" customWidth="1"/>
    <col min="10500" max="10500" width="17.42578125" style="24" customWidth="1"/>
    <col min="10501" max="10501" width="15.28515625" style="24" customWidth="1"/>
    <col min="10502" max="10753" width="11.42578125" style="24" customWidth="1"/>
    <col min="10754" max="10754" width="31.7109375" style="24" customWidth="1"/>
    <col min="10755" max="10755" width="15.7109375" style="24" customWidth="1"/>
    <col min="10756" max="10756" width="17.42578125" style="24" customWidth="1"/>
    <col min="10757" max="10757" width="15.28515625" style="24" customWidth="1"/>
    <col min="10758" max="11009" width="11.42578125" style="24" customWidth="1"/>
    <col min="11010" max="11010" width="31.7109375" style="24" customWidth="1"/>
    <col min="11011" max="11011" width="15.7109375" style="24" customWidth="1"/>
    <col min="11012" max="11012" width="17.42578125" style="24" customWidth="1"/>
    <col min="11013" max="11013" width="15.28515625" style="24" customWidth="1"/>
    <col min="11014" max="11265" width="11.42578125" style="24" customWidth="1"/>
    <col min="11266" max="11266" width="31.7109375" style="24" customWidth="1"/>
    <col min="11267" max="11267" width="15.7109375" style="24" customWidth="1"/>
    <col min="11268" max="11268" width="17.42578125" style="24" customWidth="1"/>
    <col min="11269" max="11269" width="15.28515625" style="24" customWidth="1"/>
    <col min="11270" max="11521" width="11.42578125" style="24" customWidth="1"/>
    <col min="11522" max="11522" width="31.7109375" style="24" customWidth="1"/>
    <col min="11523" max="11523" width="15.7109375" style="24" customWidth="1"/>
    <col min="11524" max="11524" width="17.42578125" style="24" customWidth="1"/>
    <col min="11525" max="11525" width="15.28515625" style="24" customWidth="1"/>
    <col min="11526" max="11777" width="11.42578125" style="24" customWidth="1"/>
    <col min="11778" max="11778" width="31.7109375" style="24" customWidth="1"/>
    <col min="11779" max="11779" width="15.7109375" style="24" customWidth="1"/>
    <col min="11780" max="11780" width="17.42578125" style="24" customWidth="1"/>
    <col min="11781" max="11781" width="15.28515625" style="24" customWidth="1"/>
    <col min="11782" max="12033" width="11.42578125" style="24" customWidth="1"/>
    <col min="12034" max="12034" width="31.7109375" style="24" customWidth="1"/>
    <col min="12035" max="12035" width="15.7109375" style="24" customWidth="1"/>
    <col min="12036" max="12036" width="17.42578125" style="24" customWidth="1"/>
    <col min="12037" max="12037" width="15.28515625" style="24" customWidth="1"/>
    <col min="12038" max="12289" width="11.42578125" style="24" customWidth="1"/>
    <col min="12290" max="12290" width="31.7109375" style="24" customWidth="1"/>
    <col min="12291" max="12291" width="15.7109375" style="24" customWidth="1"/>
    <col min="12292" max="12292" width="17.42578125" style="24" customWidth="1"/>
    <col min="12293" max="12293" width="15.28515625" style="24" customWidth="1"/>
    <col min="12294" max="12545" width="11.42578125" style="24" customWidth="1"/>
    <col min="12546" max="12546" width="31.7109375" style="24" customWidth="1"/>
    <col min="12547" max="12547" width="15.7109375" style="24" customWidth="1"/>
    <col min="12548" max="12548" width="17.42578125" style="24" customWidth="1"/>
    <col min="12549" max="12549" width="15.28515625" style="24" customWidth="1"/>
    <col min="12550" max="12801" width="11.42578125" style="24" customWidth="1"/>
    <col min="12802" max="12802" width="31.7109375" style="24" customWidth="1"/>
    <col min="12803" max="12803" width="15.7109375" style="24" customWidth="1"/>
    <col min="12804" max="12804" width="17.42578125" style="24" customWidth="1"/>
    <col min="12805" max="12805" width="15.28515625" style="24" customWidth="1"/>
    <col min="12806" max="13057" width="11.42578125" style="24" customWidth="1"/>
    <col min="13058" max="13058" width="31.7109375" style="24" customWidth="1"/>
    <col min="13059" max="13059" width="15.7109375" style="24" customWidth="1"/>
    <col min="13060" max="13060" width="17.42578125" style="24" customWidth="1"/>
    <col min="13061" max="13061" width="15.28515625" style="24" customWidth="1"/>
    <col min="13062" max="13313" width="11.42578125" style="24" customWidth="1"/>
    <col min="13314" max="13314" width="31.7109375" style="24" customWidth="1"/>
    <col min="13315" max="13315" width="15.7109375" style="24" customWidth="1"/>
    <col min="13316" max="13316" width="17.42578125" style="24" customWidth="1"/>
    <col min="13317" max="13317" width="15.28515625" style="24" customWidth="1"/>
    <col min="13318" max="13569" width="11.42578125" style="24" customWidth="1"/>
    <col min="13570" max="13570" width="31.7109375" style="24" customWidth="1"/>
    <col min="13571" max="13571" width="15.7109375" style="24" customWidth="1"/>
    <col min="13572" max="13572" width="17.42578125" style="24" customWidth="1"/>
    <col min="13573" max="13573" width="15.28515625" style="24" customWidth="1"/>
    <col min="13574" max="13825" width="11.42578125" style="24" customWidth="1"/>
    <col min="13826" max="13826" width="31.7109375" style="24" customWidth="1"/>
    <col min="13827" max="13827" width="15.7109375" style="24" customWidth="1"/>
    <col min="13828" max="13828" width="17.42578125" style="24" customWidth="1"/>
    <col min="13829" max="13829" width="15.28515625" style="24" customWidth="1"/>
    <col min="13830" max="14081" width="11.42578125" style="24" customWidth="1"/>
    <col min="14082" max="14082" width="31.7109375" style="24" customWidth="1"/>
    <col min="14083" max="14083" width="15.7109375" style="24" customWidth="1"/>
    <col min="14084" max="14084" width="17.42578125" style="24" customWidth="1"/>
    <col min="14085" max="14085" width="15.28515625" style="24" customWidth="1"/>
    <col min="14086" max="14337" width="11.42578125" style="24" customWidth="1"/>
    <col min="14338" max="14338" width="31.7109375" style="24" customWidth="1"/>
    <col min="14339" max="14339" width="15.7109375" style="24" customWidth="1"/>
    <col min="14340" max="14340" width="17.42578125" style="24" customWidth="1"/>
    <col min="14341" max="14341" width="15.28515625" style="24" customWidth="1"/>
    <col min="14342" max="14593" width="11.42578125" style="24" customWidth="1"/>
    <col min="14594" max="14594" width="31.7109375" style="24" customWidth="1"/>
    <col min="14595" max="14595" width="15.7109375" style="24" customWidth="1"/>
    <col min="14596" max="14596" width="17.42578125" style="24" customWidth="1"/>
    <col min="14597" max="14597" width="15.28515625" style="24" customWidth="1"/>
    <col min="14598" max="14849" width="11.42578125" style="24" customWidth="1"/>
    <col min="14850" max="14850" width="31.7109375" style="24" customWidth="1"/>
    <col min="14851" max="14851" width="15.7109375" style="24" customWidth="1"/>
    <col min="14852" max="14852" width="17.42578125" style="24" customWidth="1"/>
    <col min="14853" max="14853" width="15.28515625" style="24" customWidth="1"/>
    <col min="14854" max="15105" width="11.42578125" style="24" customWidth="1"/>
    <col min="15106" max="15106" width="31.7109375" style="24" customWidth="1"/>
    <col min="15107" max="15107" width="15.7109375" style="24" customWidth="1"/>
    <col min="15108" max="15108" width="17.42578125" style="24" customWidth="1"/>
    <col min="15109" max="15109" width="15.28515625" style="24" customWidth="1"/>
    <col min="15110" max="15361" width="11.42578125" style="24" customWidth="1"/>
    <col min="15362" max="15362" width="31.7109375" style="24" customWidth="1"/>
    <col min="15363" max="15363" width="15.7109375" style="24" customWidth="1"/>
    <col min="15364" max="15364" width="17.42578125" style="24" customWidth="1"/>
    <col min="15365" max="15365" width="15.28515625" style="24" customWidth="1"/>
    <col min="15366" max="15617" width="11.42578125" style="24" customWidth="1"/>
    <col min="15618" max="15618" width="31.7109375" style="24" customWidth="1"/>
    <col min="15619" max="15619" width="15.7109375" style="24" customWidth="1"/>
    <col min="15620" max="15620" width="17.42578125" style="24" customWidth="1"/>
    <col min="15621" max="15621" width="15.28515625" style="24" customWidth="1"/>
    <col min="15622" max="15873" width="11.42578125" style="24" customWidth="1"/>
    <col min="15874" max="15874" width="31.7109375" style="24" customWidth="1"/>
    <col min="15875" max="15875" width="15.7109375" style="24" customWidth="1"/>
    <col min="15876" max="15876" width="17.42578125" style="24" customWidth="1"/>
    <col min="15877" max="15877" width="15.28515625" style="24" customWidth="1"/>
    <col min="15878" max="16129" width="11.42578125" style="24" customWidth="1"/>
    <col min="16130" max="16130" width="31.7109375" style="24" customWidth="1"/>
    <col min="16131" max="16131" width="15.7109375" style="24" customWidth="1"/>
    <col min="16132" max="16132" width="17.42578125" style="24" customWidth="1"/>
    <col min="16133" max="16133" width="15.28515625" style="24" customWidth="1"/>
    <col min="16134" max="16384" width="11.42578125" style="24" customWidth="1"/>
  </cols>
  <sheetData>
    <row r="4" spans="2:5">
      <c r="B4" s="953" t="s">
        <v>1026</v>
      </c>
      <c r="C4" s="953"/>
      <c r="D4" s="953"/>
      <c r="E4" s="953"/>
    </row>
    <row r="5" spans="2:5" ht="60">
      <c r="B5" s="519" t="s">
        <v>783</v>
      </c>
      <c r="C5" s="520" t="s">
        <v>784</v>
      </c>
      <c r="D5" s="521" t="s">
        <v>785</v>
      </c>
      <c r="E5" s="521" t="s">
        <v>786</v>
      </c>
    </row>
    <row r="6" spans="2:5">
      <c r="B6" s="522" t="s">
        <v>787</v>
      </c>
      <c r="C6" s="523">
        <v>69.5</v>
      </c>
      <c r="D6" s="524">
        <v>5.2</v>
      </c>
      <c r="E6" s="523">
        <v>13.8</v>
      </c>
    </row>
    <row r="7" spans="2:5">
      <c r="B7" s="525" t="s">
        <v>788</v>
      </c>
      <c r="C7" s="526">
        <v>13.7</v>
      </c>
      <c r="D7" s="527">
        <v>2</v>
      </c>
      <c r="E7" s="528">
        <v>7.3</v>
      </c>
    </row>
    <row r="8" spans="2:5">
      <c r="B8" s="525" t="s">
        <v>775</v>
      </c>
      <c r="C8" s="527">
        <v>3.9</v>
      </c>
      <c r="D8" s="528">
        <v>2.9</v>
      </c>
      <c r="E8" s="528">
        <v>6.4</v>
      </c>
    </row>
    <row r="9" spans="2:5">
      <c r="B9" s="529" t="s">
        <v>789</v>
      </c>
      <c r="C9" s="527">
        <v>0.1</v>
      </c>
      <c r="D9" s="528">
        <v>1</v>
      </c>
      <c r="E9" s="528">
        <v>8.1999999999999993</v>
      </c>
    </row>
    <row r="10" spans="2:5">
      <c r="B10" s="525" t="s">
        <v>772</v>
      </c>
      <c r="C10" s="528">
        <v>0.01</v>
      </c>
      <c r="D10" s="528">
        <v>5.4</v>
      </c>
      <c r="E10" s="528">
        <v>0.5</v>
      </c>
    </row>
    <row r="11" spans="2:5">
      <c r="B11" s="525" t="s">
        <v>790</v>
      </c>
      <c r="C11" s="528">
        <v>51.9</v>
      </c>
      <c r="D11" s="527">
        <v>6.2</v>
      </c>
      <c r="E11" s="528">
        <v>16</v>
      </c>
    </row>
    <row r="12" spans="2:5">
      <c r="B12" s="525" t="s">
        <v>773</v>
      </c>
      <c r="C12" s="526">
        <v>0.01</v>
      </c>
      <c r="D12" s="527">
        <v>0.01</v>
      </c>
      <c r="E12" s="527">
        <v>0.5</v>
      </c>
    </row>
    <row r="13" spans="2:5">
      <c r="B13" s="522" t="s">
        <v>791</v>
      </c>
      <c r="C13" s="523">
        <v>30.5</v>
      </c>
      <c r="D13" s="524">
        <v>9.5</v>
      </c>
      <c r="E13" s="523">
        <v>7.7</v>
      </c>
    </row>
    <row r="14" spans="2:5">
      <c r="B14" s="525" t="s">
        <v>772</v>
      </c>
      <c r="C14" s="530">
        <v>1.5</v>
      </c>
      <c r="D14" s="530">
        <v>6.5</v>
      </c>
      <c r="E14" s="530">
        <v>2.4</v>
      </c>
    </row>
    <row r="15" spans="2:5">
      <c r="B15" s="529" t="s">
        <v>792</v>
      </c>
      <c r="C15" s="528">
        <v>0.3</v>
      </c>
      <c r="D15" s="528">
        <v>5.9</v>
      </c>
      <c r="E15" s="528">
        <v>0.9</v>
      </c>
    </row>
    <row r="16" spans="2:5">
      <c r="B16" s="529" t="s">
        <v>793</v>
      </c>
      <c r="C16" s="531">
        <v>1.1000000000000001</v>
      </c>
      <c r="D16" s="531">
        <v>6.7</v>
      </c>
      <c r="E16" s="531">
        <v>3.5</v>
      </c>
    </row>
    <row r="17" spans="2:5">
      <c r="B17" s="525" t="s">
        <v>790</v>
      </c>
      <c r="C17" s="530">
        <v>24.1</v>
      </c>
      <c r="D17" s="530">
        <v>9.8000000000000007</v>
      </c>
      <c r="E17" s="530">
        <v>9.1999999999999993</v>
      </c>
    </row>
    <row r="18" spans="2:5">
      <c r="B18" s="529" t="s">
        <v>792</v>
      </c>
      <c r="C18" s="528">
        <v>18.7</v>
      </c>
      <c r="D18" s="528">
        <v>10.6</v>
      </c>
      <c r="E18" s="528">
        <v>8.9</v>
      </c>
    </row>
    <row r="19" spans="2:5">
      <c r="B19" s="529" t="s">
        <v>793</v>
      </c>
      <c r="C19" s="528">
        <v>5.5</v>
      </c>
      <c r="D19" s="528">
        <v>6.8</v>
      </c>
      <c r="E19" s="528">
        <v>10</v>
      </c>
    </row>
    <row r="20" spans="2:5">
      <c r="B20" s="525" t="s">
        <v>794</v>
      </c>
      <c r="C20" s="528"/>
      <c r="D20" s="528"/>
      <c r="E20" s="528"/>
    </row>
    <row r="21" spans="2:5">
      <c r="B21" s="532" t="s">
        <v>792</v>
      </c>
      <c r="C21" s="528">
        <v>4.9000000000000004</v>
      </c>
      <c r="D21" s="528">
        <v>9.1</v>
      </c>
      <c r="E21" s="528">
        <v>1.6</v>
      </c>
    </row>
    <row r="22" spans="2:5">
      <c r="B22" s="522" t="s">
        <v>795</v>
      </c>
      <c r="C22" s="523">
        <v>100</v>
      </c>
      <c r="D22" s="524">
        <v>6.5</v>
      </c>
      <c r="E22" s="523">
        <v>11.9</v>
      </c>
    </row>
    <row r="23" spans="2:5">
      <c r="D23" s="533"/>
      <c r="E23" s="533"/>
    </row>
    <row r="24" spans="2:5">
      <c r="B24" s="954" t="s">
        <v>782</v>
      </c>
      <c r="C24" s="954"/>
      <c r="D24" s="954"/>
      <c r="E24" s="954"/>
    </row>
    <row r="25" spans="2:5">
      <c r="B25" s="955"/>
      <c r="C25" s="955"/>
      <c r="D25" s="955"/>
      <c r="E25" s="955"/>
    </row>
    <row r="26" spans="2:5">
      <c r="B26" s="955"/>
      <c r="C26" s="955"/>
      <c r="D26" s="955"/>
      <c r="E26" s="955"/>
    </row>
    <row r="27" spans="2:5">
      <c r="B27" s="955"/>
      <c r="C27" s="955"/>
      <c r="D27" s="955"/>
      <c r="E27" s="955"/>
    </row>
  </sheetData>
  <mergeCells count="5">
    <mergeCell ref="B4:E4"/>
    <mergeCell ref="B24:E24"/>
    <mergeCell ref="B25:E25"/>
    <mergeCell ref="B26:E26"/>
    <mergeCell ref="B27:E2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H19"/>
  <sheetViews>
    <sheetView showGridLines="0" workbookViewId="0">
      <selection activeCell="J33" sqref="J33"/>
    </sheetView>
  </sheetViews>
  <sheetFormatPr defaultColWidth="11.42578125" defaultRowHeight="15"/>
  <cols>
    <col min="1" max="1" width="11.42578125" style="24"/>
    <col min="2" max="2" width="32" style="24" customWidth="1"/>
    <col min="3" max="4" width="11.28515625" style="24" bestFit="1" customWidth="1"/>
    <col min="5" max="5" width="10.7109375" style="24" customWidth="1"/>
    <col min="6" max="6" width="10.85546875" style="24" customWidth="1"/>
    <col min="7" max="7" width="11.28515625" style="24" customWidth="1"/>
    <col min="8" max="16384" width="11.42578125" style="24"/>
  </cols>
  <sheetData>
    <row r="2" spans="2:8">
      <c r="B2" s="957" t="s">
        <v>1027</v>
      </c>
      <c r="C2" s="957"/>
      <c r="D2" s="957"/>
      <c r="E2" s="957"/>
      <c r="F2" s="957"/>
      <c r="G2" s="957"/>
      <c r="H2" s="957"/>
    </row>
    <row r="3" spans="2:8">
      <c r="B3" s="958">
        <v>2021</v>
      </c>
      <c r="C3" s="958"/>
      <c r="D3" s="958"/>
      <c r="E3" s="958"/>
      <c r="F3" s="958"/>
      <c r="G3" s="958"/>
      <c r="H3" s="958"/>
    </row>
    <row r="4" spans="2:8">
      <c r="B4" s="959" t="s">
        <v>580</v>
      </c>
      <c r="C4" s="959" t="s">
        <v>581</v>
      </c>
      <c r="D4" s="959"/>
      <c r="E4" s="959"/>
      <c r="F4" s="959" t="s">
        <v>582</v>
      </c>
      <c r="G4" s="959"/>
      <c r="H4" s="959"/>
    </row>
    <row r="5" spans="2:8">
      <c r="B5" s="959"/>
      <c r="C5" s="290" t="s">
        <v>583</v>
      </c>
      <c r="D5" s="290" t="s">
        <v>584</v>
      </c>
      <c r="E5" s="290" t="s">
        <v>585</v>
      </c>
      <c r="F5" s="290" t="s">
        <v>583</v>
      </c>
      <c r="G5" s="290" t="s">
        <v>584</v>
      </c>
      <c r="H5" s="290" t="s">
        <v>585</v>
      </c>
    </row>
    <row r="6" spans="2:8">
      <c r="B6" s="291" t="s">
        <v>586</v>
      </c>
      <c r="C6" s="292">
        <v>746313.83555099997</v>
      </c>
      <c r="D6" s="292">
        <v>766365.42395299999</v>
      </c>
      <c r="E6" s="292">
        <f>D6-C6</f>
        <v>20051.588402000023</v>
      </c>
      <c r="F6" s="293">
        <f>C6/$F$17</f>
        <v>0.1522390603008012</v>
      </c>
      <c r="G6" s="294">
        <f t="shared" ref="G6:G11" si="0">D6/$G$17</f>
        <v>0.14949766631210493</v>
      </c>
      <c r="H6" s="295">
        <f t="shared" ref="H6:H14" si="1">(G6-F6)*100</f>
        <v>-0.27413939886962724</v>
      </c>
    </row>
    <row r="7" spans="2:8" s="301" customFormat="1">
      <c r="B7" s="296" t="s">
        <v>587</v>
      </c>
      <c r="C7" s="297">
        <f>(((C6-C8)))</f>
        <v>743932.32379099994</v>
      </c>
      <c r="D7" s="297">
        <f>(((D6-D8)))</f>
        <v>763983.91219299997</v>
      </c>
      <c r="E7" s="297">
        <f t="shared" ref="E7:E14" si="2">D7-C7</f>
        <v>20051.588402000023</v>
      </c>
      <c r="F7" s="298">
        <f t="shared" ref="F7:F11" si="3">C7/$F$17</f>
        <v>0.1517532605002789</v>
      </c>
      <c r="G7" s="299">
        <f t="shared" si="0"/>
        <v>0.14903309622675531</v>
      </c>
      <c r="H7" s="300">
        <f t="shared" si="1"/>
        <v>-0.27201642735235898</v>
      </c>
    </row>
    <row r="8" spans="2:8" s="301" customFormat="1">
      <c r="B8" s="296" t="s">
        <v>124</v>
      </c>
      <c r="C8" s="297">
        <v>2381.5117599999999</v>
      </c>
      <c r="D8" s="297">
        <v>2381.5117599999999</v>
      </c>
      <c r="E8" s="297">
        <f t="shared" si="2"/>
        <v>0</v>
      </c>
      <c r="F8" s="298">
        <f t="shared" si="3"/>
        <v>4.8579980052229844E-4</v>
      </c>
      <c r="G8" s="299">
        <f t="shared" si="0"/>
        <v>4.6457008534960795E-4</v>
      </c>
      <c r="H8" s="300">
        <f t="shared" si="1"/>
        <v>-2.1229715172690487E-3</v>
      </c>
    </row>
    <row r="9" spans="2:8">
      <c r="B9" s="302" t="s">
        <v>588</v>
      </c>
      <c r="C9" s="303">
        <v>891378.80090499995</v>
      </c>
      <c r="D9" s="303">
        <v>976590.28218838002</v>
      </c>
      <c r="E9" s="303">
        <f t="shared" si="2"/>
        <v>85211.481283380068</v>
      </c>
      <c r="F9" s="304">
        <f t="shared" si="3"/>
        <v>0.18183057121223475</v>
      </c>
      <c r="G9" s="305">
        <f t="shared" si="0"/>
        <v>0.19050698735489488</v>
      </c>
      <c r="H9" s="306">
        <f t="shared" si="1"/>
        <v>0.86764161426601261</v>
      </c>
    </row>
    <row r="10" spans="2:8" s="301" customFormat="1">
      <c r="B10" s="296" t="s">
        <v>589</v>
      </c>
      <c r="C10" s="297">
        <f>(C9-C11)</f>
        <v>706542.67090499995</v>
      </c>
      <c r="D10" s="297">
        <f>(D9-D11)</f>
        <v>818724.82790238003</v>
      </c>
      <c r="E10" s="297">
        <f t="shared" si="2"/>
        <v>112182.15699738008</v>
      </c>
      <c r="F10" s="298">
        <f t="shared" si="3"/>
        <v>0.14412622030728117</v>
      </c>
      <c r="G10" s="299">
        <f t="shared" si="0"/>
        <v>0.15971160401763113</v>
      </c>
      <c r="H10" s="300">
        <f t="shared" si="1"/>
        <v>1.5585383710349954</v>
      </c>
    </row>
    <row r="11" spans="2:8" s="301" customFormat="1">
      <c r="B11" s="296" t="s">
        <v>574</v>
      </c>
      <c r="C11" s="297">
        <v>184836.13</v>
      </c>
      <c r="D11" s="297">
        <v>157865.45428599999</v>
      </c>
      <c r="E11" s="297">
        <f t="shared" si="2"/>
        <v>-26970.675714000012</v>
      </c>
      <c r="F11" s="298">
        <f t="shared" si="3"/>
        <v>3.7704350904953596E-2</v>
      </c>
      <c r="G11" s="299">
        <f t="shared" si="0"/>
        <v>3.0795383337263744E-2</v>
      </c>
      <c r="H11" s="300">
        <f t="shared" si="1"/>
        <v>-0.69089675676898521</v>
      </c>
    </row>
    <row r="12" spans="2:8">
      <c r="B12" s="302" t="s">
        <v>590</v>
      </c>
      <c r="C12" s="303"/>
      <c r="D12" s="303"/>
      <c r="E12" s="303"/>
      <c r="F12" s="304"/>
      <c r="G12" s="305"/>
      <c r="H12" s="306"/>
    </row>
    <row r="13" spans="2:8">
      <c r="B13" s="307" t="s">
        <v>591</v>
      </c>
      <c r="C13" s="297">
        <f>(C6-C10)</f>
        <v>39771.164646000019</v>
      </c>
      <c r="D13" s="297">
        <f>(D6-D10)</f>
        <v>-52359.403949380037</v>
      </c>
      <c r="E13" s="297">
        <f t="shared" si="2"/>
        <v>-92130.568595380057</v>
      </c>
      <c r="F13" s="298">
        <f>C13/$F$17</f>
        <v>8.112839993520039E-3</v>
      </c>
      <c r="G13" s="299">
        <f>D13/$G$17</f>
        <v>-1.021393770552621E-2</v>
      </c>
      <c r="H13" s="300">
        <f t="shared" si="1"/>
        <v>-1.8326777699046246</v>
      </c>
    </row>
    <row r="14" spans="2:8">
      <c r="B14" s="307" t="s">
        <v>592</v>
      </c>
      <c r="C14" s="297">
        <f>(C6-C9)</f>
        <v>-145064.96535399999</v>
      </c>
      <c r="D14" s="297">
        <f>(D6-D9)</f>
        <v>-210224.85823538003</v>
      </c>
      <c r="E14" s="297">
        <f t="shared" si="2"/>
        <v>-65159.892881380045</v>
      </c>
      <c r="F14" s="298">
        <f>C14/$F$17</f>
        <v>-2.9591510911433555E-2</v>
      </c>
      <c r="G14" s="299">
        <f>D14/$G$17</f>
        <v>-4.1009321042789953E-2</v>
      </c>
      <c r="H14" s="300">
        <f t="shared" si="1"/>
        <v>-1.1417810131356398</v>
      </c>
    </row>
    <row r="15" spans="2:8">
      <c r="B15" s="960" t="s">
        <v>593</v>
      </c>
      <c r="C15" s="960"/>
      <c r="D15" s="960"/>
      <c r="E15" s="960"/>
      <c r="F15" s="960"/>
      <c r="G15" s="960"/>
      <c r="H15" s="960"/>
    </row>
    <row r="16" spans="2:8" hidden="1"/>
    <row r="17" spans="2:8" hidden="1">
      <c r="B17" s="308" t="s">
        <v>594</v>
      </c>
      <c r="F17" s="159">
        <v>4902249.3575328002</v>
      </c>
      <c r="G17" s="159">
        <v>5126270.1476093</v>
      </c>
    </row>
    <row r="18" spans="2:8" hidden="1"/>
    <row r="19" spans="2:8">
      <c r="B19" s="956" t="s">
        <v>509</v>
      </c>
      <c r="C19" s="956"/>
      <c r="D19" s="956"/>
      <c r="E19" s="956"/>
      <c r="F19" s="956"/>
      <c r="G19" s="956"/>
      <c r="H19" s="956"/>
    </row>
  </sheetData>
  <mergeCells count="7">
    <mergeCell ref="B19:H19"/>
    <mergeCell ref="B2:H2"/>
    <mergeCell ref="B3:H3"/>
    <mergeCell ref="B4:B5"/>
    <mergeCell ref="C4:E4"/>
    <mergeCell ref="F4:H4"/>
    <mergeCell ref="B15:H15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I17"/>
  <sheetViews>
    <sheetView showGridLines="0" workbookViewId="0">
      <selection activeCell="B4" sqref="B4:J5"/>
    </sheetView>
  </sheetViews>
  <sheetFormatPr defaultColWidth="11.42578125" defaultRowHeight="15"/>
  <cols>
    <col min="1" max="1" width="11.42578125" style="24"/>
    <col min="2" max="2" width="37.140625" style="24" bestFit="1" customWidth="1"/>
    <col min="3" max="4" width="18.28515625" style="24" customWidth="1"/>
    <col min="5" max="5" width="17.85546875" style="24" customWidth="1"/>
    <col min="6" max="6" width="12" style="24" customWidth="1"/>
    <col min="7" max="7" width="19.42578125" style="24" customWidth="1"/>
    <col min="8" max="8" width="18.140625" style="24" customWidth="1"/>
    <col min="9" max="16384" width="11.42578125" style="24"/>
  </cols>
  <sheetData>
    <row r="2" spans="1:9">
      <c r="B2" s="957" t="s">
        <v>1028</v>
      </c>
      <c r="C2" s="957"/>
      <c r="D2" s="957"/>
      <c r="E2" s="957"/>
      <c r="F2" s="957"/>
      <c r="G2" s="957"/>
      <c r="H2" s="957"/>
      <c r="I2" s="128"/>
    </row>
    <row r="3" spans="1:9">
      <c r="B3" s="961">
        <v>2022</v>
      </c>
      <c r="C3" s="961"/>
      <c r="D3" s="961"/>
      <c r="E3" s="961"/>
      <c r="F3" s="961"/>
      <c r="G3" s="961"/>
      <c r="H3" s="961"/>
      <c r="I3" s="309"/>
    </row>
    <row r="4" spans="1:9">
      <c r="B4" s="962" t="s">
        <v>580</v>
      </c>
      <c r="C4" s="964" t="s">
        <v>595</v>
      </c>
      <c r="D4" s="965"/>
      <c r="E4" s="966"/>
      <c r="F4" s="967" t="s">
        <v>582</v>
      </c>
      <c r="G4" s="968"/>
      <c r="H4" s="968"/>
    </row>
    <row r="5" spans="1:9" ht="45">
      <c r="B5" s="963"/>
      <c r="C5" s="310" t="s">
        <v>596</v>
      </c>
      <c r="D5" s="310" t="s">
        <v>597</v>
      </c>
      <c r="E5" s="310" t="s">
        <v>598</v>
      </c>
      <c r="F5" s="310" t="s">
        <v>596</v>
      </c>
      <c r="G5" s="310" t="s">
        <v>597</v>
      </c>
      <c r="H5" s="310" t="s">
        <v>598</v>
      </c>
    </row>
    <row r="6" spans="1:9">
      <c r="B6" s="311" t="s">
        <v>586</v>
      </c>
      <c r="C6" s="312">
        <v>815596</v>
      </c>
      <c r="D6" s="312">
        <v>815596</v>
      </c>
      <c r="E6" s="312">
        <v>0</v>
      </c>
      <c r="F6" s="313">
        <v>0.14499999999999999</v>
      </c>
      <c r="G6" s="313">
        <v>0.14499999999999999</v>
      </c>
      <c r="H6" s="313"/>
    </row>
    <row r="7" spans="1:9">
      <c r="A7" s="314"/>
      <c r="B7" s="315" t="s">
        <v>599</v>
      </c>
      <c r="C7" s="316">
        <v>814430.2</v>
      </c>
      <c r="D7" s="316">
        <v>814430.2</v>
      </c>
      <c r="E7" s="316">
        <v>0</v>
      </c>
      <c r="F7" s="317">
        <v>0.14499999999999999</v>
      </c>
      <c r="G7" s="317">
        <v>0.14499999999999999</v>
      </c>
      <c r="H7" s="317"/>
    </row>
    <row r="8" spans="1:9">
      <c r="B8" s="315" t="s">
        <v>124</v>
      </c>
      <c r="C8" s="316">
        <v>1165.8</v>
      </c>
      <c r="D8" s="316">
        <v>1165.8</v>
      </c>
      <c r="E8" s="316">
        <v>0</v>
      </c>
      <c r="F8" s="317">
        <v>0</v>
      </c>
      <c r="G8" s="317">
        <v>0</v>
      </c>
      <c r="H8" s="317"/>
    </row>
    <row r="9" spans="1:9">
      <c r="B9" s="291" t="s">
        <v>588</v>
      </c>
      <c r="C9" s="318">
        <v>1063002.3</v>
      </c>
      <c r="D9" s="318">
        <v>965215.7</v>
      </c>
      <c r="E9" s="318">
        <v>0</v>
      </c>
      <c r="F9" s="293">
        <v>0.189</v>
      </c>
      <c r="G9" s="293">
        <v>0.17199999999999999</v>
      </c>
      <c r="H9" s="293"/>
    </row>
    <row r="10" spans="1:9">
      <c r="B10" s="319" t="s">
        <v>600</v>
      </c>
      <c r="C10" s="320">
        <v>862188.7</v>
      </c>
      <c r="D10" s="320">
        <v>771452.3</v>
      </c>
      <c r="E10" s="320">
        <v>0</v>
      </c>
      <c r="F10" s="321">
        <v>0.153</v>
      </c>
      <c r="G10" s="321">
        <v>0.13700000000000001</v>
      </c>
      <c r="H10" s="321"/>
    </row>
    <row r="11" spans="1:9">
      <c r="B11" s="319" t="s">
        <v>574</v>
      </c>
      <c r="C11" s="320">
        <v>200813.5</v>
      </c>
      <c r="D11" s="320">
        <v>193763.3</v>
      </c>
      <c r="E11" s="320">
        <v>0</v>
      </c>
      <c r="F11" s="321">
        <v>3.5999999999999997E-2</v>
      </c>
      <c r="G11" s="321">
        <v>3.4000000000000002E-2</v>
      </c>
      <c r="H11" s="321"/>
    </row>
    <row r="12" spans="1:9">
      <c r="B12" s="291" t="s">
        <v>590</v>
      </c>
      <c r="C12" s="318">
        <v>0</v>
      </c>
      <c r="D12" s="318">
        <v>0</v>
      </c>
      <c r="E12" s="318">
        <v>0</v>
      </c>
      <c r="F12" s="293"/>
      <c r="G12" s="293"/>
      <c r="H12" s="293"/>
    </row>
    <row r="13" spans="1:9">
      <c r="B13" s="322" t="s">
        <v>601</v>
      </c>
      <c r="C13" s="320">
        <v>-46592.7</v>
      </c>
      <c r="D13" s="320">
        <v>44143.7</v>
      </c>
      <c r="E13" s="320">
        <v>44143.7</v>
      </c>
      <c r="F13" s="321">
        <v>-8.0000000000000002E-3</v>
      </c>
      <c r="G13" s="321">
        <v>8.0000000000000002E-3</v>
      </c>
      <c r="H13" s="321">
        <v>8.0000000000000002E-3</v>
      </c>
    </row>
    <row r="14" spans="1:9">
      <c r="B14" s="322" t="s">
        <v>602</v>
      </c>
      <c r="C14" s="320">
        <v>-247406.3</v>
      </c>
      <c r="D14" s="320">
        <v>-149619.70000000001</v>
      </c>
      <c r="E14" s="320">
        <v>-149619.70000000001</v>
      </c>
      <c r="F14" s="321">
        <v>-4.3999999999999997E-2</v>
      </c>
      <c r="G14" s="321">
        <v>-2.7E-2</v>
      </c>
      <c r="H14" s="321">
        <v>-2.7E-2</v>
      </c>
    </row>
    <row r="15" spans="1:9">
      <c r="B15" s="960" t="s">
        <v>603</v>
      </c>
      <c r="C15" s="960"/>
      <c r="D15" s="960"/>
      <c r="E15" s="960"/>
      <c r="F15" s="960"/>
      <c r="G15" s="960"/>
      <c r="H15" s="960"/>
    </row>
    <row r="16" spans="1:9">
      <c r="D16" s="209"/>
    </row>
    <row r="17" spans="4:4">
      <c r="D17" s="23"/>
    </row>
  </sheetData>
  <mergeCells count="6">
    <mergeCell ref="B15:H15"/>
    <mergeCell ref="B2:H2"/>
    <mergeCell ref="B3:H3"/>
    <mergeCell ref="B4:B5"/>
    <mergeCell ref="C4:E4"/>
    <mergeCell ref="F4:H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K77"/>
  <sheetViews>
    <sheetView showGridLines="0" zoomScale="70" zoomScaleNormal="70" workbookViewId="0">
      <selection activeCell="B4" sqref="B4:J6"/>
    </sheetView>
  </sheetViews>
  <sheetFormatPr defaultColWidth="10.140625" defaultRowHeight="14.25"/>
  <cols>
    <col min="1" max="1" width="10.140625" style="135"/>
    <col min="2" max="2" width="75.42578125" style="135" bestFit="1" customWidth="1"/>
    <col min="3" max="8" width="20.7109375" style="135" customWidth="1"/>
    <col min="9" max="9" width="10.140625" style="135"/>
    <col min="10" max="10" width="25.85546875" style="135" bestFit="1" customWidth="1"/>
    <col min="11" max="11" width="17" style="135" bestFit="1" customWidth="1"/>
    <col min="12" max="257" width="10.140625" style="135"/>
    <col min="258" max="258" width="75.42578125" style="135" bestFit="1" customWidth="1"/>
    <col min="259" max="264" width="20.7109375" style="135" customWidth="1"/>
    <col min="265" max="265" width="10.140625" style="135"/>
    <col min="266" max="266" width="25.85546875" style="135" bestFit="1" customWidth="1"/>
    <col min="267" max="267" width="17" style="135" bestFit="1" customWidth="1"/>
    <col min="268" max="513" width="10.140625" style="135"/>
    <col min="514" max="514" width="75.42578125" style="135" bestFit="1" customWidth="1"/>
    <col min="515" max="520" width="20.7109375" style="135" customWidth="1"/>
    <col min="521" max="521" width="10.140625" style="135"/>
    <col min="522" max="522" width="25.85546875" style="135" bestFit="1" customWidth="1"/>
    <col min="523" max="523" width="17" style="135" bestFit="1" customWidth="1"/>
    <col min="524" max="769" width="10.140625" style="135"/>
    <col min="770" max="770" width="75.42578125" style="135" bestFit="1" customWidth="1"/>
    <col min="771" max="776" width="20.7109375" style="135" customWidth="1"/>
    <col min="777" max="777" width="10.140625" style="135"/>
    <col min="778" max="778" width="25.85546875" style="135" bestFit="1" customWidth="1"/>
    <col min="779" max="779" width="17" style="135" bestFit="1" customWidth="1"/>
    <col min="780" max="1025" width="10.140625" style="135"/>
    <col min="1026" max="1026" width="75.42578125" style="135" bestFit="1" customWidth="1"/>
    <col min="1027" max="1032" width="20.7109375" style="135" customWidth="1"/>
    <col min="1033" max="1033" width="10.140625" style="135"/>
    <col min="1034" max="1034" width="25.85546875" style="135" bestFit="1" customWidth="1"/>
    <col min="1035" max="1035" width="17" style="135" bestFit="1" customWidth="1"/>
    <col min="1036" max="1281" width="10.140625" style="135"/>
    <col min="1282" max="1282" width="75.42578125" style="135" bestFit="1" customWidth="1"/>
    <col min="1283" max="1288" width="20.7109375" style="135" customWidth="1"/>
    <col min="1289" max="1289" width="10.140625" style="135"/>
    <col min="1290" max="1290" width="25.85546875" style="135" bestFit="1" customWidth="1"/>
    <col min="1291" max="1291" width="17" style="135" bestFit="1" customWidth="1"/>
    <col min="1292" max="1537" width="10.140625" style="135"/>
    <col min="1538" max="1538" width="75.42578125" style="135" bestFit="1" customWidth="1"/>
    <col min="1539" max="1544" width="20.7109375" style="135" customWidth="1"/>
    <col min="1545" max="1545" width="10.140625" style="135"/>
    <col min="1546" max="1546" width="25.85546875" style="135" bestFit="1" customWidth="1"/>
    <col min="1547" max="1547" width="17" style="135" bestFit="1" customWidth="1"/>
    <col min="1548" max="1793" width="10.140625" style="135"/>
    <col min="1794" max="1794" width="75.42578125" style="135" bestFit="1" customWidth="1"/>
    <col min="1795" max="1800" width="20.7109375" style="135" customWidth="1"/>
    <col min="1801" max="1801" width="10.140625" style="135"/>
    <col min="1802" max="1802" width="25.85546875" style="135" bestFit="1" customWidth="1"/>
    <col min="1803" max="1803" width="17" style="135" bestFit="1" customWidth="1"/>
    <col min="1804" max="2049" width="10.140625" style="135"/>
    <col min="2050" max="2050" width="75.42578125" style="135" bestFit="1" customWidth="1"/>
    <col min="2051" max="2056" width="20.7109375" style="135" customWidth="1"/>
    <col min="2057" max="2057" width="10.140625" style="135"/>
    <col min="2058" max="2058" width="25.85546875" style="135" bestFit="1" customWidth="1"/>
    <col min="2059" max="2059" width="17" style="135" bestFit="1" customWidth="1"/>
    <col min="2060" max="2305" width="10.140625" style="135"/>
    <col min="2306" max="2306" width="75.42578125" style="135" bestFit="1" customWidth="1"/>
    <col min="2307" max="2312" width="20.7109375" style="135" customWidth="1"/>
    <col min="2313" max="2313" width="10.140625" style="135"/>
    <col min="2314" max="2314" width="25.85546875" style="135" bestFit="1" customWidth="1"/>
    <col min="2315" max="2315" width="17" style="135" bestFit="1" customWidth="1"/>
    <col min="2316" max="2561" width="10.140625" style="135"/>
    <col min="2562" max="2562" width="75.42578125" style="135" bestFit="1" customWidth="1"/>
    <col min="2563" max="2568" width="20.7109375" style="135" customWidth="1"/>
    <col min="2569" max="2569" width="10.140625" style="135"/>
    <col min="2570" max="2570" width="25.85546875" style="135" bestFit="1" customWidth="1"/>
    <col min="2571" max="2571" width="17" style="135" bestFit="1" customWidth="1"/>
    <col min="2572" max="2817" width="10.140625" style="135"/>
    <col min="2818" max="2818" width="75.42578125" style="135" bestFit="1" customWidth="1"/>
    <col min="2819" max="2824" width="20.7109375" style="135" customWidth="1"/>
    <col min="2825" max="2825" width="10.140625" style="135"/>
    <col min="2826" max="2826" width="25.85546875" style="135" bestFit="1" customWidth="1"/>
    <col min="2827" max="2827" width="17" style="135" bestFit="1" customWidth="1"/>
    <col min="2828" max="3073" width="10.140625" style="135"/>
    <col min="3074" max="3074" width="75.42578125" style="135" bestFit="1" customWidth="1"/>
    <col min="3075" max="3080" width="20.7109375" style="135" customWidth="1"/>
    <col min="3081" max="3081" width="10.140625" style="135"/>
    <col min="3082" max="3082" width="25.85546875" style="135" bestFit="1" customWidth="1"/>
    <col min="3083" max="3083" width="17" style="135" bestFit="1" customWidth="1"/>
    <col min="3084" max="3329" width="10.140625" style="135"/>
    <col min="3330" max="3330" width="75.42578125" style="135" bestFit="1" customWidth="1"/>
    <col min="3331" max="3336" width="20.7109375" style="135" customWidth="1"/>
    <col min="3337" max="3337" width="10.140625" style="135"/>
    <col min="3338" max="3338" width="25.85546875" style="135" bestFit="1" customWidth="1"/>
    <col min="3339" max="3339" width="17" style="135" bestFit="1" customWidth="1"/>
    <col min="3340" max="3585" width="10.140625" style="135"/>
    <col min="3586" max="3586" width="75.42578125" style="135" bestFit="1" customWidth="1"/>
    <col min="3587" max="3592" width="20.7109375" style="135" customWidth="1"/>
    <col min="3593" max="3593" width="10.140625" style="135"/>
    <col min="3594" max="3594" width="25.85546875" style="135" bestFit="1" customWidth="1"/>
    <col min="3595" max="3595" width="17" style="135" bestFit="1" customWidth="1"/>
    <col min="3596" max="3841" width="10.140625" style="135"/>
    <col min="3842" max="3842" width="75.42578125" style="135" bestFit="1" customWidth="1"/>
    <col min="3843" max="3848" width="20.7109375" style="135" customWidth="1"/>
    <col min="3849" max="3849" width="10.140625" style="135"/>
    <col min="3850" max="3850" width="25.85546875" style="135" bestFit="1" customWidth="1"/>
    <col min="3851" max="3851" width="17" style="135" bestFit="1" customWidth="1"/>
    <col min="3852" max="4097" width="10.140625" style="135"/>
    <col min="4098" max="4098" width="75.42578125" style="135" bestFit="1" customWidth="1"/>
    <col min="4099" max="4104" width="20.7109375" style="135" customWidth="1"/>
    <col min="4105" max="4105" width="10.140625" style="135"/>
    <col min="4106" max="4106" width="25.85546875" style="135" bestFit="1" customWidth="1"/>
    <col min="4107" max="4107" width="17" style="135" bestFit="1" customWidth="1"/>
    <col min="4108" max="4353" width="10.140625" style="135"/>
    <col min="4354" max="4354" width="75.42578125" style="135" bestFit="1" customWidth="1"/>
    <col min="4355" max="4360" width="20.7109375" style="135" customWidth="1"/>
    <col min="4361" max="4361" width="10.140625" style="135"/>
    <col min="4362" max="4362" width="25.85546875" style="135" bestFit="1" customWidth="1"/>
    <col min="4363" max="4363" width="17" style="135" bestFit="1" customWidth="1"/>
    <col min="4364" max="4609" width="10.140625" style="135"/>
    <col min="4610" max="4610" width="75.42578125" style="135" bestFit="1" customWidth="1"/>
    <col min="4611" max="4616" width="20.7109375" style="135" customWidth="1"/>
    <col min="4617" max="4617" width="10.140625" style="135"/>
    <col min="4618" max="4618" width="25.85546875" style="135" bestFit="1" customWidth="1"/>
    <col min="4619" max="4619" width="17" style="135" bestFit="1" customWidth="1"/>
    <col min="4620" max="4865" width="10.140625" style="135"/>
    <col min="4866" max="4866" width="75.42578125" style="135" bestFit="1" customWidth="1"/>
    <col min="4867" max="4872" width="20.7109375" style="135" customWidth="1"/>
    <col min="4873" max="4873" width="10.140625" style="135"/>
    <col min="4874" max="4874" width="25.85546875" style="135" bestFit="1" customWidth="1"/>
    <col min="4875" max="4875" width="17" style="135" bestFit="1" customWidth="1"/>
    <col min="4876" max="5121" width="10.140625" style="135"/>
    <col min="5122" max="5122" width="75.42578125" style="135" bestFit="1" customWidth="1"/>
    <col min="5123" max="5128" width="20.7109375" style="135" customWidth="1"/>
    <col min="5129" max="5129" width="10.140625" style="135"/>
    <col min="5130" max="5130" width="25.85546875" style="135" bestFit="1" customWidth="1"/>
    <col min="5131" max="5131" width="17" style="135" bestFit="1" customWidth="1"/>
    <col min="5132" max="5377" width="10.140625" style="135"/>
    <col min="5378" max="5378" width="75.42578125" style="135" bestFit="1" customWidth="1"/>
    <col min="5379" max="5384" width="20.7109375" style="135" customWidth="1"/>
    <col min="5385" max="5385" width="10.140625" style="135"/>
    <col min="5386" max="5386" width="25.85546875" style="135" bestFit="1" customWidth="1"/>
    <col min="5387" max="5387" width="17" style="135" bestFit="1" customWidth="1"/>
    <col min="5388" max="5633" width="10.140625" style="135"/>
    <col min="5634" max="5634" width="75.42578125" style="135" bestFit="1" customWidth="1"/>
    <col min="5635" max="5640" width="20.7109375" style="135" customWidth="1"/>
    <col min="5641" max="5641" width="10.140625" style="135"/>
    <col min="5642" max="5642" width="25.85546875" style="135" bestFit="1" customWidth="1"/>
    <col min="5643" max="5643" width="17" style="135" bestFit="1" customWidth="1"/>
    <col min="5644" max="5889" width="10.140625" style="135"/>
    <col min="5890" max="5890" width="75.42578125" style="135" bestFit="1" customWidth="1"/>
    <col min="5891" max="5896" width="20.7109375" style="135" customWidth="1"/>
    <col min="5897" max="5897" width="10.140625" style="135"/>
    <col min="5898" max="5898" width="25.85546875" style="135" bestFit="1" customWidth="1"/>
    <col min="5899" max="5899" width="17" style="135" bestFit="1" customWidth="1"/>
    <col min="5900" max="6145" width="10.140625" style="135"/>
    <col min="6146" max="6146" width="75.42578125" style="135" bestFit="1" customWidth="1"/>
    <col min="6147" max="6152" width="20.7109375" style="135" customWidth="1"/>
    <col min="6153" max="6153" width="10.140625" style="135"/>
    <col min="6154" max="6154" width="25.85546875" style="135" bestFit="1" customWidth="1"/>
    <col min="6155" max="6155" width="17" style="135" bestFit="1" customWidth="1"/>
    <col min="6156" max="6401" width="10.140625" style="135"/>
    <col min="6402" max="6402" width="75.42578125" style="135" bestFit="1" customWidth="1"/>
    <col min="6403" max="6408" width="20.7109375" style="135" customWidth="1"/>
    <col min="6409" max="6409" width="10.140625" style="135"/>
    <col min="6410" max="6410" width="25.85546875" style="135" bestFit="1" customWidth="1"/>
    <col min="6411" max="6411" width="17" style="135" bestFit="1" customWidth="1"/>
    <col min="6412" max="6657" width="10.140625" style="135"/>
    <col min="6658" max="6658" width="75.42578125" style="135" bestFit="1" customWidth="1"/>
    <col min="6659" max="6664" width="20.7109375" style="135" customWidth="1"/>
    <col min="6665" max="6665" width="10.140625" style="135"/>
    <col min="6666" max="6666" width="25.85546875" style="135" bestFit="1" customWidth="1"/>
    <col min="6667" max="6667" width="17" style="135" bestFit="1" customWidth="1"/>
    <col min="6668" max="6913" width="10.140625" style="135"/>
    <col min="6914" max="6914" width="75.42578125" style="135" bestFit="1" customWidth="1"/>
    <col min="6915" max="6920" width="20.7109375" style="135" customWidth="1"/>
    <col min="6921" max="6921" width="10.140625" style="135"/>
    <col min="6922" max="6922" width="25.85546875" style="135" bestFit="1" customWidth="1"/>
    <col min="6923" max="6923" width="17" style="135" bestFit="1" customWidth="1"/>
    <col min="6924" max="7169" width="10.140625" style="135"/>
    <col min="7170" max="7170" width="75.42578125" style="135" bestFit="1" customWidth="1"/>
    <col min="7171" max="7176" width="20.7109375" style="135" customWidth="1"/>
    <col min="7177" max="7177" width="10.140625" style="135"/>
    <col min="7178" max="7178" width="25.85546875" style="135" bestFit="1" customWidth="1"/>
    <col min="7179" max="7179" width="17" style="135" bestFit="1" customWidth="1"/>
    <col min="7180" max="7425" width="10.140625" style="135"/>
    <col min="7426" max="7426" width="75.42578125" style="135" bestFit="1" customWidth="1"/>
    <col min="7427" max="7432" width="20.7109375" style="135" customWidth="1"/>
    <col min="7433" max="7433" width="10.140625" style="135"/>
    <col min="7434" max="7434" width="25.85546875" style="135" bestFit="1" customWidth="1"/>
    <col min="7435" max="7435" width="17" style="135" bestFit="1" customWidth="1"/>
    <col min="7436" max="7681" width="10.140625" style="135"/>
    <col min="7682" max="7682" width="75.42578125" style="135" bestFit="1" customWidth="1"/>
    <col min="7683" max="7688" width="20.7109375" style="135" customWidth="1"/>
    <col min="7689" max="7689" width="10.140625" style="135"/>
    <col min="7690" max="7690" width="25.85546875" style="135" bestFit="1" customWidth="1"/>
    <col min="7691" max="7691" width="17" style="135" bestFit="1" customWidth="1"/>
    <col min="7692" max="7937" width="10.140625" style="135"/>
    <col min="7938" max="7938" width="75.42578125" style="135" bestFit="1" customWidth="1"/>
    <col min="7939" max="7944" width="20.7109375" style="135" customWidth="1"/>
    <col min="7945" max="7945" width="10.140625" style="135"/>
    <col min="7946" max="7946" width="25.85546875" style="135" bestFit="1" customWidth="1"/>
    <col min="7947" max="7947" width="17" style="135" bestFit="1" customWidth="1"/>
    <col min="7948" max="8193" width="10.140625" style="135"/>
    <col min="8194" max="8194" width="75.42578125" style="135" bestFit="1" customWidth="1"/>
    <col min="8195" max="8200" width="20.7109375" style="135" customWidth="1"/>
    <col min="8201" max="8201" width="10.140625" style="135"/>
    <col min="8202" max="8202" width="25.85546875" style="135" bestFit="1" customWidth="1"/>
    <col min="8203" max="8203" width="17" style="135" bestFit="1" customWidth="1"/>
    <col min="8204" max="8449" width="10.140625" style="135"/>
    <col min="8450" max="8450" width="75.42578125" style="135" bestFit="1" customWidth="1"/>
    <col min="8451" max="8456" width="20.7109375" style="135" customWidth="1"/>
    <col min="8457" max="8457" width="10.140625" style="135"/>
    <col min="8458" max="8458" width="25.85546875" style="135" bestFit="1" customWidth="1"/>
    <col min="8459" max="8459" width="17" style="135" bestFit="1" customWidth="1"/>
    <col min="8460" max="8705" width="10.140625" style="135"/>
    <col min="8706" max="8706" width="75.42578125" style="135" bestFit="1" customWidth="1"/>
    <col min="8707" max="8712" width="20.7109375" style="135" customWidth="1"/>
    <col min="8713" max="8713" width="10.140625" style="135"/>
    <col min="8714" max="8714" width="25.85546875" style="135" bestFit="1" customWidth="1"/>
    <col min="8715" max="8715" width="17" style="135" bestFit="1" customWidth="1"/>
    <col min="8716" max="8961" width="10.140625" style="135"/>
    <col min="8962" max="8962" width="75.42578125" style="135" bestFit="1" customWidth="1"/>
    <col min="8963" max="8968" width="20.7109375" style="135" customWidth="1"/>
    <col min="8969" max="8969" width="10.140625" style="135"/>
    <col min="8970" max="8970" width="25.85546875" style="135" bestFit="1" customWidth="1"/>
    <col min="8971" max="8971" width="17" style="135" bestFit="1" customWidth="1"/>
    <col min="8972" max="9217" width="10.140625" style="135"/>
    <col min="9218" max="9218" width="75.42578125" style="135" bestFit="1" customWidth="1"/>
    <col min="9219" max="9224" width="20.7109375" style="135" customWidth="1"/>
    <col min="9225" max="9225" width="10.140625" style="135"/>
    <col min="9226" max="9226" width="25.85546875" style="135" bestFit="1" customWidth="1"/>
    <col min="9227" max="9227" width="17" style="135" bestFit="1" customWidth="1"/>
    <col min="9228" max="9473" width="10.140625" style="135"/>
    <col min="9474" max="9474" width="75.42578125" style="135" bestFit="1" customWidth="1"/>
    <col min="9475" max="9480" width="20.7109375" style="135" customWidth="1"/>
    <col min="9481" max="9481" width="10.140625" style="135"/>
    <col min="9482" max="9482" width="25.85546875" style="135" bestFit="1" customWidth="1"/>
    <col min="9483" max="9483" width="17" style="135" bestFit="1" customWidth="1"/>
    <col min="9484" max="9729" width="10.140625" style="135"/>
    <col min="9730" max="9730" width="75.42578125" style="135" bestFit="1" customWidth="1"/>
    <col min="9731" max="9736" width="20.7109375" style="135" customWidth="1"/>
    <col min="9737" max="9737" width="10.140625" style="135"/>
    <col min="9738" max="9738" width="25.85546875" style="135" bestFit="1" customWidth="1"/>
    <col min="9739" max="9739" width="17" style="135" bestFit="1" customWidth="1"/>
    <col min="9740" max="9985" width="10.140625" style="135"/>
    <col min="9986" max="9986" width="75.42578125" style="135" bestFit="1" customWidth="1"/>
    <col min="9987" max="9992" width="20.7109375" style="135" customWidth="1"/>
    <col min="9993" max="9993" width="10.140625" style="135"/>
    <col min="9994" max="9994" width="25.85546875" style="135" bestFit="1" customWidth="1"/>
    <col min="9995" max="9995" width="17" style="135" bestFit="1" customWidth="1"/>
    <col min="9996" max="10241" width="10.140625" style="135"/>
    <col min="10242" max="10242" width="75.42578125" style="135" bestFit="1" customWidth="1"/>
    <col min="10243" max="10248" width="20.7109375" style="135" customWidth="1"/>
    <col min="10249" max="10249" width="10.140625" style="135"/>
    <col min="10250" max="10250" width="25.85546875" style="135" bestFit="1" customWidth="1"/>
    <col min="10251" max="10251" width="17" style="135" bestFit="1" customWidth="1"/>
    <col min="10252" max="10497" width="10.140625" style="135"/>
    <col min="10498" max="10498" width="75.42578125" style="135" bestFit="1" customWidth="1"/>
    <col min="10499" max="10504" width="20.7109375" style="135" customWidth="1"/>
    <col min="10505" max="10505" width="10.140625" style="135"/>
    <col min="10506" max="10506" width="25.85546875" style="135" bestFit="1" customWidth="1"/>
    <col min="10507" max="10507" width="17" style="135" bestFit="1" customWidth="1"/>
    <col min="10508" max="10753" width="10.140625" style="135"/>
    <col min="10754" max="10754" width="75.42578125" style="135" bestFit="1" customWidth="1"/>
    <col min="10755" max="10760" width="20.7109375" style="135" customWidth="1"/>
    <col min="10761" max="10761" width="10.140625" style="135"/>
    <col min="10762" max="10762" width="25.85546875" style="135" bestFit="1" customWidth="1"/>
    <col min="10763" max="10763" width="17" style="135" bestFit="1" customWidth="1"/>
    <col min="10764" max="11009" width="10.140625" style="135"/>
    <col min="11010" max="11010" width="75.42578125" style="135" bestFit="1" customWidth="1"/>
    <col min="11011" max="11016" width="20.7109375" style="135" customWidth="1"/>
    <col min="11017" max="11017" width="10.140625" style="135"/>
    <col min="11018" max="11018" width="25.85546875" style="135" bestFit="1" customWidth="1"/>
    <col min="11019" max="11019" width="17" style="135" bestFit="1" customWidth="1"/>
    <col min="11020" max="11265" width="10.140625" style="135"/>
    <col min="11266" max="11266" width="75.42578125" style="135" bestFit="1" customWidth="1"/>
    <col min="11267" max="11272" width="20.7109375" style="135" customWidth="1"/>
    <col min="11273" max="11273" width="10.140625" style="135"/>
    <col min="11274" max="11274" width="25.85546875" style="135" bestFit="1" customWidth="1"/>
    <col min="11275" max="11275" width="17" style="135" bestFit="1" customWidth="1"/>
    <col min="11276" max="11521" width="10.140625" style="135"/>
    <col min="11522" max="11522" width="75.42578125" style="135" bestFit="1" customWidth="1"/>
    <col min="11523" max="11528" width="20.7109375" style="135" customWidth="1"/>
    <col min="11529" max="11529" width="10.140625" style="135"/>
    <col min="11530" max="11530" width="25.85546875" style="135" bestFit="1" customWidth="1"/>
    <col min="11531" max="11531" width="17" style="135" bestFit="1" customWidth="1"/>
    <col min="11532" max="11777" width="10.140625" style="135"/>
    <col min="11778" max="11778" width="75.42578125" style="135" bestFit="1" customWidth="1"/>
    <col min="11779" max="11784" width="20.7109375" style="135" customWidth="1"/>
    <col min="11785" max="11785" width="10.140625" style="135"/>
    <col min="11786" max="11786" width="25.85546875" style="135" bestFit="1" customWidth="1"/>
    <col min="11787" max="11787" width="17" style="135" bestFit="1" customWidth="1"/>
    <col min="11788" max="12033" width="10.140625" style="135"/>
    <col min="12034" max="12034" width="75.42578125" style="135" bestFit="1" customWidth="1"/>
    <col min="12035" max="12040" width="20.7109375" style="135" customWidth="1"/>
    <col min="12041" max="12041" width="10.140625" style="135"/>
    <col min="12042" max="12042" width="25.85546875" style="135" bestFit="1" customWidth="1"/>
    <col min="12043" max="12043" width="17" style="135" bestFit="1" customWidth="1"/>
    <col min="12044" max="12289" width="10.140625" style="135"/>
    <col min="12290" max="12290" width="75.42578125" style="135" bestFit="1" customWidth="1"/>
    <col min="12291" max="12296" width="20.7109375" style="135" customWidth="1"/>
    <col min="12297" max="12297" width="10.140625" style="135"/>
    <col min="12298" max="12298" width="25.85546875" style="135" bestFit="1" customWidth="1"/>
    <col min="12299" max="12299" width="17" style="135" bestFit="1" customWidth="1"/>
    <col min="12300" max="12545" width="10.140625" style="135"/>
    <col min="12546" max="12546" width="75.42578125" style="135" bestFit="1" customWidth="1"/>
    <col min="12547" max="12552" width="20.7109375" style="135" customWidth="1"/>
    <col min="12553" max="12553" width="10.140625" style="135"/>
    <col min="12554" max="12554" width="25.85546875" style="135" bestFit="1" customWidth="1"/>
    <col min="12555" max="12555" width="17" style="135" bestFit="1" customWidth="1"/>
    <col min="12556" max="12801" width="10.140625" style="135"/>
    <col min="12802" max="12802" width="75.42578125" style="135" bestFit="1" customWidth="1"/>
    <col min="12803" max="12808" width="20.7109375" style="135" customWidth="1"/>
    <col min="12809" max="12809" width="10.140625" style="135"/>
    <col min="12810" max="12810" width="25.85546875" style="135" bestFit="1" customWidth="1"/>
    <col min="12811" max="12811" width="17" style="135" bestFit="1" customWidth="1"/>
    <col min="12812" max="13057" width="10.140625" style="135"/>
    <col min="13058" max="13058" width="75.42578125" style="135" bestFit="1" customWidth="1"/>
    <col min="13059" max="13064" width="20.7109375" style="135" customWidth="1"/>
    <col min="13065" max="13065" width="10.140625" style="135"/>
    <col min="13066" max="13066" width="25.85546875" style="135" bestFit="1" customWidth="1"/>
    <col min="13067" max="13067" width="17" style="135" bestFit="1" customWidth="1"/>
    <col min="13068" max="13313" width="10.140625" style="135"/>
    <col min="13314" max="13314" width="75.42578125" style="135" bestFit="1" customWidth="1"/>
    <col min="13315" max="13320" width="20.7109375" style="135" customWidth="1"/>
    <col min="13321" max="13321" width="10.140625" style="135"/>
    <col min="13322" max="13322" width="25.85546875" style="135" bestFit="1" customWidth="1"/>
    <col min="13323" max="13323" width="17" style="135" bestFit="1" customWidth="1"/>
    <col min="13324" max="13569" width="10.140625" style="135"/>
    <col min="13570" max="13570" width="75.42578125" style="135" bestFit="1" customWidth="1"/>
    <col min="13571" max="13576" width="20.7109375" style="135" customWidth="1"/>
    <col min="13577" max="13577" width="10.140625" style="135"/>
    <col min="13578" max="13578" width="25.85546875" style="135" bestFit="1" customWidth="1"/>
    <col min="13579" max="13579" width="17" style="135" bestFit="1" customWidth="1"/>
    <col min="13580" max="13825" width="10.140625" style="135"/>
    <col min="13826" max="13826" width="75.42578125" style="135" bestFit="1" customWidth="1"/>
    <col min="13827" max="13832" width="20.7109375" style="135" customWidth="1"/>
    <col min="13833" max="13833" width="10.140625" style="135"/>
    <col min="13834" max="13834" width="25.85546875" style="135" bestFit="1" customWidth="1"/>
    <col min="13835" max="13835" width="17" style="135" bestFit="1" customWidth="1"/>
    <col min="13836" max="14081" width="10.140625" style="135"/>
    <col min="14082" max="14082" width="75.42578125" style="135" bestFit="1" customWidth="1"/>
    <col min="14083" max="14088" width="20.7109375" style="135" customWidth="1"/>
    <col min="14089" max="14089" width="10.140625" style="135"/>
    <col min="14090" max="14090" width="25.85546875" style="135" bestFit="1" customWidth="1"/>
    <col min="14091" max="14091" width="17" style="135" bestFit="1" customWidth="1"/>
    <col min="14092" max="14337" width="10.140625" style="135"/>
    <col min="14338" max="14338" width="75.42578125" style="135" bestFit="1" customWidth="1"/>
    <col min="14339" max="14344" width="20.7109375" style="135" customWidth="1"/>
    <col min="14345" max="14345" width="10.140625" style="135"/>
    <col min="14346" max="14346" width="25.85546875" style="135" bestFit="1" customWidth="1"/>
    <col min="14347" max="14347" width="17" style="135" bestFit="1" customWidth="1"/>
    <col min="14348" max="14593" width="10.140625" style="135"/>
    <col min="14594" max="14594" width="75.42578125" style="135" bestFit="1" customWidth="1"/>
    <col min="14595" max="14600" width="20.7109375" style="135" customWidth="1"/>
    <col min="14601" max="14601" width="10.140625" style="135"/>
    <col min="14602" max="14602" width="25.85546875" style="135" bestFit="1" customWidth="1"/>
    <col min="14603" max="14603" width="17" style="135" bestFit="1" customWidth="1"/>
    <col min="14604" max="14849" width="10.140625" style="135"/>
    <col min="14850" max="14850" width="75.42578125" style="135" bestFit="1" customWidth="1"/>
    <col min="14851" max="14856" width="20.7109375" style="135" customWidth="1"/>
    <col min="14857" max="14857" width="10.140625" style="135"/>
    <col min="14858" max="14858" width="25.85546875" style="135" bestFit="1" customWidth="1"/>
    <col min="14859" max="14859" width="17" style="135" bestFit="1" customWidth="1"/>
    <col min="14860" max="15105" width="10.140625" style="135"/>
    <col min="15106" max="15106" width="75.42578125" style="135" bestFit="1" customWidth="1"/>
    <col min="15107" max="15112" width="20.7109375" style="135" customWidth="1"/>
    <col min="15113" max="15113" width="10.140625" style="135"/>
    <col min="15114" max="15114" width="25.85546875" style="135" bestFit="1" customWidth="1"/>
    <col min="15115" max="15115" width="17" style="135" bestFit="1" customWidth="1"/>
    <col min="15116" max="15361" width="10.140625" style="135"/>
    <col min="15362" max="15362" width="75.42578125" style="135" bestFit="1" customWidth="1"/>
    <col min="15363" max="15368" width="20.7109375" style="135" customWidth="1"/>
    <col min="15369" max="15369" width="10.140625" style="135"/>
    <col min="15370" max="15370" width="25.85546875" style="135" bestFit="1" customWidth="1"/>
    <col min="15371" max="15371" width="17" style="135" bestFit="1" customWidth="1"/>
    <col min="15372" max="15617" width="10.140625" style="135"/>
    <col min="15618" max="15618" width="75.42578125" style="135" bestFit="1" customWidth="1"/>
    <col min="15619" max="15624" width="20.7109375" style="135" customWidth="1"/>
    <col min="15625" max="15625" width="10.140625" style="135"/>
    <col min="15626" max="15626" width="25.85546875" style="135" bestFit="1" customWidth="1"/>
    <col min="15627" max="15627" width="17" style="135" bestFit="1" customWidth="1"/>
    <col min="15628" max="15873" width="10.140625" style="135"/>
    <col min="15874" max="15874" width="75.42578125" style="135" bestFit="1" customWidth="1"/>
    <col min="15875" max="15880" width="20.7109375" style="135" customWidth="1"/>
    <col min="15881" max="15881" width="10.140625" style="135"/>
    <col min="15882" max="15882" width="25.85546875" style="135" bestFit="1" customWidth="1"/>
    <col min="15883" max="15883" width="17" style="135" bestFit="1" customWidth="1"/>
    <col min="15884" max="16129" width="10.140625" style="135"/>
    <col min="16130" max="16130" width="75.42578125" style="135" bestFit="1" customWidth="1"/>
    <col min="16131" max="16136" width="20.7109375" style="135" customWidth="1"/>
    <col min="16137" max="16137" width="10.140625" style="135"/>
    <col min="16138" max="16138" width="25.85546875" style="135" bestFit="1" customWidth="1"/>
    <col min="16139" max="16139" width="17" style="135" bestFit="1" customWidth="1"/>
    <col min="16140" max="16384" width="10.140625" style="135"/>
  </cols>
  <sheetData>
    <row r="2" spans="2:11" ht="68.25" customHeight="1">
      <c r="B2" s="969" t="s">
        <v>1029</v>
      </c>
      <c r="C2" s="970"/>
      <c r="D2" s="970"/>
      <c r="E2" s="970"/>
      <c r="F2" s="970"/>
      <c r="G2" s="970"/>
      <c r="H2" s="970"/>
    </row>
    <row r="3" spans="2:11" ht="21" customHeight="1" thickBot="1">
      <c r="B3" s="971" t="s">
        <v>27</v>
      </c>
      <c r="C3" s="971"/>
      <c r="D3" s="971"/>
      <c r="E3" s="971"/>
      <c r="F3" s="971"/>
      <c r="G3" s="971"/>
      <c r="H3" s="971"/>
    </row>
    <row r="4" spans="2:11">
      <c r="B4" s="972" t="s">
        <v>797</v>
      </c>
      <c r="C4" s="975" t="s">
        <v>798</v>
      </c>
      <c r="D4" s="976"/>
      <c r="E4" s="975" t="s">
        <v>799</v>
      </c>
      <c r="F4" s="976"/>
      <c r="G4" s="975" t="s">
        <v>800</v>
      </c>
      <c r="H4" s="976"/>
    </row>
    <row r="5" spans="2:11" ht="18.75" customHeight="1" thickBot="1">
      <c r="B5" s="973"/>
      <c r="C5" s="977"/>
      <c r="D5" s="978"/>
      <c r="E5" s="977"/>
      <c r="F5" s="978"/>
      <c r="G5" s="977"/>
      <c r="H5" s="978"/>
    </row>
    <row r="6" spans="2:11" ht="18.600000000000001" customHeight="1" thickBot="1">
      <c r="B6" s="974"/>
      <c r="C6" s="534">
        <v>2020</v>
      </c>
      <c r="D6" s="534">
        <v>2021</v>
      </c>
      <c r="E6" s="534">
        <v>2020</v>
      </c>
      <c r="F6" s="534">
        <v>2021</v>
      </c>
      <c r="G6" s="534">
        <v>2020</v>
      </c>
      <c r="H6" s="534">
        <v>2021</v>
      </c>
    </row>
    <row r="7" spans="2:11" ht="18">
      <c r="B7" s="535" t="s">
        <v>801</v>
      </c>
      <c r="C7" s="536">
        <v>58</v>
      </c>
      <c r="D7" s="536">
        <v>58</v>
      </c>
      <c r="E7" s="536">
        <v>49</v>
      </c>
      <c r="F7" s="536">
        <v>49</v>
      </c>
      <c r="G7" s="537">
        <f t="shared" ref="G7:H9" si="0">E7/C7</f>
        <v>0.84482758620689657</v>
      </c>
      <c r="H7" s="537">
        <f t="shared" si="0"/>
        <v>0.84482758620689657</v>
      </c>
    </row>
    <row r="8" spans="2:11" ht="18.75" thickBot="1">
      <c r="B8" s="538" t="s">
        <v>802</v>
      </c>
      <c r="C8" s="539">
        <v>6</v>
      </c>
      <c r="D8" s="539">
        <v>8</v>
      </c>
      <c r="E8" s="539">
        <v>3</v>
      </c>
      <c r="F8" s="539">
        <v>5</v>
      </c>
      <c r="G8" s="540">
        <f t="shared" si="0"/>
        <v>0.5</v>
      </c>
      <c r="H8" s="540">
        <f t="shared" si="0"/>
        <v>0.625</v>
      </c>
      <c r="I8" s="137"/>
    </row>
    <row r="9" spans="2:11" ht="18.75" thickBot="1">
      <c r="B9" s="541" t="s">
        <v>134</v>
      </c>
      <c r="C9" s="542">
        <f>SUM(C7:C8)</f>
        <v>64</v>
      </c>
      <c r="D9" s="542">
        <f>SUM(D7:D8)</f>
        <v>66</v>
      </c>
      <c r="E9" s="542">
        <f>SUM(E7:E8)</f>
        <v>52</v>
      </c>
      <c r="F9" s="542">
        <f>SUM(F7:F8)</f>
        <v>54</v>
      </c>
      <c r="G9" s="543">
        <f t="shared" si="0"/>
        <v>0.8125</v>
      </c>
      <c r="H9" s="543">
        <f t="shared" si="0"/>
        <v>0.81818181818181823</v>
      </c>
      <c r="J9" s="137"/>
      <c r="K9" s="137"/>
    </row>
    <row r="10" spans="2:11">
      <c r="B10" s="544" t="s">
        <v>803</v>
      </c>
    </row>
    <row r="11" spans="2:11">
      <c r="F11" s="137"/>
    </row>
    <row r="14" spans="2:11">
      <c r="G14" s="137"/>
      <c r="H14" s="137"/>
    </row>
    <row r="17" spans="5:8">
      <c r="E17" s="545"/>
      <c r="F17" s="137"/>
      <c r="G17" s="137"/>
      <c r="H17" s="137"/>
    </row>
    <row r="18" spans="5:8">
      <c r="E18" s="137"/>
    </row>
    <row r="33" spans="5:5">
      <c r="E33" s="137"/>
    </row>
    <row r="77" spans="5:5">
      <c r="E77" s="546"/>
    </row>
  </sheetData>
  <mergeCells count="6">
    <mergeCell ref="B2:H2"/>
    <mergeCell ref="B3:H3"/>
    <mergeCell ref="B4:B6"/>
    <mergeCell ref="C4:D5"/>
    <mergeCell ref="E4:F5"/>
    <mergeCell ref="G4:H5"/>
  </mergeCells>
  <phoneticPr fontId="9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0"/>
  <sheetViews>
    <sheetView showGridLines="0" workbookViewId="0">
      <selection activeCell="D31" sqref="D31"/>
    </sheetView>
  </sheetViews>
  <sheetFormatPr defaultColWidth="11.42578125" defaultRowHeight="15"/>
  <cols>
    <col min="1" max="1" width="11.42578125" style="24" customWidth="1"/>
    <col min="2" max="2" width="31.7109375" style="24" bestFit="1" customWidth="1"/>
    <col min="3" max="3" width="12.42578125" style="24" customWidth="1"/>
    <col min="4" max="4" width="10.7109375" style="24" customWidth="1"/>
    <col min="5" max="5" width="14.85546875" style="24" customWidth="1"/>
    <col min="6" max="6" width="10.28515625" style="24" customWidth="1"/>
    <col min="7" max="256" width="11.42578125" style="24"/>
    <col min="257" max="257" width="11.42578125" style="24" customWidth="1"/>
    <col min="258" max="258" width="31.7109375" style="24" bestFit="1" customWidth="1"/>
    <col min="259" max="259" width="12.42578125" style="24" customWidth="1"/>
    <col min="260" max="260" width="10.7109375" style="24" customWidth="1"/>
    <col min="261" max="261" width="14.85546875" style="24" customWidth="1"/>
    <col min="262" max="262" width="10.28515625" style="24" customWidth="1"/>
    <col min="263" max="512" width="11.42578125" style="24"/>
    <col min="513" max="513" width="11.42578125" style="24" customWidth="1"/>
    <col min="514" max="514" width="31.7109375" style="24" bestFit="1" customWidth="1"/>
    <col min="515" max="515" width="12.42578125" style="24" customWidth="1"/>
    <col min="516" max="516" width="10.7109375" style="24" customWidth="1"/>
    <col min="517" max="517" width="14.85546875" style="24" customWidth="1"/>
    <col min="518" max="518" width="10.28515625" style="24" customWidth="1"/>
    <col min="519" max="768" width="11.42578125" style="24"/>
    <col min="769" max="769" width="11.42578125" style="24" customWidth="1"/>
    <col min="770" max="770" width="31.7109375" style="24" bestFit="1" customWidth="1"/>
    <col min="771" max="771" width="12.42578125" style="24" customWidth="1"/>
    <col min="772" max="772" width="10.7109375" style="24" customWidth="1"/>
    <col min="773" max="773" width="14.85546875" style="24" customWidth="1"/>
    <col min="774" max="774" width="10.28515625" style="24" customWidth="1"/>
    <col min="775" max="1024" width="11.42578125" style="24"/>
    <col min="1025" max="1025" width="11.42578125" style="24" customWidth="1"/>
    <col min="1026" max="1026" width="31.7109375" style="24" bestFit="1" customWidth="1"/>
    <col min="1027" max="1027" width="12.42578125" style="24" customWidth="1"/>
    <col min="1028" max="1028" width="10.7109375" style="24" customWidth="1"/>
    <col min="1029" max="1029" width="14.85546875" style="24" customWidth="1"/>
    <col min="1030" max="1030" width="10.28515625" style="24" customWidth="1"/>
    <col min="1031" max="1280" width="11.42578125" style="24"/>
    <col min="1281" max="1281" width="11.42578125" style="24" customWidth="1"/>
    <col min="1282" max="1282" width="31.7109375" style="24" bestFit="1" customWidth="1"/>
    <col min="1283" max="1283" width="12.42578125" style="24" customWidth="1"/>
    <col min="1284" max="1284" width="10.7109375" style="24" customWidth="1"/>
    <col min="1285" max="1285" width="14.85546875" style="24" customWidth="1"/>
    <col min="1286" max="1286" width="10.28515625" style="24" customWidth="1"/>
    <col min="1287" max="1536" width="11.42578125" style="24"/>
    <col min="1537" max="1537" width="11.42578125" style="24" customWidth="1"/>
    <col min="1538" max="1538" width="31.7109375" style="24" bestFit="1" customWidth="1"/>
    <col min="1539" max="1539" width="12.42578125" style="24" customWidth="1"/>
    <col min="1540" max="1540" width="10.7109375" style="24" customWidth="1"/>
    <col min="1541" max="1541" width="14.85546875" style="24" customWidth="1"/>
    <col min="1542" max="1542" width="10.28515625" style="24" customWidth="1"/>
    <col min="1543" max="1792" width="11.42578125" style="24"/>
    <col min="1793" max="1793" width="11.42578125" style="24" customWidth="1"/>
    <col min="1794" max="1794" width="31.7109375" style="24" bestFit="1" customWidth="1"/>
    <col min="1795" max="1795" width="12.42578125" style="24" customWidth="1"/>
    <col min="1796" max="1796" width="10.7109375" style="24" customWidth="1"/>
    <col min="1797" max="1797" width="14.85546875" style="24" customWidth="1"/>
    <col min="1798" max="1798" width="10.28515625" style="24" customWidth="1"/>
    <col min="1799" max="2048" width="11.42578125" style="24"/>
    <col min="2049" max="2049" width="11.42578125" style="24" customWidth="1"/>
    <col min="2050" max="2050" width="31.7109375" style="24" bestFit="1" customWidth="1"/>
    <col min="2051" max="2051" width="12.42578125" style="24" customWidth="1"/>
    <col min="2052" max="2052" width="10.7109375" style="24" customWidth="1"/>
    <col min="2053" max="2053" width="14.85546875" style="24" customWidth="1"/>
    <col min="2054" max="2054" width="10.28515625" style="24" customWidth="1"/>
    <col min="2055" max="2304" width="11.42578125" style="24"/>
    <col min="2305" max="2305" width="11.42578125" style="24" customWidth="1"/>
    <col min="2306" max="2306" width="31.7109375" style="24" bestFit="1" customWidth="1"/>
    <col min="2307" max="2307" width="12.42578125" style="24" customWidth="1"/>
    <col min="2308" max="2308" width="10.7109375" style="24" customWidth="1"/>
    <col min="2309" max="2309" width="14.85546875" style="24" customWidth="1"/>
    <col min="2310" max="2310" width="10.28515625" style="24" customWidth="1"/>
    <col min="2311" max="2560" width="11.42578125" style="24"/>
    <col min="2561" max="2561" width="11.42578125" style="24" customWidth="1"/>
    <col min="2562" max="2562" width="31.7109375" style="24" bestFit="1" customWidth="1"/>
    <col min="2563" max="2563" width="12.42578125" style="24" customWidth="1"/>
    <col min="2564" max="2564" width="10.7109375" style="24" customWidth="1"/>
    <col min="2565" max="2565" width="14.85546875" style="24" customWidth="1"/>
    <col min="2566" max="2566" width="10.28515625" style="24" customWidth="1"/>
    <col min="2567" max="2816" width="11.42578125" style="24"/>
    <col min="2817" max="2817" width="11.42578125" style="24" customWidth="1"/>
    <col min="2818" max="2818" width="31.7109375" style="24" bestFit="1" customWidth="1"/>
    <col min="2819" max="2819" width="12.42578125" style="24" customWidth="1"/>
    <col min="2820" max="2820" width="10.7109375" style="24" customWidth="1"/>
    <col min="2821" max="2821" width="14.85546875" style="24" customWidth="1"/>
    <col min="2822" max="2822" width="10.28515625" style="24" customWidth="1"/>
    <col min="2823" max="3072" width="11.42578125" style="24"/>
    <col min="3073" max="3073" width="11.42578125" style="24" customWidth="1"/>
    <col min="3074" max="3074" width="31.7109375" style="24" bestFit="1" customWidth="1"/>
    <col min="3075" max="3075" width="12.42578125" style="24" customWidth="1"/>
    <col min="3076" max="3076" width="10.7109375" style="24" customWidth="1"/>
    <col min="3077" max="3077" width="14.85546875" style="24" customWidth="1"/>
    <col min="3078" max="3078" width="10.28515625" style="24" customWidth="1"/>
    <col min="3079" max="3328" width="11.42578125" style="24"/>
    <col min="3329" max="3329" width="11.42578125" style="24" customWidth="1"/>
    <col min="3330" max="3330" width="31.7109375" style="24" bestFit="1" customWidth="1"/>
    <col min="3331" max="3331" width="12.42578125" style="24" customWidth="1"/>
    <col min="3332" max="3332" width="10.7109375" style="24" customWidth="1"/>
    <col min="3333" max="3333" width="14.85546875" style="24" customWidth="1"/>
    <col min="3334" max="3334" width="10.28515625" style="24" customWidth="1"/>
    <col min="3335" max="3584" width="11.42578125" style="24"/>
    <col min="3585" max="3585" width="11.42578125" style="24" customWidth="1"/>
    <col min="3586" max="3586" width="31.7109375" style="24" bestFit="1" customWidth="1"/>
    <col min="3587" max="3587" width="12.42578125" style="24" customWidth="1"/>
    <col min="3588" max="3588" width="10.7109375" style="24" customWidth="1"/>
    <col min="3589" max="3589" width="14.85546875" style="24" customWidth="1"/>
    <col min="3590" max="3590" width="10.28515625" style="24" customWidth="1"/>
    <col min="3591" max="3840" width="11.42578125" style="24"/>
    <col min="3841" max="3841" width="11.42578125" style="24" customWidth="1"/>
    <col min="3842" max="3842" width="31.7109375" style="24" bestFit="1" customWidth="1"/>
    <col min="3843" max="3843" width="12.42578125" style="24" customWidth="1"/>
    <col min="3844" max="3844" width="10.7109375" style="24" customWidth="1"/>
    <col min="3845" max="3845" width="14.85546875" style="24" customWidth="1"/>
    <col min="3846" max="3846" width="10.28515625" style="24" customWidth="1"/>
    <col min="3847" max="4096" width="11.42578125" style="24"/>
    <col min="4097" max="4097" width="11.42578125" style="24" customWidth="1"/>
    <col min="4098" max="4098" width="31.7109375" style="24" bestFit="1" customWidth="1"/>
    <col min="4099" max="4099" width="12.42578125" style="24" customWidth="1"/>
    <col min="4100" max="4100" width="10.7109375" style="24" customWidth="1"/>
    <col min="4101" max="4101" width="14.85546875" style="24" customWidth="1"/>
    <col min="4102" max="4102" width="10.28515625" style="24" customWidth="1"/>
    <col min="4103" max="4352" width="11.42578125" style="24"/>
    <col min="4353" max="4353" width="11.42578125" style="24" customWidth="1"/>
    <col min="4354" max="4354" width="31.7109375" style="24" bestFit="1" customWidth="1"/>
    <col min="4355" max="4355" width="12.42578125" style="24" customWidth="1"/>
    <col min="4356" max="4356" width="10.7109375" style="24" customWidth="1"/>
    <col min="4357" max="4357" width="14.85546875" style="24" customWidth="1"/>
    <col min="4358" max="4358" width="10.28515625" style="24" customWidth="1"/>
    <col min="4359" max="4608" width="11.42578125" style="24"/>
    <col min="4609" max="4609" width="11.42578125" style="24" customWidth="1"/>
    <col min="4610" max="4610" width="31.7109375" style="24" bestFit="1" customWidth="1"/>
    <col min="4611" max="4611" width="12.42578125" style="24" customWidth="1"/>
    <col min="4612" max="4612" width="10.7109375" style="24" customWidth="1"/>
    <col min="4613" max="4613" width="14.85546875" style="24" customWidth="1"/>
    <col min="4614" max="4614" width="10.28515625" style="24" customWidth="1"/>
    <col min="4615" max="4864" width="11.42578125" style="24"/>
    <col min="4865" max="4865" width="11.42578125" style="24" customWidth="1"/>
    <col min="4866" max="4866" width="31.7109375" style="24" bestFit="1" customWidth="1"/>
    <col min="4867" max="4867" width="12.42578125" style="24" customWidth="1"/>
    <col min="4868" max="4868" width="10.7109375" style="24" customWidth="1"/>
    <col min="4869" max="4869" width="14.85546875" style="24" customWidth="1"/>
    <col min="4870" max="4870" width="10.28515625" style="24" customWidth="1"/>
    <col min="4871" max="5120" width="11.42578125" style="24"/>
    <col min="5121" max="5121" width="11.42578125" style="24" customWidth="1"/>
    <col min="5122" max="5122" width="31.7109375" style="24" bestFit="1" customWidth="1"/>
    <col min="5123" max="5123" width="12.42578125" style="24" customWidth="1"/>
    <col min="5124" max="5124" width="10.7109375" style="24" customWidth="1"/>
    <col min="5125" max="5125" width="14.85546875" style="24" customWidth="1"/>
    <col min="5126" max="5126" width="10.28515625" style="24" customWidth="1"/>
    <col min="5127" max="5376" width="11.42578125" style="24"/>
    <col min="5377" max="5377" width="11.42578125" style="24" customWidth="1"/>
    <col min="5378" max="5378" width="31.7109375" style="24" bestFit="1" customWidth="1"/>
    <col min="5379" max="5379" width="12.42578125" style="24" customWidth="1"/>
    <col min="5380" max="5380" width="10.7109375" style="24" customWidth="1"/>
    <col min="5381" max="5381" width="14.85546875" style="24" customWidth="1"/>
    <col min="5382" max="5382" width="10.28515625" style="24" customWidth="1"/>
    <col min="5383" max="5632" width="11.42578125" style="24"/>
    <col min="5633" max="5633" width="11.42578125" style="24" customWidth="1"/>
    <col min="5634" max="5634" width="31.7109375" style="24" bestFit="1" customWidth="1"/>
    <col min="5635" max="5635" width="12.42578125" style="24" customWidth="1"/>
    <col min="5636" max="5636" width="10.7109375" style="24" customWidth="1"/>
    <col min="5637" max="5637" width="14.85546875" style="24" customWidth="1"/>
    <col min="5638" max="5638" width="10.28515625" style="24" customWidth="1"/>
    <col min="5639" max="5888" width="11.42578125" style="24"/>
    <col min="5889" max="5889" width="11.42578125" style="24" customWidth="1"/>
    <col min="5890" max="5890" width="31.7109375" style="24" bestFit="1" customWidth="1"/>
    <col min="5891" max="5891" width="12.42578125" style="24" customWidth="1"/>
    <col min="5892" max="5892" width="10.7109375" style="24" customWidth="1"/>
    <col min="5893" max="5893" width="14.85546875" style="24" customWidth="1"/>
    <col min="5894" max="5894" width="10.28515625" style="24" customWidth="1"/>
    <col min="5895" max="6144" width="11.42578125" style="24"/>
    <col min="6145" max="6145" width="11.42578125" style="24" customWidth="1"/>
    <col min="6146" max="6146" width="31.7109375" style="24" bestFit="1" customWidth="1"/>
    <col min="6147" max="6147" width="12.42578125" style="24" customWidth="1"/>
    <col min="6148" max="6148" width="10.7109375" style="24" customWidth="1"/>
    <col min="6149" max="6149" width="14.85546875" style="24" customWidth="1"/>
    <col min="6150" max="6150" width="10.28515625" style="24" customWidth="1"/>
    <col min="6151" max="6400" width="11.42578125" style="24"/>
    <col min="6401" max="6401" width="11.42578125" style="24" customWidth="1"/>
    <col min="6402" max="6402" width="31.7109375" style="24" bestFit="1" customWidth="1"/>
    <col min="6403" max="6403" width="12.42578125" style="24" customWidth="1"/>
    <col min="6404" max="6404" width="10.7109375" style="24" customWidth="1"/>
    <col min="6405" max="6405" width="14.85546875" style="24" customWidth="1"/>
    <col min="6406" max="6406" width="10.28515625" style="24" customWidth="1"/>
    <col min="6407" max="6656" width="11.42578125" style="24"/>
    <col min="6657" max="6657" width="11.42578125" style="24" customWidth="1"/>
    <col min="6658" max="6658" width="31.7109375" style="24" bestFit="1" customWidth="1"/>
    <col min="6659" max="6659" width="12.42578125" style="24" customWidth="1"/>
    <col min="6660" max="6660" width="10.7109375" style="24" customWidth="1"/>
    <col min="6661" max="6661" width="14.85546875" style="24" customWidth="1"/>
    <col min="6662" max="6662" width="10.28515625" style="24" customWidth="1"/>
    <col min="6663" max="6912" width="11.42578125" style="24"/>
    <col min="6913" max="6913" width="11.42578125" style="24" customWidth="1"/>
    <col min="6914" max="6914" width="31.7109375" style="24" bestFit="1" customWidth="1"/>
    <col min="6915" max="6915" width="12.42578125" style="24" customWidth="1"/>
    <col min="6916" max="6916" width="10.7109375" style="24" customWidth="1"/>
    <col min="6917" max="6917" width="14.85546875" style="24" customWidth="1"/>
    <col min="6918" max="6918" width="10.28515625" style="24" customWidth="1"/>
    <col min="6919" max="7168" width="11.42578125" style="24"/>
    <col min="7169" max="7169" width="11.42578125" style="24" customWidth="1"/>
    <col min="7170" max="7170" width="31.7109375" style="24" bestFit="1" customWidth="1"/>
    <col min="7171" max="7171" width="12.42578125" style="24" customWidth="1"/>
    <col min="7172" max="7172" width="10.7109375" style="24" customWidth="1"/>
    <col min="7173" max="7173" width="14.85546875" style="24" customWidth="1"/>
    <col min="7174" max="7174" width="10.28515625" style="24" customWidth="1"/>
    <col min="7175" max="7424" width="11.42578125" style="24"/>
    <col min="7425" max="7425" width="11.42578125" style="24" customWidth="1"/>
    <col min="7426" max="7426" width="31.7109375" style="24" bestFit="1" customWidth="1"/>
    <col min="7427" max="7427" width="12.42578125" style="24" customWidth="1"/>
    <col min="7428" max="7428" width="10.7109375" style="24" customWidth="1"/>
    <col min="7429" max="7429" width="14.85546875" style="24" customWidth="1"/>
    <col min="7430" max="7430" width="10.28515625" style="24" customWidth="1"/>
    <col min="7431" max="7680" width="11.42578125" style="24"/>
    <col min="7681" max="7681" width="11.42578125" style="24" customWidth="1"/>
    <col min="7682" max="7682" width="31.7109375" style="24" bestFit="1" customWidth="1"/>
    <col min="7683" max="7683" width="12.42578125" style="24" customWidth="1"/>
    <col min="7684" max="7684" width="10.7109375" style="24" customWidth="1"/>
    <col min="7685" max="7685" width="14.85546875" style="24" customWidth="1"/>
    <col min="7686" max="7686" width="10.28515625" style="24" customWidth="1"/>
    <col min="7687" max="7936" width="11.42578125" style="24"/>
    <col min="7937" max="7937" width="11.42578125" style="24" customWidth="1"/>
    <col min="7938" max="7938" width="31.7109375" style="24" bestFit="1" customWidth="1"/>
    <col min="7939" max="7939" width="12.42578125" style="24" customWidth="1"/>
    <col min="7940" max="7940" width="10.7109375" style="24" customWidth="1"/>
    <col min="7941" max="7941" width="14.85546875" style="24" customWidth="1"/>
    <col min="7942" max="7942" width="10.28515625" style="24" customWidth="1"/>
    <col min="7943" max="8192" width="11.42578125" style="24"/>
    <col min="8193" max="8193" width="11.42578125" style="24" customWidth="1"/>
    <col min="8194" max="8194" width="31.7109375" style="24" bestFit="1" customWidth="1"/>
    <col min="8195" max="8195" width="12.42578125" style="24" customWidth="1"/>
    <col min="8196" max="8196" width="10.7109375" style="24" customWidth="1"/>
    <col min="8197" max="8197" width="14.85546875" style="24" customWidth="1"/>
    <col min="8198" max="8198" width="10.28515625" style="24" customWidth="1"/>
    <col min="8199" max="8448" width="11.42578125" style="24"/>
    <col min="8449" max="8449" width="11.42578125" style="24" customWidth="1"/>
    <col min="8450" max="8450" width="31.7109375" style="24" bestFit="1" customWidth="1"/>
    <col min="8451" max="8451" width="12.42578125" style="24" customWidth="1"/>
    <col min="8452" max="8452" width="10.7109375" style="24" customWidth="1"/>
    <col min="8453" max="8453" width="14.85546875" style="24" customWidth="1"/>
    <col min="8454" max="8454" width="10.28515625" style="24" customWidth="1"/>
    <col min="8455" max="8704" width="11.42578125" style="24"/>
    <col min="8705" max="8705" width="11.42578125" style="24" customWidth="1"/>
    <col min="8706" max="8706" width="31.7109375" style="24" bestFit="1" customWidth="1"/>
    <col min="8707" max="8707" width="12.42578125" style="24" customWidth="1"/>
    <col min="8708" max="8708" width="10.7109375" style="24" customWidth="1"/>
    <col min="8709" max="8709" width="14.85546875" style="24" customWidth="1"/>
    <col min="8710" max="8710" width="10.28515625" style="24" customWidth="1"/>
    <col min="8711" max="8960" width="11.42578125" style="24"/>
    <col min="8961" max="8961" width="11.42578125" style="24" customWidth="1"/>
    <col min="8962" max="8962" width="31.7109375" style="24" bestFit="1" customWidth="1"/>
    <col min="8963" max="8963" width="12.42578125" style="24" customWidth="1"/>
    <col min="8964" max="8964" width="10.7109375" style="24" customWidth="1"/>
    <col min="8965" max="8965" width="14.85546875" style="24" customWidth="1"/>
    <col min="8966" max="8966" width="10.28515625" style="24" customWidth="1"/>
    <col min="8967" max="9216" width="11.42578125" style="24"/>
    <col min="9217" max="9217" width="11.42578125" style="24" customWidth="1"/>
    <col min="9218" max="9218" width="31.7109375" style="24" bestFit="1" customWidth="1"/>
    <col min="9219" max="9219" width="12.42578125" style="24" customWidth="1"/>
    <col min="9220" max="9220" width="10.7109375" style="24" customWidth="1"/>
    <col min="9221" max="9221" width="14.85546875" style="24" customWidth="1"/>
    <col min="9222" max="9222" width="10.28515625" style="24" customWidth="1"/>
    <col min="9223" max="9472" width="11.42578125" style="24"/>
    <col min="9473" max="9473" width="11.42578125" style="24" customWidth="1"/>
    <col min="9474" max="9474" width="31.7109375" style="24" bestFit="1" customWidth="1"/>
    <col min="9475" max="9475" width="12.42578125" style="24" customWidth="1"/>
    <col min="9476" max="9476" width="10.7109375" style="24" customWidth="1"/>
    <col min="9477" max="9477" width="14.85546875" style="24" customWidth="1"/>
    <col min="9478" max="9478" width="10.28515625" style="24" customWidth="1"/>
    <col min="9479" max="9728" width="11.42578125" style="24"/>
    <col min="9729" max="9729" width="11.42578125" style="24" customWidth="1"/>
    <col min="9730" max="9730" width="31.7109375" style="24" bestFit="1" customWidth="1"/>
    <col min="9731" max="9731" width="12.42578125" style="24" customWidth="1"/>
    <col min="9732" max="9732" width="10.7109375" style="24" customWidth="1"/>
    <col min="9733" max="9733" width="14.85546875" style="24" customWidth="1"/>
    <col min="9734" max="9734" width="10.28515625" style="24" customWidth="1"/>
    <col min="9735" max="9984" width="11.42578125" style="24"/>
    <col min="9985" max="9985" width="11.42578125" style="24" customWidth="1"/>
    <col min="9986" max="9986" width="31.7109375" style="24" bestFit="1" customWidth="1"/>
    <col min="9987" max="9987" width="12.42578125" style="24" customWidth="1"/>
    <col min="9988" max="9988" width="10.7109375" style="24" customWidth="1"/>
    <col min="9989" max="9989" width="14.85546875" style="24" customWidth="1"/>
    <col min="9990" max="9990" width="10.28515625" style="24" customWidth="1"/>
    <col min="9991" max="10240" width="11.42578125" style="24"/>
    <col min="10241" max="10241" width="11.42578125" style="24" customWidth="1"/>
    <col min="10242" max="10242" width="31.7109375" style="24" bestFit="1" customWidth="1"/>
    <col min="10243" max="10243" width="12.42578125" style="24" customWidth="1"/>
    <col min="10244" max="10244" width="10.7109375" style="24" customWidth="1"/>
    <col min="10245" max="10245" width="14.85546875" style="24" customWidth="1"/>
    <col min="10246" max="10246" width="10.28515625" style="24" customWidth="1"/>
    <col min="10247" max="10496" width="11.42578125" style="24"/>
    <col min="10497" max="10497" width="11.42578125" style="24" customWidth="1"/>
    <col min="10498" max="10498" width="31.7109375" style="24" bestFit="1" customWidth="1"/>
    <col min="10499" max="10499" width="12.42578125" style="24" customWidth="1"/>
    <col min="10500" max="10500" width="10.7109375" style="24" customWidth="1"/>
    <col min="10501" max="10501" width="14.85546875" style="24" customWidth="1"/>
    <col min="10502" max="10502" width="10.28515625" style="24" customWidth="1"/>
    <col min="10503" max="10752" width="11.42578125" style="24"/>
    <col min="10753" max="10753" width="11.42578125" style="24" customWidth="1"/>
    <col min="10754" max="10754" width="31.7109375" style="24" bestFit="1" customWidth="1"/>
    <col min="10755" max="10755" width="12.42578125" style="24" customWidth="1"/>
    <col min="10756" max="10756" width="10.7109375" style="24" customWidth="1"/>
    <col min="10757" max="10757" width="14.85546875" style="24" customWidth="1"/>
    <col min="10758" max="10758" width="10.28515625" style="24" customWidth="1"/>
    <col min="10759" max="11008" width="11.42578125" style="24"/>
    <col min="11009" max="11009" width="11.42578125" style="24" customWidth="1"/>
    <col min="11010" max="11010" width="31.7109375" style="24" bestFit="1" customWidth="1"/>
    <col min="11011" max="11011" width="12.42578125" style="24" customWidth="1"/>
    <col min="11012" max="11012" width="10.7109375" style="24" customWidth="1"/>
    <col min="11013" max="11013" width="14.85546875" style="24" customWidth="1"/>
    <col min="11014" max="11014" width="10.28515625" style="24" customWidth="1"/>
    <col min="11015" max="11264" width="11.42578125" style="24"/>
    <col min="11265" max="11265" width="11.42578125" style="24" customWidth="1"/>
    <col min="11266" max="11266" width="31.7109375" style="24" bestFit="1" customWidth="1"/>
    <col min="11267" max="11267" width="12.42578125" style="24" customWidth="1"/>
    <col min="11268" max="11268" width="10.7109375" style="24" customWidth="1"/>
    <col min="11269" max="11269" width="14.85546875" style="24" customWidth="1"/>
    <col min="11270" max="11270" width="10.28515625" style="24" customWidth="1"/>
    <col min="11271" max="11520" width="11.42578125" style="24"/>
    <col min="11521" max="11521" width="11.42578125" style="24" customWidth="1"/>
    <col min="11522" max="11522" width="31.7109375" style="24" bestFit="1" customWidth="1"/>
    <col min="11523" max="11523" width="12.42578125" style="24" customWidth="1"/>
    <col min="11524" max="11524" width="10.7109375" style="24" customWidth="1"/>
    <col min="11525" max="11525" width="14.85546875" style="24" customWidth="1"/>
    <col min="11526" max="11526" width="10.28515625" style="24" customWidth="1"/>
    <col min="11527" max="11776" width="11.42578125" style="24"/>
    <col min="11777" max="11777" width="11.42578125" style="24" customWidth="1"/>
    <col min="11778" max="11778" width="31.7109375" style="24" bestFit="1" customWidth="1"/>
    <col min="11779" max="11779" width="12.42578125" style="24" customWidth="1"/>
    <col min="11780" max="11780" width="10.7109375" style="24" customWidth="1"/>
    <col min="11781" max="11781" width="14.85546875" style="24" customWidth="1"/>
    <col min="11782" max="11782" width="10.28515625" style="24" customWidth="1"/>
    <col min="11783" max="12032" width="11.42578125" style="24"/>
    <col min="12033" max="12033" width="11.42578125" style="24" customWidth="1"/>
    <col min="12034" max="12034" width="31.7109375" style="24" bestFit="1" customWidth="1"/>
    <col min="12035" max="12035" width="12.42578125" style="24" customWidth="1"/>
    <col min="12036" max="12036" width="10.7109375" style="24" customWidth="1"/>
    <col min="12037" max="12037" width="14.85546875" style="24" customWidth="1"/>
    <col min="12038" max="12038" width="10.28515625" style="24" customWidth="1"/>
    <col min="12039" max="12288" width="11.42578125" style="24"/>
    <col min="12289" max="12289" width="11.42578125" style="24" customWidth="1"/>
    <col min="12290" max="12290" width="31.7109375" style="24" bestFit="1" customWidth="1"/>
    <col min="12291" max="12291" width="12.42578125" style="24" customWidth="1"/>
    <col min="12292" max="12292" width="10.7109375" style="24" customWidth="1"/>
    <col min="12293" max="12293" width="14.85546875" style="24" customWidth="1"/>
    <col min="12294" max="12294" width="10.28515625" style="24" customWidth="1"/>
    <col min="12295" max="12544" width="11.42578125" style="24"/>
    <col min="12545" max="12545" width="11.42578125" style="24" customWidth="1"/>
    <col min="12546" max="12546" width="31.7109375" style="24" bestFit="1" customWidth="1"/>
    <col min="12547" max="12547" width="12.42578125" style="24" customWidth="1"/>
    <col min="12548" max="12548" width="10.7109375" style="24" customWidth="1"/>
    <col min="12549" max="12549" width="14.85546875" style="24" customWidth="1"/>
    <col min="12550" max="12550" width="10.28515625" style="24" customWidth="1"/>
    <col min="12551" max="12800" width="11.42578125" style="24"/>
    <col min="12801" max="12801" width="11.42578125" style="24" customWidth="1"/>
    <col min="12802" max="12802" width="31.7109375" style="24" bestFit="1" customWidth="1"/>
    <col min="12803" max="12803" width="12.42578125" style="24" customWidth="1"/>
    <col min="12804" max="12804" width="10.7109375" style="24" customWidth="1"/>
    <col min="12805" max="12805" width="14.85546875" style="24" customWidth="1"/>
    <col min="12806" max="12806" width="10.28515625" style="24" customWidth="1"/>
    <col min="12807" max="13056" width="11.42578125" style="24"/>
    <col min="13057" max="13057" width="11.42578125" style="24" customWidth="1"/>
    <col min="13058" max="13058" width="31.7109375" style="24" bestFit="1" customWidth="1"/>
    <col min="13059" max="13059" width="12.42578125" style="24" customWidth="1"/>
    <col min="13060" max="13060" width="10.7109375" style="24" customWidth="1"/>
    <col min="13061" max="13061" width="14.85546875" style="24" customWidth="1"/>
    <col min="13062" max="13062" width="10.28515625" style="24" customWidth="1"/>
    <col min="13063" max="13312" width="11.42578125" style="24"/>
    <col min="13313" max="13313" width="11.42578125" style="24" customWidth="1"/>
    <col min="13314" max="13314" width="31.7109375" style="24" bestFit="1" customWidth="1"/>
    <col min="13315" max="13315" width="12.42578125" style="24" customWidth="1"/>
    <col min="13316" max="13316" width="10.7109375" style="24" customWidth="1"/>
    <col min="13317" max="13317" width="14.85546875" style="24" customWidth="1"/>
    <col min="13318" max="13318" width="10.28515625" style="24" customWidth="1"/>
    <col min="13319" max="13568" width="11.42578125" style="24"/>
    <col min="13569" max="13569" width="11.42578125" style="24" customWidth="1"/>
    <col min="13570" max="13570" width="31.7109375" style="24" bestFit="1" customWidth="1"/>
    <col min="13571" max="13571" width="12.42578125" style="24" customWidth="1"/>
    <col min="13572" max="13572" width="10.7109375" style="24" customWidth="1"/>
    <col min="13573" max="13573" width="14.85546875" style="24" customWidth="1"/>
    <col min="13574" max="13574" width="10.28515625" style="24" customWidth="1"/>
    <col min="13575" max="13824" width="11.42578125" style="24"/>
    <col min="13825" max="13825" width="11.42578125" style="24" customWidth="1"/>
    <col min="13826" max="13826" width="31.7109375" style="24" bestFit="1" customWidth="1"/>
    <col min="13827" max="13827" width="12.42578125" style="24" customWidth="1"/>
    <col min="13828" max="13828" width="10.7109375" style="24" customWidth="1"/>
    <col min="13829" max="13829" width="14.85546875" style="24" customWidth="1"/>
    <col min="13830" max="13830" width="10.28515625" style="24" customWidth="1"/>
    <col min="13831" max="14080" width="11.42578125" style="24"/>
    <col min="14081" max="14081" width="11.42578125" style="24" customWidth="1"/>
    <col min="14082" max="14082" width="31.7109375" style="24" bestFit="1" customWidth="1"/>
    <col min="14083" max="14083" width="12.42578125" style="24" customWidth="1"/>
    <col min="14084" max="14084" width="10.7109375" style="24" customWidth="1"/>
    <col min="14085" max="14085" width="14.85546875" style="24" customWidth="1"/>
    <col min="14086" max="14086" width="10.28515625" style="24" customWidth="1"/>
    <col min="14087" max="14336" width="11.42578125" style="24"/>
    <col min="14337" max="14337" width="11.42578125" style="24" customWidth="1"/>
    <col min="14338" max="14338" width="31.7109375" style="24" bestFit="1" customWidth="1"/>
    <col min="14339" max="14339" width="12.42578125" style="24" customWidth="1"/>
    <col min="14340" max="14340" width="10.7109375" style="24" customWidth="1"/>
    <col min="14341" max="14341" width="14.85546875" style="24" customWidth="1"/>
    <col min="14342" max="14342" width="10.28515625" style="24" customWidth="1"/>
    <col min="14343" max="14592" width="11.42578125" style="24"/>
    <col min="14593" max="14593" width="11.42578125" style="24" customWidth="1"/>
    <col min="14594" max="14594" width="31.7109375" style="24" bestFit="1" customWidth="1"/>
    <col min="14595" max="14595" width="12.42578125" style="24" customWidth="1"/>
    <col min="14596" max="14596" width="10.7109375" style="24" customWidth="1"/>
    <col min="14597" max="14597" width="14.85546875" style="24" customWidth="1"/>
    <col min="14598" max="14598" width="10.28515625" style="24" customWidth="1"/>
    <col min="14599" max="14848" width="11.42578125" style="24"/>
    <col min="14849" max="14849" width="11.42578125" style="24" customWidth="1"/>
    <col min="14850" max="14850" width="31.7109375" style="24" bestFit="1" customWidth="1"/>
    <col min="14851" max="14851" width="12.42578125" style="24" customWidth="1"/>
    <col min="14852" max="14852" width="10.7109375" style="24" customWidth="1"/>
    <col min="14853" max="14853" width="14.85546875" style="24" customWidth="1"/>
    <col min="14854" max="14854" width="10.28515625" style="24" customWidth="1"/>
    <col min="14855" max="15104" width="11.42578125" style="24"/>
    <col min="15105" max="15105" width="11.42578125" style="24" customWidth="1"/>
    <col min="15106" max="15106" width="31.7109375" style="24" bestFit="1" customWidth="1"/>
    <col min="15107" max="15107" width="12.42578125" style="24" customWidth="1"/>
    <col min="15108" max="15108" width="10.7109375" style="24" customWidth="1"/>
    <col min="15109" max="15109" width="14.85546875" style="24" customWidth="1"/>
    <col min="15110" max="15110" width="10.28515625" style="24" customWidth="1"/>
    <col min="15111" max="15360" width="11.42578125" style="24"/>
    <col min="15361" max="15361" width="11.42578125" style="24" customWidth="1"/>
    <col min="15362" max="15362" width="31.7109375" style="24" bestFit="1" customWidth="1"/>
    <col min="15363" max="15363" width="12.42578125" style="24" customWidth="1"/>
    <col min="15364" max="15364" width="10.7109375" style="24" customWidth="1"/>
    <col min="15365" max="15365" width="14.85546875" style="24" customWidth="1"/>
    <col min="15366" max="15366" width="10.28515625" style="24" customWidth="1"/>
    <col min="15367" max="15616" width="11.42578125" style="24"/>
    <col min="15617" max="15617" width="11.42578125" style="24" customWidth="1"/>
    <col min="15618" max="15618" width="31.7109375" style="24" bestFit="1" customWidth="1"/>
    <col min="15619" max="15619" width="12.42578125" style="24" customWidth="1"/>
    <col min="15620" max="15620" width="10.7109375" style="24" customWidth="1"/>
    <col min="15621" max="15621" width="14.85546875" style="24" customWidth="1"/>
    <col min="15622" max="15622" width="10.28515625" style="24" customWidth="1"/>
    <col min="15623" max="15872" width="11.42578125" style="24"/>
    <col min="15873" max="15873" width="11.42578125" style="24" customWidth="1"/>
    <col min="15874" max="15874" width="31.7109375" style="24" bestFit="1" customWidth="1"/>
    <col min="15875" max="15875" width="12.42578125" style="24" customWidth="1"/>
    <col min="15876" max="15876" width="10.7109375" style="24" customWidth="1"/>
    <col min="15877" max="15877" width="14.85546875" style="24" customWidth="1"/>
    <col min="15878" max="15878" width="10.28515625" style="24" customWidth="1"/>
    <col min="15879" max="16128" width="11.42578125" style="24"/>
    <col min="16129" max="16129" width="11.42578125" style="24" customWidth="1"/>
    <col min="16130" max="16130" width="31.7109375" style="24" bestFit="1" customWidth="1"/>
    <col min="16131" max="16131" width="12.42578125" style="24" customWidth="1"/>
    <col min="16132" max="16132" width="10.7109375" style="24" customWidth="1"/>
    <col min="16133" max="16133" width="14.85546875" style="24" customWidth="1"/>
    <col min="16134" max="16134" width="10.28515625" style="24" customWidth="1"/>
    <col min="16135" max="16384" width="11.42578125" style="24"/>
  </cols>
  <sheetData>
    <row r="2" spans="2:12" ht="15" customHeight="1">
      <c r="B2" s="779" t="s">
        <v>956</v>
      </c>
      <c r="C2" s="779"/>
      <c r="D2" s="779"/>
      <c r="E2" s="779"/>
      <c r="F2" s="779"/>
      <c r="G2" s="779"/>
      <c r="H2" s="349"/>
      <c r="I2" s="349"/>
      <c r="J2" s="349"/>
      <c r="K2" s="349"/>
      <c r="L2" s="349"/>
    </row>
    <row r="3" spans="2:12">
      <c r="B3" s="779"/>
      <c r="C3" s="779"/>
      <c r="D3" s="779"/>
      <c r="E3" s="779"/>
      <c r="F3" s="779"/>
      <c r="G3" s="779"/>
      <c r="H3" s="349"/>
      <c r="I3" s="349"/>
      <c r="J3" s="349"/>
      <c r="K3" s="349"/>
      <c r="L3" s="349"/>
    </row>
    <row r="4" spans="2:12">
      <c r="B4" s="780" t="s">
        <v>626</v>
      </c>
      <c r="C4" s="780"/>
      <c r="D4" s="780"/>
      <c r="E4" s="780"/>
      <c r="F4" s="780"/>
      <c r="G4" s="780"/>
    </row>
    <row r="5" spans="2:12">
      <c r="B5" s="781" t="s">
        <v>623</v>
      </c>
      <c r="C5" s="781"/>
      <c r="D5" s="781"/>
      <c r="E5" s="781"/>
      <c r="F5" s="781"/>
      <c r="G5" s="781"/>
    </row>
    <row r="7" spans="2:12" ht="15" customHeight="1">
      <c r="B7" s="782" t="s">
        <v>627</v>
      </c>
      <c r="C7" s="782" t="s">
        <v>628</v>
      </c>
      <c r="D7" s="782"/>
      <c r="E7" s="782" t="s">
        <v>629</v>
      </c>
      <c r="F7" s="782" t="s">
        <v>628</v>
      </c>
      <c r="G7" s="782"/>
    </row>
    <row r="8" spans="2:12">
      <c r="B8" s="782"/>
      <c r="C8" s="782" t="s">
        <v>630</v>
      </c>
      <c r="D8" s="782"/>
      <c r="E8" s="782"/>
      <c r="F8" s="782" t="s">
        <v>631</v>
      </c>
      <c r="G8" s="782"/>
    </row>
    <row r="9" spans="2:12">
      <c r="B9" s="782"/>
      <c r="C9" s="350">
        <v>2020</v>
      </c>
      <c r="D9" s="350">
        <v>2021</v>
      </c>
      <c r="E9" s="782"/>
      <c r="F9" s="350">
        <v>2020</v>
      </c>
      <c r="G9" s="350">
        <v>2021</v>
      </c>
    </row>
    <row r="10" spans="2:12">
      <c r="B10" s="351" t="s">
        <v>632</v>
      </c>
      <c r="C10" s="352">
        <v>2.8</v>
      </c>
      <c r="D10" s="352">
        <v>1.4</v>
      </c>
      <c r="E10" s="352">
        <f>D10-C10</f>
        <v>-1.4</v>
      </c>
      <c r="F10" s="352">
        <v>2.2999999999999998</v>
      </c>
      <c r="G10" s="352">
        <v>1.1000000000000001</v>
      </c>
    </row>
    <row r="11" spans="2:12">
      <c r="B11" s="353" t="s">
        <v>633</v>
      </c>
      <c r="C11" s="354">
        <v>1.9</v>
      </c>
      <c r="D11" s="354">
        <v>2.7</v>
      </c>
      <c r="E11" s="354">
        <f t="shared" ref="E11:E18" si="0">D11-C11</f>
        <v>0.80000000000000027</v>
      </c>
      <c r="F11" s="354">
        <v>1.3</v>
      </c>
      <c r="G11" s="354">
        <v>1.8</v>
      </c>
    </row>
    <row r="12" spans="2:12">
      <c r="B12" s="353" t="s">
        <v>634</v>
      </c>
      <c r="C12" s="354">
        <v>10.6</v>
      </c>
      <c r="D12" s="354">
        <v>-6.9</v>
      </c>
      <c r="E12" s="354">
        <f t="shared" si="0"/>
        <v>-17.5</v>
      </c>
      <c r="F12" s="354">
        <v>1.1000000000000001</v>
      </c>
      <c r="G12" s="354">
        <v>-0.8</v>
      </c>
    </row>
    <row r="13" spans="2:12">
      <c r="B13" s="351" t="s">
        <v>635</v>
      </c>
      <c r="C13" s="352"/>
      <c r="D13" s="352"/>
      <c r="E13" s="352"/>
      <c r="F13" s="352">
        <v>0.2</v>
      </c>
      <c r="G13" s="352">
        <v>4.5</v>
      </c>
    </row>
    <row r="14" spans="2:12">
      <c r="B14" s="353" t="s">
        <v>636</v>
      </c>
      <c r="C14" s="354">
        <v>-0.3</v>
      </c>
      <c r="D14" s="354">
        <v>14.2</v>
      </c>
      <c r="E14" s="354">
        <f t="shared" si="0"/>
        <v>14.5</v>
      </c>
      <c r="F14" s="354">
        <v>-0.1</v>
      </c>
      <c r="G14" s="354">
        <v>3.7</v>
      </c>
    </row>
    <row r="15" spans="2:12">
      <c r="B15" s="353" t="s">
        <v>637</v>
      </c>
      <c r="C15" s="354"/>
      <c r="D15" s="354"/>
      <c r="E15" s="354"/>
      <c r="F15" s="354">
        <v>0.3</v>
      </c>
      <c r="G15" s="354">
        <v>0.8</v>
      </c>
    </row>
    <row r="16" spans="2:12">
      <c r="B16" s="351" t="s">
        <v>638</v>
      </c>
      <c r="C16" s="352">
        <v>-10.8</v>
      </c>
      <c r="D16" s="352">
        <v>-9.6999999999999993</v>
      </c>
      <c r="E16" s="352">
        <f t="shared" si="0"/>
        <v>1.1000000000000014</v>
      </c>
      <c r="F16" s="352">
        <v>-2.7</v>
      </c>
      <c r="G16" s="352">
        <v>-2.2000000000000002</v>
      </c>
    </row>
    <row r="17" spans="2:7">
      <c r="B17" s="351" t="s">
        <v>639</v>
      </c>
      <c r="C17" s="352">
        <v>-0.4</v>
      </c>
      <c r="D17" s="352">
        <v>1</v>
      </c>
      <c r="E17" s="352">
        <f t="shared" si="0"/>
        <v>1.4</v>
      </c>
      <c r="F17" s="352">
        <v>0.1</v>
      </c>
      <c r="G17" s="352">
        <v>-0.3</v>
      </c>
    </row>
    <row r="18" spans="2:7">
      <c r="B18" s="355" t="s">
        <v>624</v>
      </c>
      <c r="C18" s="356">
        <v>0</v>
      </c>
      <c r="D18" s="356">
        <v>3.1</v>
      </c>
      <c r="E18" s="356">
        <f t="shared" si="0"/>
        <v>3.1</v>
      </c>
      <c r="F18" s="356">
        <v>0</v>
      </c>
      <c r="G18" s="356">
        <v>3.1</v>
      </c>
    </row>
    <row r="19" spans="2:7" ht="15" customHeight="1">
      <c r="B19" s="346" t="s">
        <v>640</v>
      </c>
      <c r="C19" s="346"/>
      <c r="D19" s="346"/>
      <c r="E19" s="346"/>
      <c r="F19" s="346"/>
      <c r="G19" s="357"/>
    </row>
    <row r="20" spans="2:7">
      <c r="B20" s="346" t="s">
        <v>625</v>
      </c>
    </row>
  </sheetData>
  <mergeCells count="9">
    <mergeCell ref="B2:G3"/>
    <mergeCell ref="B4:G4"/>
    <mergeCell ref="B5:G5"/>
    <mergeCell ref="B7:B9"/>
    <mergeCell ref="C7:D7"/>
    <mergeCell ref="E7:E9"/>
    <mergeCell ref="F7:G7"/>
    <mergeCell ref="C8:D8"/>
    <mergeCell ref="F8:G8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O103"/>
  <sheetViews>
    <sheetView showGridLines="0" zoomScale="70" zoomScaleNormal="70" workbookViewId="0">
      <selection activeCell="F33" sqref="F33"/>
    </sheetView>
  </sheetViews>
  <sheetFormatPr defaultColWidth="10.140625" defaultRowHeight="14.25"/>
  <cols>
    <col min="1" max="1" width="10.140625" style="135"/>
    <col min="2" max="2" width="91.85546875" style="135" customWidth="1"/>
    <col min="3" max="3" width="17.28515625" style="135" bestFit="1" customWidth="1"/>
    <col min="4" max="4" width="22" style="135" customWidth="1"/>
    <col min="5" max="5" width="25" style="135" customWidth="1"/>
    <col min="6" max="6" width="17.28515625" style="135" bestFit="1" customWidth="1"/>
    <col min="7" max="7" width="15.140625" style="135" bestFit="1" customWidth="1"/>
    <col min="8" max="8" width="20" style="135" customWidth="1"/>
    <col min="9" max="9" width="15.28515625" style="135" customWidth="1"/>
    <col min="10" max="10" width="12.7109375" style="135" customWidth="1"/>
    <col min="11" max="11" width="14.28515625" style="135" customWidth="1"/>
    <col min="12" max="12" width="10.140625" style="135"/>
    <col min="13" max="13" width="25.85546875" style="135" bestFit="1" customWidth="1"/>
    <col min="14" max="14" width="20.7109375" style="135" bestFit="1" customWidth="1"/>
    <col min="15" max="257" width="10.140625" style="135"/>
    <col min="258" max="258" width="91.85546875" style="135" customWidth="1"/>
    <col min="259" max="259" width="17.28515625" style="135" bestFit="1" customWidth="1"/>
    <col min="260" max="260" width="22" style="135" customWidth="1"/>
    <col min="261" max="261" width="25" style="135" customWidth="1"/>
    <col min="262" max="262" width="17.28515625" style="135" bestFit="1" customWidth="1"/>
    <col min="263" max="263" width="15.140625" style="135" bestFit="1" customWidth="1"/>
    <col min="264" max="264" width="20" style="135" customWidth="1"/>
    <col min="265" max="265" width="15.28515625" style="135" customWidth="1"/>
    <col min="266" max="266" width="12.7109375" style="135" customWidth="1"/>
    <col min="267" max="267" width="14.28515625" style="135" customWidth="1"/>
    <col min="268" max="268" width="10.140625" style="135"/>
    <col min="269" max="269" width="25.85546875" style="135" bestFit="1" customWidth="1"/>
    <col min="270" max="270" width="20.7109375" style="135" bestFit="1" customWidth="1"/>
    <col min="271" max="513" width="10.140625" style="135"/>
    <col min="514" max="514" width="91.85546875" style="135" customWidth="1"/>
    <col min="515" max="515" width="17.28515625" style="135" bestFit="1" customWidth="1"/>
    <col min="516" max="516" width="22" style="135" customWidth="1"/>
    <col min="517" max="517" width="25" style="135" customWidth="1"/>
    <col min="518" max="518" width="17.28515625" style="135" bestFit="1" customWidth="1"/>
    <col min="519" max="519" width="15.140625" style="135" bestFit="1" customWidth="1"/>
    <col min="520" max="520" width="20" style="135" customWidth="1"/>
    <col min="521" max="521" width="15.28515625" style="135" customWidth="1"/>
    <col min="522" max="522" width="12.7109375" style="135" customWidth="1"/>
    <col min="523" max="523" width="14.28515625" style="135" customWidth="1"/>
    <col min="524" max="524" width="10.140625" style="135"/>
    <col min="525" max="525" width="25.85546875" style="135" bestFit="1" customWidth="1"/>
    <col min="526" max="526" width="20.7109375" style="135" bestFit="1" customWidth="1"/>
    <col min="527" max="769" width="10.140625" style="135"/>
    <col min="770" max="770" width="91.85546875" style="135" customWidth="1"/>
    <col min="771" max="771" width="17.28515625" style="135" bestFit="1" customWidth="1"/>
    <col min="772" max="772" width="22" style="135" customWidth="1"/>
    <col min="773" max="773" width="25" style="135" customWidth="1"/>
    <col min="774" max="774" width="17.28515625" style="135" bestFit="1" customWidth="1"/>
    <col min="775" max="775" width="15.140625" style="135" bestFit="1" customWidth="1"/>
    <col min="776" max="776" width="20" style="135" customWidth="1"/>
    <col min="777" max="777" width="15.28515625" style="135" customWidth="1"/>
    <col min="778" max="778" width="12.7109375" style="135" customWidth="1"/>
    <col min="779" max="779" width="14.28515625" style="135" customWidth="1"/>
    <col min="780" max="780" width="10.140625" style="135"/>
    <col min="781" max="781" width="25.85546875" style="135" bestFit="1" customWidth="1"/>
    <col min="782" max="782" width="20.7109375" style="135" bestFit="1" customWidth="1"/>
    <col min="783" max="1025" width="10.140625" style="135"/>
    <col min="1026" max="1026" width="91.85546875" style="135" customWidth="1"/>
    <col min="1027" max="1027" width="17.28515625" style="135" bestFit="1" customWidth="1"/>
    <col min="1028" max="1028" width="22" style="135" customWidth="1"/>
    <col min="1029" max="1029" width="25" style="135" customWidth="1"/>
    <col min="1030" max="1030" width="17.28515625" style="135" bestFit="1" customWidth="1"/>
    <col min="1031" max="1031" width="15.140625" style="135" bestFit="1" customWidth="1"/>
    <col min="1032" max="1032" width="20" style="135" customWidth="1"/>
    <col min="1033" max="1033" width="15.28515625" style="135" customWidth="1"/>
    <col min="1034" max="1034" width="12.7109375" style="135" customWidth="1"/>
    <col min="1035" max="1035" width="14.28515625" style="135" customWidth="1"/>
    <col min="1036" max="1036" width="10.140625" style="135"/>
    <col min="1037" max="1037" width="25.85546875" style="135" bestFit="1" customWidth="1"/>
    <col min="1038" max="1038" width="20.7109375" style="135" bestFit="1" customWidth="1"/>
    <col min="1039" max="1281" width="10.140625" style="135"/>
    <col min="1282" max="1282" width="91.85546875" style="135" customWidth="1"/>
    <col min="1283" max="1283" width="17.28515625" style="135" bestFit="1" customWidth="1"/>
    <col min="1284" max="1284" width="22" style="135" customWidth="1"/>
    <col min="1285" max="1285" width="25" style="135" customWidth="1"/>
    <col min="1286" max="1286" width="17.28515625" style="135" bestFit="1" customWidth="1"/>
    <col min="1287" max="1287" width="15.140625" style="135" bestFit="1" customWidth="1"/>
    <col min="1288" max="1288" width="20" style="135" customWidth="1"/>
    <col min="1289" max="1289" width="15.28515625" style="135" customWidth="1"/>
    <col min="1290" max="1290" width="12.7109375" style="135" customWidth="1"/>
    <col min="1291" max="1291" width="14.28515625" style="135" customWidth="1"/>
    <col min="1292" max="1292" width="10.140625" style="135"/>
    <col min="1293" max="1293" width="25.85546875" style="135" bestFit="1" customWidth="1"/>
    <col min="1294" max="1294" width="20.7109375" style="135" bestFit="1" customWidth="1"/>
    <col min="1295" max="1537" width="10.140625" style="135"/>
    <col min="1538" max="1538" width="91.85546875" style="135" customWidth="1"/>
    <col min="1539" max="1539" width="17.28515625" style="135" bestFit="1" customWidth="1"/>
    <col min="1540" max="1540" width="22" style="135" customWidth="1"/>
    <col min="1541" max="1541" width="25" style="135" customWidth="1"/>
    <col min="1542" max="1542" width="17.28515625" style="135" bestFit="1" customWidth="1"/>
    <col min="1543" max="1543" width="15.140625" style="135" bestFit="1" customWidth="1"/>
    <col min="1544" max="1544" width="20" style="135" customWidth="1"/>
    <col min="1545" max="1545" width="15.28515625" style="135" customWidth="1"/>
    <col min="1546" max="1546" width="12.7109375" style="135" customWidth="1"/>
    <col min="1547" max="1547" width="14.28515625" style="135" customWidth="1"/>
    <col min="1548" max="1548" width="10.140625" style="135"/>
    <col min="1549" max="1549" width="25.85546875" style="135" bestFit="1" customWidth="1"/>
    <col min="1550" max="1550" width="20.7109375" style="135" bestFit="1" customWidth="1"/>
    <col min="1551" max="1793" width="10.140625" style="135"/>
    <col min="1794" max="1794" width="91.85546875" style="135" customWidth="1"/>
    <col min="1795" max="1795" width="17.28515625" style="135" bestFit="1" customWidth="1"/>
    <col min="1796" max="1796" width="22" style="135" customWidth="1"/>
    <col min="1797" max="1797" width="25" style="135" customWidth="1"/>
    <col min="1798" max="1798" width="17.28515625" style="135" bestFit="1" customWidth="1"/>
    <col min="1799" max="1799" width="15.140625" style="135" bestFit="1" customWidth="1"/>
    <col min="1800" max="1800" width="20" style="135" customWidth="1"/>
    <col min="1801" max="1801" width="15.28515625" style="135" customWidth="1"/>
    <col min="1802" max="1802" width="12.7109375" style="135" customWidth="1"/>
    <col min="1803" max="1803" width="14.28515625" style="135" customWidth="1"/>
    <col min="1804" max="1804" width="10.140625" style="135"/>
    <col min="1805" max="1805" width="25.85546875" style="135" bestFit="1" customWidth="1"/>
    <col min="1806" max="1806" width="20.7109375" style="135" bestFit="1" customWidth="1"/>
    <col min="1807" max="2049" width="10.140625" style="135"/>
    <col min="2050" max="2050" width="91.85546875" style="135" customWidth="1"/>
    <col min="2051" max="2051" width="17.28515625" style="135" bestFit="1" customWidth="1"/>
    <col min="2052" max="2052" width="22" style="135" customWidth="1"/>
    <col min="2053" max="2053" width="25" style="135" customWidth="1"/>
    <col min="2054" max="2054" width="17.28515625" style="135" bestFit="1" customWidth="1"/>
    <col min="2055" max="2055" width="15.140625" style="135" bestFit="1" customWidth="1"/>
    <col min="2056" max="2056" width="20" style="135" customWidth="1"/>
    <col min="2057" max="2057" width="15.28515625" style="135" customWidth="1"/>
    <col min="2058" max="2058" width="12.7109375" style="135" customWidth="1"/>
    <col min="2059" max="2059" width="14.28515625" style="135" customWidth="1"/>
    <col min="2060" max="2060" width="10.140625" style="135"/>
    <col min="2061" max="2061" width="25.85546875" style="135" bestFit="1" customWidth="1"/>
    <col min="2062" max="2062" width="20.7109375" style="135" bestFit="1" customWidth="1"/>
    <col min="2063" max="2305" width="10.140625" style="135"/>
    <col min="2306" max="2306" width="91.85546875" style="135" customWidth="1"/>
    <col min="2307" max="2307" width="17.28515625" style="135" bestFit="1" customWidth="1"/>
    <col min="2308" max="2308" width="22" style="135" customWidth="1"/>
    <col min="2309" max="2309" width="25" style="135" customWidth="1"/>
    <col min="2310" max="2310" width="17.28515625" style="135" bestFit="1" customWidth="1"/>
    <col min="2311" max="2311" width="15.140625" style="135" bestFit="1" customWidth="1"/>
    <col min="2312" max="2312" width="20" style="135" customWidth="1"/>
    <col min="2313" max="2313" width="15.28515625" style="135" customWidth="1"/>
    <col min="2314" max="2314" width="12.7109375" style="135" customWidth="1"/>
    <col min="2315" max="2315" width="14.28515625" style="135" customWidth="1"/>
    <col min="2316" max="2316" width="10.140625" style="135"/>
    <col min="2317" max="2317" width="25.85546875" style="135" bestFit="1" customWidth="1"/>
    <col min="2318" max="2318" width="20.7109375" style="135" bestFit="1" customWidth="1"/>
    <col min="2319" max="2561" width="10.140625" style="135"/>
    <col min="2562" max="2562" width="91.85546875" style="135" customWidth="1"/>
    <col min="2563" max="2563" width="17.28515625" style="135" bestFit="1" customWidth="1"/>
    <col min="2564" max="2564" width="22" style="135" customWidth="1"/>
    <col min="2565" max="2565" width="25" style="135" customWidth="1"/>
    <col min="2566" max="2566" width="17.28515625" style="135" bestFit="1" customWidth="1"/>
    <col min="2567" max="2567" width="15.140625" style="135" bestFit="1" customWidth="1"/>
    <col min="2568" max="2568" width="20" style="135" customWidth="1"/>
    <col min="2569" max="2569" width="15.28515625" style="135" customWidth="1"/>
    <col min="2570" max="2570" width="12.7109375" style="135" customWidth="1"/>
    <col min="2571" max="2571" width="14.28515625" style="135" customWidth="1"/>
    <col min="2572" max="2572" width="10.140625" style="135"/>
    <col min="2573" max="2573" width="25.85546875" style="135" bestFit="1" customWidth="1"/>
    <col min="2574" max="2574" width="20.7109375" style="135" bestFit="1" customWidth="1"/>
    <col min="2575" max="2817" width="10.140625" style="135"/>
    <col min="2818" max="2818" width="91.85546875" style="135" customWidth="1"/>
    <col min="2819" max="2819" width="17.28515625" style="135" bestFit="1" customWidth="1"/>
    <col min="2820" max="2820" width="22" style="135" customWidth="1"/>
    <col min="2821" max="2821" width="25" style="135" customWidth="1"/>
    <col min="2822" max="2822" width="17.28515625" style="135" bestFit="1" customWidth="1"/>
    <col min="2823" max="2823" width="15.140625" style="135" bestFit="1" customWidth="1"/>
    <col min="2824" max="2824" width="20" style="135" customWidth="1"/>
    <col min="2825" max="2825" width="15.28515625" style="135" customWidth="1"/>
    <col min="2826" max="2826" width="12.7109375" style="135" customWidth="1"/>
    <col min="2827" max="2827" width="14.28515625" style="135" customWidth="1"/>
    <col min="2828" max="2828" width="10.140625" style="135"/>
    <col min="2829" max="2829" width="25.85546875" style="135" bestFit="1" customWidth="1"/>
    <col min="2830" max="2830" width="20.7109375" style="135" bestFit="1" customWidth="1"/>
    <col min="2831" max="3073" width="10.140625" style="135"/>
    <col min="3074" max="3074" width="91.85546875" style="135" customWidth="1"/>
    <col min="3075" max="3075" width="17.28515625" style="135" bestFit="1" customWidth="1"/>
    <col min="3076" max="3076" width="22" style="135" customWidth="1"/>
    <col min="3077" max="3077" width="25" style="135" customWidth="1"/>
    <col min="3078" max="3078" width="17.28515625" style="135" bestFit="1" customWidth="1"/>
    <col min="3079" max="3079" width="15.140625" style="135" bestFit="1" customWidth="1"/>
    <col min="3080" max="3080" width="20" style="135" customWidth="1"/>
    <col min="3081" max="3081" width="15.28515625" style="135" customWidth="1"/>
    <col min="3082" max="3082" width="12.7109375" style="135" customWidth="1"/>
    <col min="3083" max="3083" width="14.28515625" style="135" customWidth="1"/>
    <col min="3084" max="3084" width="10.140625" style="135"/>
    <col min="3085" max="3085" width="25.85546875" style="135" bestFit="1" customWidth="1"/>
    <col min="3086" max="3086" width="20.7109375" style="135" bestFit="1" customWidth="1"/>
    <col min="3087" max="3329" width="10.140625" style="135"/>
    <col min="3330" max="3330" width="91.85546875" style="135" customWidth="1"/>
    <col min="3331" max="3331" width="17.28515625" style="135" bestFit="1" customWidth="1"/>
    <col min="3332" max="3332" width="22" style="135" customWidth="1"/>
    <col min="3333" max="3333" width="25" style="135" customWidth="1"/>
    <col min="3334" max="3334" width="17.28515625" style="135" bestFit="1" customWidth="1"/>
    <col min="3335" max="3335" width="15.140625" style="135" bestFit="1" customWidth="1"/>
    <col min="3336" max="3336" width="20" style="135" customWidth="1"/>
    <col min="3337" max="3337" width="15.28515625" style="135" customWidth="1"/>
    <col min="3338" max="3338" width="12.7109375" style="135" customWidth="1"/>
    <col min="3339" max="3339" width="14.28515625" style="135" customWidth="1"/>
    <col min="3340" max="3340" width="10.140625" style="135"/>
    <col min="3341" max="3341" width="25.85546875" style="135" bestFit="1" customWidth="1"/>
    <col min="3342" max="3342" width="20.7109375" style="135" bestFit="1" customWidth="1"/>
    <col min="3343" max="3585" width="10.140625" style="135"/>
    <col min="3586" max="3586" width="91.85546875" style="135" customWidth="1"/>
    <col min="3587" max="3587" width="17.28515625" style="135" bestFit="1" customWidth="1"/>
    <col min="3588" max="3588" width="22" style="135" customWidth="1"/>
    <col min="3589" max="3589" width="25" style="135" customWidth="1"/>
    <col min="3590" max="3590" width="17.28515625" style="135" bestFit="1" customWidth="1"/>
    <col min="3591" max="3591" width="15.140625" style="135" bestFit="1" customWidth="1"/>
    <col min="3592" max="3592" width="20" style="135" customWidth="1"/>
    <col min="3593" max="3593" width="15.28515625" style="135" customWidth="1"/>
    <col min="3594" max="3594" width="12.7109375" style="135" customWidth="1"/>
    <col min="3595" max="3595" width="14.28515625" style="135" customWidth="1"/>
    <col min="3596" max="3596" width="10.140625" style="135"/>
    <col min="3597" max="3597" width="25.85546875" style="135" bestFit="1" customWidth="1"/>
    <col min="3598" max="3598" width="20.7109375" style="135" bestFit="1" customWidth="1"/>
    <col min="3599" max="3841" width="10.140625" style="135"/>
    <col min="3842" max="3842" width="91.85546875" style="135" customWidth="1"/>
    <col min="3843" max="3843" width="17.28515625" style="135" bestFit="1" customWidth="1"/>
    <col min="3844" max="3844" width="22" style="135" customWidth="1"/>
    <col min="3845" max="3845" width="25" style="135" customWidth="1"/>
    <col min="3846" max="3846" width="17.28515625" style="135" bestFit="1" customWidth="1"/>
    <col min="3847" max="3847" width="15.140625" style="135" bestFit="1" customWidth="1"/>
    <col min="3848" max="3848" width="20" style="135" customWidth="1"/>
    <col min="3849" max="3849" width="15.28515625" style="135" customWidth="1"/>
    <col min="3850" max="3850" width="12.7109375" style="135" customWidth="1"/>
    <col min="3851" max="3851" width="14.28515625" style="135" customWidth="1"/>
    <col min="3852" max="3852" width="10.140625" style="135"/>
    <col min="3853" max="3853" width="25.85546875" style="135" bestFit="1" customWidth="1"/>
    <col min="3854" max="3854" width="20.7109375" style="135" bestFit="1" customWidth="1"/>
    <col min="3855" max="4097" width="10.140625" style="135"/>
    <col min="4098" max="4098" width="91.85546875" style="135" customWidth="1"/>
    <col min="4099" max="4099" width="17.28515625" style="135" bestFit="1" customWidth="1"/>
    <col min="4100" max="4100" width="22" style="135" customWidth="1"/>
    <col min="4101" max="4101" width="25" style="135" customWidth="1"/>
    <col min="4102" max="4102" width="17.28515625" style="135" bestFit="1" customWidth="1"/>
    <col min="4103" max="4103" width="15.140625" style="135" bestFit="1" customWidth="1"/>
    <col min="4104" max="4104" width="20" style="135" customWidth="1"/>
    <col min="4105" max="4105" width="15.28515625" style="135" customWidth="1"/>
    <col min="4106" max="4106" width="12.7109375" style="135" customWidth="1"/>
    <col min="4107" max="4107" width="14.28515625" style="135" customWidth="1"/>
    <col min="4108" max="4108" width="10.140625" style="135"/>
    <col min="4109" max="4109" width="25.85546875" style="135" bestFit="1" customWidth="1"/>
    <col min="4110" max="4110" width="20.7109375" style="135" bestFit="1" customWidth="1"/>
    <col min="4111" max="4353" width="10.140625" style="135"/>
    <col min="4354" max="4354" width="91.85546875" style="135" customWidth="1"/>
    <col min="4355" max="4355" width="17.28515625" style="135" bestFit="1" customWidth="1"/>
    <col min="4356" max="4356" width="22" style="135" customWidth="1"/>
    <col min="4357" max="4357" width="25" style="135" customWidth="1"/>
    <col min="4358" max="4358" width="17.28515625" style="135" bestFit="1" customWidth="1"/>
    <col min="4359" max="4359" width="15.140625" style="135" bestFit="1" customWidth="1"/>
    <col min="4360" max="4360" width="20" style="135" customWidth="1"/>
    <col min="4361" max="4361" width="15.28515625" style="135" customWidth="1"/>
    <col min="4362" max="4362" width="12.7109375" style="135" customWidth="1"/>
    <col min="4363" max="4363" width="14.28515625" style="135" customWidth="1"/>
    <col min="4364" max="4364" width="10.140625" style="135"/>
    <col min="4365" max="4365" width="25.85546875" style="135" bestFit="1" customWidth="1"/>
    <col min="4366" max="4366" width="20.7109375" style="135" bestFit="1" customWidth="1"/>
    <col min="4367" max="4609" width="10.140625" style="135"/>
    <col min="4610" max="4610" width="91.85546875" style="135" customWidth="1"/>
    <col min="4611" max="4611" width="17.28515625" style="135" bestFit="1" customWidth="1"/>
    <col min="4612" max="4612" width="22" style="135" customWidth="1"/>
    <col min="4613" max="4613" width="25" style="135" customWidth="1"/>
    <col min="4614" max="4614" width="17.28515625" style="135" bestFit="1" customWidth="1"/>
    <col min="4615" max="4615" width="15.140625" style="135" bestFit="1" customWidth="1"/>
    <col min="4616" max="4616" width="20" style="135" customWidth="1"/>
    <col min="4617" max="4617" width="15.28515625" style="135" customWidth="1"/>
    <col min="4618" max="4618" width="12.7109375" style="135" customWidth="1"/>
    <col min="4619" max="4619" width="14.28515625" style="135" customWidth="1"/>
    <col min="4620" max="4620" width="10.140625" style="135"/>
    <col min="4621" max="4621" width="25.85546875" style="135" bestFit="1" customWidth="1"/>
    <col min="4622" max="4622" width="20.7109375" style="135" bestFit="1" customWidth="1"/>
    <col min="4623" max="4865" width="10.140625" style="135"/>
    <col min="4866" max="4866" width="91.85546875" style="135" customWidth="1"/>
    <col min="4867" max="4867" width="17.28515625" style="135" bestFit="1" customWidth="1"/>
    <col min="4868" max="4868" width="22" style="135" customWidth="1"/>
    <col min="4869" max="4869" width="25" style="135" customWidth="1"/>
    <col min="4870" max="4870" width="17.28515625" style="135" bestFit="1" customWidth="1"/>
    <col min="4871" max="4871" width="15.140625" style="135" bestFit="1" customWidth="1"/>
    <col min="4872" max="4872" width="20" style="135" customWidth="1"/>
    <col min="4873" max="4873" width="15.28515625" style="135" customWidth="1"/>
    <col min="4874" max="4874" width="12.7109375" style="135" customWidth="1"/>
    <col min="4875" max="4875" width="14.28515625" style="135" customWidth="1"/>
    <col min="4876" max="4876" width="10.140625" style="135"/>
    <col min="4877" max="4877" width="25.85546875" style="135" bestFit="1" customWidth="1"/>
    <col min="4878" max="4878" width="20.7109375" style="135" bestFit="1" customWidth="1"/>
    <col min="4879" max="5121" width="10.140625" style="135"/>
    <col min="5122" max="5122" width="91.85546875" style="135" customWidth="1"/>
    <col min="5123" max="5123" width="17.28515625" style="135" bestFit="1" customWidth="1"/>
    <col min="5124" max="5124" width="22" style="135" customWidth="1"/>
    <col min="5125" max="5125" width="25" style="135" customWidth="1"/>
    <col min="5126" max="5126" width="17.28515625" style="135" bestFit="1" customWidth="1"/>
    <col min="5127" max="5127" width="15.140625" style="135" bestFit="1" customWidth="1"/>
    <col min="5128" max="5128" width="20" style="135" customWidth="1"/>
    <col min="5129" max="5129" width="15.28515625" style="135" customWidth="1"/>
    <col min="5130" max="5130" width="12.7109375" style="135" customWidth="1"/>
    <col min="5131" max="5131" width="14.28515625" style="135" customWidth="1"/>
    <col min="5132" max="5132" width="10.140625" style="135"/>
    <col min="5133" max="5133" width="25.85546875" style="135" bestFit="1" customWidth="1"/>
    <col min="5134" max="5134" width="20.7109375" style="135" bestFit="1" customWidth="1"/>
    <col min="5135" max="5377" width="10.140625" style="135"/>
    <col min="5378" max="5378" width="91.85546875" style="135" customWidth="1"/>
    <col min="5379" max="5379" width="17.28515625" style="135" bestFit="1" customWidth="1"/>
    <col min="5380" max="5380" width="22" style="135" customWidth="1"/>
    <col min="5381" max="5381" width="25" style="135" customWidth="1"/>
    <col min="5382" max="5382" width="17.28515625" style="135" bestFit="1" customWidth="1"/>
    <col min="5383" max="5383" width="15.140625" style="135" bestFit="1" customWidth="1"/>
    <col min="5384" max="5384" width="20" style="135" customWidth="1"/>
    <col min="5385" max="5385" width="15.28515625" style="135" customWidth="1"/>
    <col min="5386" max="5386" width="12.7109375" style="135" customWidth="1"/>
    <col min="5387" max="5387" width="14.28515625" style="135" customWidth="1"/>
    <col min="5388" max="5388" width="10.140625" style="135"/>
    <col min="5389" max="5389" width="25.85546875" style="135" bestFit="1" customWidth="1"/>
    <col min="5390" max="5390" width="20.7109375" style="135" bestFit="1" customWidth="1"/>
    <col min="5391" max="5633" width="10.140625" style="135"/>
    <col min="5634" max="5634" width="91.85546875" style="135" customWidth="1"/>
    <col min="5635" max="5635" width="17.28515625" style="135" bestFit="1" customWidth="1"/>
    <col min="5636" max="5636" width="22" style="135" customWidth="1"/>
    <col min="5637" max="5637" width="25" style="135" customWidth="1"/>
    <col min="5638" max="5638" width="17.28515625" style="135" bestFit="1" customWidth="1"/>
    <col min="5639" max="5639" width="15.140625" style="135" bestFit="1" customWidth="1"/>
    <col min="5640" max="5640" width="20" style="135" customWidth="1"/>
    <col min="5641" max="5641" width="15.28515625" style="135" customWidth="1"/>
    <col min="5642" max="5642" width="12.7109375" style="135" customWidth="1"/>
    <col min="5643" max="5643" width="14.28515625" style="135" customWidth="1"/>
    <col min="5644" max="5644" width="10.140625" style="135"/>
    <col min="5645" max="5645" width="25.85546875" style="135" bestFit="1" customWidth="1"/>
    <col min="5646" max="5646" width="20.7109375" style="135" bestFit="1" customWidth="1"/>
    <col min="5647" max="5889" width="10.140625" style="135"/>
    <col min="5890" max="5890" width="91.85546875" style="135" customWidth="1"/>
    <col min="5891" max="5891" width="17.28515625" style="135" bestFit="1" customWidth="1"/>
    <col min="5892" max="5892" width="22" style="135" customWidth="1"/>
    <col min="5893" max="5893" width="25" style="135" customWidth="1"/>
    <col min="5894" max="5894" width="17.28515625" style="135" bestFit="1" customWidth="1"/>
    <col min="5895" max="5895" width="15.140625" style="135" bestFit="1" customWidth="1"/>
    <col min="5896" max="5896" width="20" style="135" customWidth="1"/>
    <col min="5897" max="5897" width="15.28515625" style="135" customWidth="1"/>
    <col min="5898" max="5898" width="12.7109375" style="135" customWidth="1"/>
    <col min="5899" max="5899" width="14.28515625" style="135" customWidth="1"/>
    <col min="5900" max="5900" width="10.140625" style="135"/>
    <col min="5901" max="5901" width="25.85546875" style="135" bestFit="1" customWidth="1"/>
    <col min="5902" max="5902" width="20.7109375" style="135" bestFit="1" customWidth="1"/>
    <col min="5903" max="6145" width="10.140625" style="135"/>
    <col min="6146" max="6146" width="91.85546875" style="135" customWidth="1"/>
    <col min="6147" max="6147" width="17.28515625" style="135" bestFit="1" customWidth="1"/>
    <col min="6148" max="6148" width="22" style="135" customWidth="1"/>
    <col min="6149" max="6149" width="25" style="135" customWidth="1"/>
    <col min="6150" max="6150" width="17.28515625" style="135" bestFit="1" customWidth="1"/>
    <col min="6151" max="6151" width="15.140625" style="135" bestFit="1" customWidth="1"/>
    <col min="6152" max="6152" width="20" style="135" customWidth="1"/>
    <col min="6153" max="6153" width="15.28515625" style="135" customWidth="1"/>
    <col min="6154" max="6154" width="12.7109375" style="135" customWidth="1"/>
    <col min="6155" max="6155" width="14.28515625" style="135" customWidth="1"/>
    <col min="6156" max="6156" width="10.140625" style="135"/>
    <col min="6157" max="6157" width="25.85546875" style="135" bestFit="1" customWidth="1"/>
    <col min="6158" max="6158" width="20.7109375" style="135" bestFit="1" customWidth="1"/>
    <col min="6159" max="6401" width="10.140625" style="135"/>
    <col min="6402" max="6402" width="91.85546875" style="135" customWidth="1"/>
    <col min="6403" max="6403" width="17.28515625" style="135" bestFit="1" customWidth="1"/>
    <col min="6404" max="6404" width="22" style="135" customWidth="1"/>
    <col min="6405" max="6405" width="25" style="135" customWidth="1"/>
    <col min="6406" max="6406" width="17.28515625" style="135" bestFit="1" customWidth="1"/>
    <col min="6407" max="6407" width="15.140625" style="135" bestFit="1" customWidth="1"/>
    <col min="6408" max="6408" width="20" style="135" customWidth="1"/>
    <col min="6409" max="6409" width="15.28515625" style="135" customWidth="1"/>
    <col min="6410" max="6410" width="12.7109375" style="135" customWidth="1"/>
    <col min="6411" max="6411" width="14.28515625" style="135" customWidth="1"/>
    <col min="6412" max="6412" width="10.140625" style="135"/>
    <col min="6413" max="6413" width="25.85546875" style="135" bestFit="1" customWidth="1"/>
    <col min="6414" max="6414" width="20.7109375" style="135" bestFit="1" customWidth="1"/>
    <col min="6415" max="6657" width="10.140625" style="135"/>
    <col min="6658" max="6658" width="91.85546875" style="135" customWidth="1"/>
    <col min="6659" max="6659" width="17.28515625" style="135" bestFit="1" customWidth="1"/>
    <col min="6660" max="6660" width="22" style="135" customWidth="1"/>
    <col min="6661" max="6661" width="25" style="135" customWidth="1"/>
    <col min="6662" max="6662" width="17.28515625" style="135" bestFit="1" customWidth="1"/>
    <col min="6663" max="6663" width="15.140625" style="135" bestFit="1" customWidth="1"/>
    <col min="6664" max="6664" width="20" style="135" customWidth="1"/>
    <col min="6665" max="6665" width="15.28515625" style="135" customWidth="1"/>
    <col min="6666" max="6666" width="12.7109375" style="135" customWidth="1"/>
    <col min="6667" max="6667" width="14.28515625" style="135" customWidth="1"/>
    <col min="6668" max="6668" width="10.140625" style="135"/>
    <col min="6669" max="6669" width="25.85546875" style="135" bestFit="1" customWidth="1"/>
    <col min="6670" max="6670" width="20.7109375" style="135" bestFit="1" customWidth="1"/>
    <col min="6671" max="6913" width="10.140625" style="135"/>
    <col min="6914" max="6914" width="91.85546875" style="135" customWidth="1"/>
    <col min="6915" max="6915" width="17.28515625" style="135" bestFit="1" customWidth="1"/>
    <col min="6916" max="6916" width="22" style="135" customWidth="1"/>
    <col min="6917" max="6917" width="25" style="135" customWidth="1"/>
    <col min="6918" max="6918" width="17.28515625" style="135" bestFit="1" customWidth="1"/>
    <col min="6919" max="6919" width="15.140625" style="135" bestFit="1" customWidth="1"/>
    <col min="6920" max="6920" width="20" style="135" customWidth="1"/>
    <col min="6921" max="6921" width="15.28515625" style="135" customWidth="1"/>
    <col min="6922" max="6922" width="12.7109375" style="135" customWidth="1"/>
    <col min="6923" max="6923" width="14.28515625" style="135" customWidth="1"/>
    <col min="6924" max="6924" width="10.140625" style="135"/>
    <col min="6925" max="6925" width="25.85546875" style="135" bestFit="1" customWidth="1"/>
    <col min="6926" max="6926" width="20.7109375" style="135" bestFit="1" customWidth="1"/>
    <col min="6927" max="7169" width="10.140625" style="135"/>
    <col min="7170" max="7170" width="91.85546875" style="135" customWidth="1"/>
    <col min="7171" max="7171" width="17.28515625" style="135" bestFit="1" customWidth="1"/>
    <col min="7172" max="7172" width="22" style="135" customWidth="1"/>
    <col min="7173" max="7173" width="25" style="135" customWidth="1"/>
    <col min="7174" max="7174" width="17.28515625" style="135" bestFit="1" customWidth="1"/>
    <col min="7175" max="7175" width="15.140625" style="135" bestFit="1" customWidth="1"/>
    <col min="7176" max="7176" width="20" style="135" customWidth="1"/>
    <col min="7177" max="7177" width="15.28515625" style="135" customWidth="1"/>
    <col min="7178" max="7178" width="12.7109375" style="135" customWidth="1"/>
    <col min="7179" max="7179" width="14.28515625" style="135" customWidth="1"/>
    <col min="7180" max="7180" width="10.140625" style="135"/>
    <col min="7181" max="7181" width="25.85546875" style="135" bestFit="1" customWidth="1"/>
    <col min="7182" max="7182" width="20.7109375" style="135" bestFit="1" customWidth="1"/>
    <col min="7183" max="7425" width="10.140625" style="135"/>
    <col min="7426" max="7426" width="91.85546875" style="135" customWidth="1"/>
    <col min="7427" max="7427" width="17.28515625" style="135" bestFit="1" customWidth="1"/>
    <col min="7428" max="7428" width="22" style="135" customWidth="1"/>
    <col min="7429" max="7429" width="25" style="135" customWidth="1"/>
    <col min="7430" max="7430" width="17.28515625" style="135" bestFit="1" customWidth="1"/>
    <col min="7431" max="7431" width="15.140625" style="135" bestFit="1" customWidth="1"/>
    <col min="7432" max="7432" width="20" style="135" customWidth="1"/>
    <col min="7433" max="7433" width="15.28515625" style="135" customWidth="1"/>
    <col min="7434" max="7434" width="12.7109375" style="135" customWidth="1"/>
    <col min="7435" max="7435" width="14.28515625" style="135" customWidth="1"/>
    <col min="7436" max="7436" width="10.140625" style="135"/>
    <col min="7437" max="7437" width="25.85546875" style="135" bestFit="1" customWidth="1"/>
    <col min="7438" max="7438" width="20.7109375" style="135" bestFit="1" customWidth="1"/>
    <col min="7439" max="7681" width="10.140625" style="135"/>
    <col min="7682" max="7682" width="91.85546875" style="135" customWidth="1"/>
    <col min="7683" max="7683" width="17.28515625" style="135" bestFit="1" customWidth="1"/>
    <col min="7684" max="7684" width="22" style="135" customWidth="1"/>
    <col min="7685" max="7685" width="25" style="135" customWidth="1"/>
    <col min="7686" max="7686" width="17.28515625" style="135" bestFit="1" customWidth="1"/>
    <col min="7687" max="7687" width="15.140625" style="135" bestFit="1" customWidth="1"/>
    <col min="7688" max="7688" width="20" style="135" customWidth="1"/>
    <col min="7689" max="7689" width="15.28515625" style="135" customWidth="1"/>
    <col min="7690" max="7690" width="12.7109375" style="135" customWidth="1"/>
    <col min="7691" max="7691" width="14.28515625" style="135" customWidth="1"/>
    <col min="7692" max="7692" width="10.140625" style="135"/>
    <col min="7693" max="7693" width="25.85546875" style="135" bestFit="1" customWidth="1"/>
    <col min="7694" max="7694" width="20.7109375" style="135" bestFit="1" customWidth="1"/>
    <col min="7695" max="7937" width="10.140625" style="135"/>
    <col min="7938" max="7938" width="91.85546875" style="135" customWidth="1"/>
    <col min="7939" max="7939" width="17.28515625" style="135" bestFit="1" customWidth="1"/>
    <col min="7940" max="7940" width="22" style="135" customWidth="1"/>
    <col min="7941" max="7941" width="25" style="135" customWidth="1"/>
    <col min="7942" max="7942" width="17.28515625" style="135" bestFit="1" customWidth="1"/>
    <col min="7943" max="7943" width="15.140625" style="135" bestFit="1" customWidth="1"/>
    <col min="7944" max="7944" width="20" style="135" customWidth="1"/>
    <col min="7945" max="7945" width="15.28515625" style="135" customWidth="1"/>
    <col min="7946" max="7946" width="12.7109375" style="135" customWidth="1"/>
    <col min="7947" max="7947" width="14.28515625" style="135" customWidth="1"/>
    <col min="7948" max="7948" width="10.140625" style="135"/>
    <col min="7949" max="7949" width="25.85546875" style="135" bestFit="1" customWidth="1"/>
    <col min="7950" max="7950" width="20.7109375" style="135" bestFit="1" customWidth="1"/>
    <col min="7951" max="8193" width="10.140625" style="135"/>
    <col min="8194" max="8194" width="91.85546875" style="135" customWidth="1"/>
    <col min="8195" max="8195" width="17.28515625" style="135" bestFit="1" customWidth="1"/>
    <col min="8196" max="8196" width="22" style="135" customWidth="1"/>
    <col min="8197" max="8197" width="25" style="135" customWidth="1"/>
    <col min="8198" max="8198" width="17.28515625" style="135" bestFit="1" customWidth="1"/>
    <col min="8199" max="8199" width="15.140625" style="135" bestFit="1" customWidth="1"/>
    <col min="8200" max="8200" width="20" style="135" customWidth="1"/>
    <col min="8201" max="8201" width="15.28515625" style="135" customWidth="1"/>
    <col min="8202" max="8202" width="12.7109375" style="135" customWidth="1"/>
    <col min="8203" max="8203" width="14.28515625" style="135" customWidth="1"/>
    <col min="8204" max="8204" width="10.140625" style="135"/>
    <col min="8205" max="8205" width="25.85546875" style="135" bestFit="1" customWidth="1"/>
    <col min="8206" max="8206" width="20.7109375" style="135" bestFit="1" customWidth="1"/>
    <col min="8207" max="8449" width="10.140625" style="135"/>
    <col min="8450" max="8450" width="91.85546875" style="135" customWidth="1"/>
    <col min="8451" max="8451" width="17.28515625" style="135" bestFit="1" customWidth="1"/>
    <col min="8452" max="8452" width="22" style="135" customWidth="1"/>
    <col min="8453" max="8453" width="25" style="135" customWidth="1"/>
    <col min="8454" max="8454" width="17.28515625" style="135" bestFit="1" customWidth="1"/>
    <col min="8455" max="8455" width="15.140625" style="135" bestFit="1" customWidth="1"/>
    <col min="8456" max="8456" width="20" style="135" customWidth="1"/>
    <col min="8457" max="8457" width="15.28515625" style="135" customWidth="1"/>
    <col min="8458" max="8458" width="12.7109375" style="135" customWidth="1"/>
    <col min="8459" max="8459" width="14.28515625" style="135" customWidth="1"/>
    <col min="8460" max="8460" width="10.140625" style="135"/>
    <col min="8461" max="8461" width="25.85546875" style="135" bestFit="1" customWidth="1"/>
    <col min="8462" max="8462" width="20.7109375" style="135" bestFit="1" customWidth="1"/>
    <col min="8463" max="8705" width="10.140625" style="135"/>
    <col min="8706" max="8706" width="91.85546875" style="135" customWidth="1"/>
    <col min="8707" max="8707" width="17.28515625" style="135" bestFit="1" customWidth="1"/>
    <col min="8708" max="8708" width="22" style="135" customWidth="1"/>
    <col min="8709" max="8709" width="25" style="135" customWidth="1"/>
    <col min="8710" max="8710" width="17.28515625" style="135" bestFit="1" customWidth="1"/>
    <col min="8711" max="8711" width="15.140625" style="135" bestFit="1" customWidth="1"/>
    <col min="8712" max="8712" width="20" style="135" customWidth="1"/>
    <col min="8713" max="8713" width="15.28515625" style="135" customWidth="1"/>
    <col min="8714" max="8714" width="12.7109375" style="135" customWidth="1"/>
    <col min="8715" max="8715" width="14.28515625" style="135" customWidth="1"/>
    <col min="8716" max="8716" width="10.140625" style="135"/>
    <col min="8717" max="8717" width="25.85546875" style="135" bestFit="1" customWidth="1"/>
    <col min="8718" max="8718" width="20.7109375" style="135" bestFit="1" customWidth="1"/>
    <col min="8719" max="8961" width="10.140625" style="135"/>
    <col min="8962" max="8962" width="91.85546875" style="135" customWidth="1"/>
    <col min="8963" max="8963" width="17.28515625" style="135" bestFit="1" customWidth="1"/>
    <col min="8964" max="8964" width="22" style="135" customWidth="1"/>
    <col min="8965" max="8965" width="25" style="135" customWidth="1"/>
    <col min="8966" max="8966" width="17.28515625" style="135" bestFit="1" customWidth="1"/>
    <col min="8967" max="8967" width="15.140625" style="135" bestFit="1" customWidth="1"/>
    <col min="8968" max="8968" width="20" style="135" customWidth="1"/>
    <col min="8969" max="8969" width="15.28515625" style="135" customWidth="1"/>
    <col min="8970" max="8970" width="12.7109375" style="135" customWidth="1"/>
    <col min="8971" max="8971" width="14.28515625" style="135" customWidth="1"/>
    <col min="8972" max="8972" width="10.140625" style="135"/>
    <col min="8973" max="8973" width="25.85546875" style="135" bestFit="1" customWidth="1"/>
    <col min="8974" max="8974" width="20.7109375" style="135" bestFit="1" customWidth="1"/>
    <col min="8975" max="9217" width="10.140625" style="135"/>
    <col min="9218" max="9218" width="91.85546875" style="135" customWidth="1"/>
    <col min="9219" max="9219" width="17.28515625" style="135" bestFit="1" customWidth="1"/>
    <col min="9220" max="9220" width="22" style="135" customWidth="1"/>
    <col min="9221" max="9221" width="25" style="135" customWidth="1"/>
    <col min="9222" max="9222" width="17.28515625" style="135" bestFit="1" customWidth="1"/>
    <col min="9223" max="9223" width="15.140625" style="135" bestFit="1" customWidth="1"/>
    <col min="9224" max="9224" width="20" style="135" customWidth="1"/>
    <col min="9225" max="9225" width="15.28515625" style="135" customWidth="1"/>
    <col min="9226" max="9226" width="12.7109375" style="135" customWidth="1"/>
    <col min="9227" max="9227" width="14.28515625" style="135" customWidth="1"/>
    <col min="9228" max="9228" width="10.140625" style="135"/>
    <col min="9229" max="9229" width="25.85546875" style="135" bestFit="1" customWidth="1"/>
    <col min="9230" max="9230" width="20.7109375" style="135" bestFit="1" customWidth="1"/>
    <col min="9231" max="9473" width="10.140625" style="135"/>
    <col min="9474" max="9474" width="91.85546875" style="135" customWidth="1"/>
    <col min="9475" max="9475" width="17.28515625" style="135" bestFit="1" customWidth="1"/>
    <col min="9476" max="9476" width="22" style="135" customWidth="1"/>
    <col min="9477" max="9477" width="25" style="135" customWidth="1"/>
    <col min="9478" max="9478" width="17.28515625" style="135" bestFit="1" customWidth="1"/>
    <col min="9479" max="9479" width="15.140625" style="135" bestFit="1" customWidth="1"/>
    <col min="9480" max="9480" width="20" style="135" customWidth="1"/>
    <col min="9481" max="9481" width="15.28515625" style="135" customWidth="1"/>
    <col min="9482" max="9482" width="12.7109375" style="135" customWidth="1"/>
    <col min="9483" max="9483" width="14.28515625" style="135" customWidth="1"/>
    <col min="9484" max="9484" width="10.140625" style="135"/>
    <col min="9485" max="9485" width="25.85546875" style="135" bestFit="1" customWidth="1"/>
    <col min="9486" max="9486" width="20.7109375" style="135" bestFit="1" customWidth="1"/>
    <col min="9487" max="9729" width="10.140625" style="135"/>
    <col min="9730" max="9730" width="91.85546875" style="135" customWidth="1"/>
    <col min="9731" max="9731" width="17.28515625" style="135" bestFit="1" customWidth="1"/>
    <col min="9732" max="9732" width="22" style="135" customWidth="1"/>
    <col min="9733" max="9733" width="25" style="135" customWidth="1"/>
    <col min="9734" max="9734" width="17.28515625" style="135" bestFit="1" customWidth="1"/>
    <col min="9735" max="9735" width="15.140625" style="135" bestFit="1" customWidth="1"/>
    <col min="9736" max="9736" width="20" style="135" customWidth="1"/>
    <col min="9737" max="9737" width="15.28515625" style="135" customWidth="1"/>
    <col min="9738" max="9738" width="12.7109375" style="135" customWidth="1"/>
    <col min="9739" max="9739" width="14.28515625" style="135" customWidth="1"/>
    <col min="9740" max="9740" width="10.140625" style="135"/>
    <col min="9741" max="9741" width="25.85546875" style="135" bestFit="1" customWidth="1"/>
    <col min="9742" max="9742" width="20.7109375" style="135" bestFit="1" customWidth="1"/>
    <col min="9743" max="9985" width="10.140625" style="135"/>
    <col min="9986" max="9986" width="91.85546875" style="135" customWidth="1"/>
    <col min="9987" max="9987" width="17.28515625" style="135" bestFit="1" customWidth="1"/>
    <col min="9988" max="9988" width="22" style="135" customWidth="1"/>
    <col min="9989" max="9989" width="25" style="135" customWidth="1"/>
    <col min="9990" max="9990" width="17.28515625" style="135" bestFit="1" customWidth="1"/>
    <col min="9991" max="9991" width="15.140625" style="135" bestFit="1" customWidth="1"/>
    <col min="9992" max="9992" width="20" style="135" customWidth="1"/>
    <col min="9993" max="9993" width="15.28515625" style="135" customWidth="1"/>
    <col min="9994" max="9994" width="12.7109375" style="135" customWidth="1"/>
    <col min="9995" max="9995" width="14.28515625" style="135" customWidth="1"/>
    <col min="9996" max="9996" width="10.140625" style="135"/>
    <col min="9997" max="9997" width="25.85546875" style="135" bestFit="1" customWidth="1"/>
    <col min="9998" max="9998" width="20.7109375" style="135" bestFit="1" customWidth="1"/>
    <col min="9999" max="10241" width="10.140625" style="135"/>
    <col min="10242" max="10242" width="91.85546875" style="135" customWidth="1"/>
    <col min="10243" max="10243" width="17.28515625" style="135" bestFit="1" customWidth="1"/>
    <col min="10244" max="10244" width="22" style="135" customWidth="1"/>
    <col min="10245" max="10245" width="25" style="135" customWidth="1"/>
    <col min="10246" max="10246" width="17.28515625" style="135" bestFit="1" customWidth="1"/>
    <col min="10247" max="10247" width="15.140625" style="135" bestFit="1" customWidth="1"/>
    <col min="10248" max="10248" width="20" style="135" customWidth="1"/>
    <col min="10249" max="10249" width="15.28515625" style="135" customWidth="1"/>
    <col min="10250" max="10250" width="12.7109375" style="135" customWidth="1"/>
    <col min="10251" max="10251" width="14.28515625" style="135" customWidth="1"/>
    <col min="10252" max="10252" width="10.140625" style="135"/>
    <col min="10253" max="10253" width="25.85546875" style="135" bestFit="1" customWidth="1"/>
    <col min="10254" max="10254" width="20.7109375" style="135" bestFit="1" customWidth="1"/>
    <col min="10255" max="10497" width="10.140625" style="135"/>
    <col min="10498" max="10498" width="91.85546875" style="135" customWidth="1"/>
    <col min="10499" max="10499" width="17.28515625" style="135" bestFit="1" customWidth="1"/>
    <col min="10500" max="10500" width="22" style="135" customWidth="1"/>
    <col min="10501" max="10501" width="25" style="135" customWidth="1"/>
    <col min="10502" max="10502" width="17.28515625" style="135" bestFit="1" customWidth="1"/>
    <col min="10503" max="10503" width="15.140625" style="135" bestFit="1" customWidth="1"/>
    <col min="10504" max="10504" width="20" style="135" customWidth="1"/>
    <col min="10505" max="10505" width="15.28515625" style="135" customWidth="1"/>
    <col min="10506" max="10506" width="12.7109375" style="135" customWidth="1"/>
    <col min="10507" max="10507" width="14.28515625" style="135" customWidth="1"/>
    <col min="10508" max="10508" width="10.140625" style="135"/>
    <col min="10509" max="10509" width="25.85546875" style="135" bestFit="1" customWidth="1"/>
    <col min="10510" max="10510" width="20.7109375" style="135" bestFit="1" customWidth="1"/>
    <col min="10511" max="10753" width="10.140625" style="135"/>
    <col min="10754" max="10754" width="91.85546875" style="135" customWidth="1"/>
    <col min="10755" max="10755" width="17.28515625" style="135" bestFit="1" customWidth="1"/>
    <col min="10756" max="10756" width="22" style="135" customWidth="1"/>
    <col min="10757" max="10757" width="25" style="135" customWidth="1"/>
    <col min="10758" max="10758" width="17.28515625" style="135" bestFit="1" customWidth="1"/>
    <col min="10759" max="10759" width="15.140625" style="135" bestFit="1" customWidth="1"/>
    <col min="10760" max="10760" width="20" style="135" customWidth="1"/>
    <col min="10761" max="10761" width="15.28515625" style="135" customWidth="1"/>
    <col min="10762" max="10762" width="12.7109375" style="135" customWidth="1"/>
    <col min="10763" max="10763" width="14.28515625" style="135" customWidth="1"/>
    <col min="10764" max="10764" width="10.140625" style="135"/>
    <col min="10765" max="10765" width="25.85546875" style="135" bestFit="1" customWidth="1"/>
    <col min="10766" max="10766" width="20.7109375" style="135" bestFit="1" customWidth="1"/>
    <col min="10767" max="11009" width="10.140625" style="135"/>
    <col min="11010" max="11010" width="91.85546875" style="135" customWidth="1"/>
    <col min="11011" max="11011" width="17.28515625" style="135" bestFit="1" customWidth="1"/>
    <col min="11012" max="11012" width="22" style="135" customWidth="1"/>
    <col min="11013" max="11013" width="25" style="135" customWidth="1"/>
    <col min="11014" max="11014" width="17.28515625" style="135" bestFit="1" customWidth="1"/>
    <col min="11015" max="11015" width="15.140625" style="135" bestFit="1" customWidth="1"/>
    <col min="11016" max="11016" width="20" style="135" customWidth="1"/>
    <col min="11017" max="11017" width="15.28515625" style="135" customWidth="1"/>
    <col min="11018" max="11018" width="12.7109375" style="135" customWidth="1"/>
    <col min="11019" max="11019" width="14.28515625" style="135" customWidth="1"/>
    <col min="11020" max="11020" width="10.140625" style="135"/>
    <col min="11021" max="11021" width="25.85546875" style="135" bestFit="1" customWidth="1"/>
    <col min="11022" max="11022" width="20.7109375" style="135" bestFit="1" customWidth="1"/>
    <col min="11023" max="11265" width="10.140625" style="135"/>
    <col min="11266" max="11266" width="91.85546875" style="135" customWidth="1"/>
    <col min="11267" max="11267" width="17.28515625" style="135" bestFit="1" customWidth="1"/>
    <col min="11268" max="11268" width="22" style="135" customWidth="1"/>
    <col min="11269" max="11269" width="25" style="135" customWidth="1"/>
    <col min="11270" max="11270" width="17.28515625" style="135" bestFit="1" customWidth="1"/>
    <col min="11271" max="11271" width="15.140625" style="135" bestFit="1" customWidth="1"/>
    <col min="11272" max="11272" width="20" style="135" customWidth="1"/>
    <col min="11273" max="11273" width="15.28515625" style="135" customWidth="1"/>
    <col min="11274" max="11274" width="12.7109375" style="135" customWidth="1"/>
    <col min="11275" max="11275" width="14.28515625" style="135" customWidth="1"/>
    <col min="11276" max="11276" width="10.140625" style="135"/>
    <col min="11277" max="11277" width="25.85546875" style="135" bestFit="1" customWidth="1"/>
    <col min="11278" max="11278" width="20.7109375" style="135" bestFit="1" customWidth="1"/>
    <col min="11279" max="11521" width="10.140625" style="135"/>
    <col min="11522" max="11522" width="91.85546875" style="135" customWidth="1"/>
    <col min="11523" max="11523" width="17.28515625" style="135" bestFit="1" customWidth="1"/>
    <col min="11524" max="11524" width="22" style="135" customWidth="1"/>
    <col min="11525" max="11525" width="25" style="135" customWidth="1"/>
    <col min="11526" max="11526" width="17.28515625" style="135" bestFit="1" customWidth="1"/>
    <col min="11527" max="11527" width="15.140625" style="135" bestFit="1" customWidth="1"/>
    <col min="11528" max="11528" width="20" style="135" customWidth="1"/>
    <col min="11529" max="11529" width="15.28515625" style="135" customWidth="1"/>
    <col min="11530" max="11530" width="12.7109375" style="135" customWidth="1"/>
    <col min="11531" max="11531" width="14.28515625" style="135" customWidth="1"/>
    <col min="11532" max="11532" width="10.140625" style="135"/>
    <col min="11533" max="11533" width="25.85546875" style="135" bestFit="1" customWidth="1"/>
    <col min="11534" max="11534" width="20.7109375" style="135" bestFit="1" customWidth="1"/>
    <col min="11535" max="11777" width="10.140625" style="135"/>
    <col min="11778" max="11778" width="91.85546875" style="135" customWidth="1"/>
    <col min="11779" max="11779" width="17.28515625" style="135" bestFit="1" customWidth="1"/>
    <col min="11780" max="11780" width="22" style="135" customWidth="1"/>
    <col min="11781" max="11781" width="25" style="135" customWidth="1"/>
    <col min="11782" max="11782" width="17.28515625" style="135" bestFit="1" customWidth="1"/>
    <col min="11783" max="11783" width="15.140625" style="135" bestFit="1" customWidth="1"/>
    <col min="11784" max="11784" width="20" style="135" customWidth="1"/>
    <col min="11785" max="11785" width="15.28515625" style="135" customWidth="1"/>
    <col min="11786" max="11786" width="12.7109375" style="135" customWidth="1"/>
    <col min="11787" max="11787" width="14.28515625" style="135" customWidth="1"/>
    <col min="11788" max="11788" width="10.140625" style="135"/>
    <col min="11789" max="11789" width="25.85546875" style="135" bestFit="1" customWidth="1"/>
    <col min="11790" max="11790" width="20.7109375" style="135" bestFit="1" customWidth="1"/>
    <col min="11791" max="12033" width="10.140625" style="135"/>
    <col min="12034" max="12034" width="91.85546875" style="135" customWidth="1"/>
    <col min="12035" max="12035" width="17.28515625" style="135" bestFit="1" customWidth="1"/>
    <col min="12036" max="12036" width="22" style="135" customWidth="1"/>
    <col min="12037" max="12037" width="25" style="135" customWidth="1"/>
    <col min="12038" max="12038" width="17.28515625" style="135" bestFit="1" customWidth="1"/>
    <col min="12039" max="12039" width="15.140625" style="135" bestFit="1" customWidth="1"/>
    <col min="12040" max="12040" width="20" style="135" customWidth="1"/>
    <col min="12041" max="12041" width="15.28515625" style="135" customWidth="1"/>
    <col min="12042" max="12042" width="12.7109375" style="135" customWidth="1"/>
    <col min="12043" max="12043" width="14.28515625" style="135" customWidth="1"/>
    <col min="12044" max="12044" width="10.140625" style="135"/>
    <col min="12045" max="12045" width="25.85546875" style="135" bestFit="1" customWidth="1"/>
    <col min="12046" max="12046" width="20.7109375" style="135" bestFit="1" customWidth="1"/>
    <col min="12047" max="12289" width="10.140625" style="135"/>
    <col min="12290" max="12290" width="91.85546875" style="135" customWidth="1"/>
    <col min="12291" max="12291" width="17.28515625" style="135" bestFit="1" customWidth="1"/>
    <col min="12292" max="12292" width="22" style="135" customWidth="1"/>
    <col min="12293" max="12293" width="25" style="135" customWidth="1"/>
    <col min="12294" max="12294" width="17.28515625" style="135" bestFit="1" customWidth="1"/>
    <col min="12295" max="12295" width="15.140625" style="135" bestFit="1" customWidth="1"/>
    <col min="12296" max="12296" width="20" style="135" customWidth="1"/>
    <col min="12297" max="12297" width="15.28515625" style="135" customWidth="1"/>
    <col min="12298" max="12298" width="12.7109375" style="135" customWidth="1"/>
    <col min="12299" max="12299" width="14.28515625" style="135" customWidth="1"/>
    <col min="12300" max="12300" width="10.140625" style="135"/>
    <col min="12301" max="12301" width="25.85546875" style="135" bestFit="1" customWidth="1"/>
    <col min="12302" max="12302" width="20.7109375" style="135" bestFit="1" customWidth="1"/>
    <col min="12303" max="12545" width="10.140625" style="135"/>
    <col min="12546" max="12546" width="91.85546875" style="135" customWidth="1"/>
    <col min="12547" max="12547" width="17.28515625" style="135" bestFit="1" customWidth="1"/>
    <col min="12548" max="12548" width="22" style="135" customWidth="1"/>
    <col min="12549" max="12549" width="25" style="135" customWidth="1"/>
    <col min="12550" max="12550" width="17.28515625" style="135" bestFit="1" customWidth="1"/>
    <col min="12551" max="12551" width="15.140625" style="135" bestFit="1" customWidth="1"/>
    <col min="12552" max="12552" width="20" style="135" customWidth="1"/>
    <col min="12553" max="12553" width="15.28515625" style="135" customWidth="1"/>
    <col min="12554" max="12554" width="12.7109375" style="135" customWidth="1"/>
    <col min="12555" max="12555" width="14.28515625" style="135" customWidth="1"/>
    <col min="12556" max="12556" width="10.140625" style="135"/>
    <col min="12557" max="12557" width="25.85546875" style="135" bestFit="1" customWidth="1"/>
    <col min="12558" max="12558" width="20.7109375" style="135" bestFit="1" customWidth="1"/>
    <col min="12559" max="12801" width="10.140625" style="135"/>
    <col min="12802" max="12802" width="91.85546875" style="135" customWidth="1"/>
    <col min="12803" max="12803" width="17.28515625" style="135" bestFit="1" customWidth="1"/>
    <col min="12804" max="12804" width="22" style="135" customWidth="1"/>
    <col min="12805" max="12805" width="25" style="135" customWidth="1"/>
    <col min="12806" max="12806" width="17.28515625" style="135" bestFit="1" customWidth="1"/>
    <col min="12807" max="12807" width="15.140625" style="135" bestFit="1" customWidth="1"/>
    <col min="12808" max="12808" width="20" style="135" customWidth="1"/>
    <col min="12809" max="12809" width="15.28515625" style="135" customWidth="1"/>
    <col min="12810" max="12810" width="12.7109375" style="135" customWidth="1"/>
    <col min="12811" max="12811" width="14.28515625" style="135" customWidth="1"/>
    <col min="12812" max="12812" width="10.140625" style="135"/>
    <col min="12813" max="12813" width="25.85546875" style="135" bestFit="1" customWidth="1"/>
    <col min="12814" max="12814" width="20.7109375" style="135" bestFit="1" customWidth="1"/>
    <col min="12815" max="13057" width="10.140625" style="135"/>
    <col min="13058" max="13058" width="91.85546875" style="135" customWidth="1"/>
    <col min="13059" max="13059" width="17.28515625" style="135" bestFit="1" customWidth="1"/>
    <col min="13060" max="13060" width="22" style="135" customWidth="1"/>
    <col min="13061" max="13061" width="25" style="135" customWidth="1"/>
    <col min="13062" max="13062" width="17.28515625" style="135" bestFit="1" customWidth="1"/>
    <col min="13063" max="13063" width="15.140625" style="135" bestFit="1" customWidth="1"/>
    <col min="13064" max="13064" width="20" style="135" customWidth="1"/>
    <col min="13065" max="13065" width="15.28515625" style="135" customWidth="1"/>
    <col min="13066" max="13066" width="12.7109375" style="135" customWidth="1"/>
    <col min="13067" max="13067" width="14.28515625" style="135" customWidth="1"/>
    <col min="13068" max="13068" width="10.140625" style="135"/>
    <col min="13069" max="13069" width="25.85546875" style="135" bestFit="1" customWidth="1"/>
    <col min="13070" max="13070" width="20.7109375" style="135" bestFit="1" customWidth="1"/>
    <col min="13071" max="13313" width="10.140625" style="135"/>
    <col min="13314" max="13314" width="91.85546875" style="135" customWidth="1"/>
    <col min="13315" max="13315" width="17.28515625" style="135" bestFit="1" customWidth="1"/>
    <col min="13316" max="13316" width="22" style="135" customWidth="1"/>
    <col min="13317" max="13317" width="25" style="135" customWidth="1"/>
    <col min="13318" max="13318" width="17.28515625" style="135" bestFit="1" customWidth="1"/>
    <col min="13319" max="13319" width="15.140625" style="135" bestFit="1" customWidth="1"/>
    <col min="13320" max="13320" width="20" style="135" customWidth="1"/>
    <col min="13321" max="13321" width="15.28515625" style="135" customWidth="1"/>
    <col min="13322" max="13322" width="12.7109375" style="135" customWidth="1"/>
    <col min="13323" max="13323" width="14.28515625" style="135" customWidth="1"/>
    <col min="13324" max="13324" width="10.140625" style="135"/>
    <col min="13325" max="13325" width="25.85546875" style="135" bestFit="1" customWidth="1"/>
    <col min="13326" max="13326" width="20.7109375" style="135" bestFit="1" customWidth="1"/>
    <col min="13327" max="13569" width="10.140625" style="135"/>
    <col min="13570" max="13570" width="91.85546875" style="135" customWidth="1"/>
    <col min="13571" max="13571" width="17.28515625" style="135" bestFit="1" customWidth="1"/>
    <col min="13572" max="13572" width="22" style="135" customWidth="1"/>
    <col min="13573" max="13573" width="25" style="135" customWidth="1"/>
    <col min="13574" max="13574" width="17.28515625" style="135" bestFit="1" customWidth="1"/>
    <col min="13575" max="13575" width="15.140625" style="135" bestFit="1" customWidth="1"/>
    <col min="13576" max="13576" width="20" style="135" customWidth="1"/>
    <col min="13577" max="13577" width="15.28515625" style="135" customWidth="1"/>
    <col min="13578" max="13578" width="12.7109375" style="135" customWidth="1"/>
    <col min="13579" max="13579" width="14.28515625" style="135" customWidth="1"/>
    <col min="13580" max="13580" width="10.140625" style="135"/>
    <col min="13581" max="13581" width="25.85546875" style="135" bestFit="1" customWidth="1"/>
    <col min="13582" max="13582" width="20.7109375" style="135" bestFit="1" customWidth="1"/>
    <col min="13583" max="13825" width="10.140625" style="135"/>
    <col min="13826" max="13826" width="91.85546875" style="135" customWidth="1"/>
    <col min="13827" max="13827" width="17.28515625" style="135" bestFit="1" customWidth="1"/>
    <col min="13828" max="13828" width="22" style="135" customWidth="1"/>
    <col min="13829" max="13829" width="25" style="135" customWidth="1"/>
    <col min="13830" max="13830" width="17.28515625" style="135" bestFit="1" customWidth="1"/>
    <col min="13831" max="13831" width="15.140625" style="135" bestFit="1" customWidth="1"/>
    <col min="13832" max="13832" width="20" style="135" customWidth="1"/>
    <col min="13833" max="13833" width="15.28515625" style="135" customWidth="1"/>
    <col min="13834" max="13834" width="12.7109375" style="135" customWidth="1"/>
    <col min="13835" max="13835" width="14.28515625" style="135" customWidth="1"/>
    <col min="13836" max="13836" width="10.140625" style="135"/>
    <col min="13837" max="13837" width="25.85546875" style="135" bestFit="1" customWidth="1"/>
    <col min="13838" max="13838" width="20.7109375" style="135" bestFit="1" customWidth="1"/>
    <col min="13839" max="14081" width="10.140625" style="135"/>
    <col min="14082" max="14082" width="91.85546875" style="135" customWidth="1"/>
    <col min="14083" max="14083" width="17.28515625" style="135" bestFit="1" customWidth="1"/>
    <col min="14084" max="14084" width="22" style="135" customWidth="1"/>
    <col min="14085" max="14085" width="25" style="135" customWidth="1"/>
    <col min="14086" max="14086" width="17.28515625" style="135" bestFit="1" customWidth="1"/>
    <col min="14087" max="14087" width="15.140625" style="135" bestFit="1" customWidth="1"/>
    <col min="14088" max="14088" width="20" style="135" customWidth="1"/>
    <col min="14089" max="14089" width="15.28515625" style="135" customWidth="1"/>
    <col min="14090" max="14090" width="12.7109375" style="135" customWidth="1"/>
    <col min="14091" max="14091" width="14.28515625" style="135" customWidth="1"/>
    <col min="14092" max="14092" width="10.140625" style="135"/>
    <col min="14093" max="14093" width="25.85546875" style="135" bestFit="1" customWidth="1"/>
    <col min="14094" max="14094" width="20.7109375" style="135" bestFit="1" customWidth="1"/>
    <col min="14095" max="14337" width="10.140625" style="135"/>
    <col min="14338" max="14338" width="91.85546875" style="135" customWidth="1"/>
    <col min="14339" max="14339" width="17.28515625" style="135" bestFit="1" customWidth="1"/>
    <col min="14340" max="14340" width="22" style="135" customWidth="1"/>
    <col min="14341" max="14341" width="25" style="135" customWidth="1"/>
    <col min="14342" max="14342" width="17.28515625" style="135" bestFit="1" customWidth="1"/>
    <col min="14343" max="14343" width="15.140625" style="135" bestFit="1" customWidth="1"/>
    <col min="14344" max="14344" width="20" style="135" customWidth="1"/>
    <col min="14345" max="14345" width="15.28515625" style="135" customWidth="1"/>
    <col min="14346" max="14346" width="12.7109375" style="135" customWidth="1"/>
    <col min="14347" max="14347" width="14.28515625" style="135" customWidth="1"/>
    <col min="14348" max="14348" width="10.140625" style="135"/>
    <col min="14349" max="14349" width="25.85546875" style="135" bestFit="1" customWidth="1"/>
    <col min="14350" max="14350" width="20.7109375" style="135" bestFit="1" customWidth="1"/>
    <col min="14351" max="14593" width="10.140625" style="135"/>
    <col min="14594" max="14594" width="91.85546875" style="135" customWidth="1"/>
    <col min="14595" max="14595" width="17.28515625" style="135" bestFit="1" customWidth="1"/>
    <col min="14596" max="14596" width="22" style="135" customWidth="1"/>
    <col min="14597" max="14597" width="25" style="135" customWidth="1"/>
    <col min="14598" max="14598" width="17.28515625" style="135" bestFit="1" customWidth="1"/>
    <col min="14599" max="14599" width="15.140625" style="135" bestFit="1" customWidth="1"/>
    <col min="14600" max="14600" width="20" style="135" customWidth="1"/>
    <col min="14601" max="14601" width="15.28515625" style="135" customWidth="1"/>
    <col min="14602" max="14602" width="12.7109375" style="135" customWidth="1"/>
    <col min="14603" max="14603" width="14.28515625" style="135" customWidth="1"/>
    <col min="14604" max="14604" width="10.140625" style="135"/>
    <col min="14605" max="14605" width="25.85546875" style="135" bestFit="1" customWidth="1"/>
    <col min="14606" max="14606" width="20.7109375" style="135" bestFit="1" customWidth="1"/>
    <col min="14607" max="14849" width="10.140625" style="135"/>
    <col min="14850" max="14850" width="91.85546875" style="135" customWidth="1"/>
    <col min="14851" max="14851" width="17.28515625" style="135" bestFit="1" customWidth="1"/>
    <col min="14852" max="14852" width="22" style="135" customWidth="1"/>
    <col min="14853" max="14853" width="25" style="135" customWidth="1"/>
    <col min="14854" max="14854" width="17.28515625" style="135" bestFit="1" customWidth="1"/>
    <col min="14855" max="14855" width="15.140625" style="135" bestFit="1" customWidth="1"/>
    <col min="14856" max="14856" width="20" style="135" customWidth="1"/>
    <col min="14857" max="14857" width="15.28515625" style="135" customWidth="1"/>
    <col min="14858" max="14858" width="12.7109375" style="135" customWidth="1"/>
    <col min="14859" max="14859" width="14.28515625" style="135" customWidth="1"/>
    <col min="14860" max="14860" width="10.140625" style="135"/>
    <col min="14861" max="14861" width="25.85546875" style="135" bestFit="1" customWidth="1"/>
    <col min="14862" max="14862" width="20.7109375" style="135" bestFit="1" customWidth="1"/>
    <col min="14863" max="15105" width="10.140625" style="135"/>
    <col min="15106" max="15106" width="91.85546875" style="135" customWidth="1"/>
    <col min="15107" max="15107" width="17.28515625" style="135" bestFit="1" customWidth="1"/>
    <col min="15108" max="15108" width="22" style="135" customWidth="1"/>
    <col min="15109" max="15109" width="25" style="135" customWidth="1"/>
    <col min="15110" max="15110" width="17.28515625" style="135" bestFit="1" customWidth="1"/>
    <col min="15111" max="15111" width="15.140625" style="135" bestFit="1" customWidth="1"/>
    <col min="15112" max="15112" width="20" style="135" customWidth="1"/>
    <col min="15113" max="15113" width="15.28515625" style="135" customWidth="1"/>
    <col min="15114" max="15114" width="12.7109375" style="135" customWidth="1"/>
    <col min="15115" max="15115" width="14.28515625" style="135" customWidth="1"/>
    <col min="15116" max="15116" width="10.140625" style="135"/>
    <col min="15117" max="15117" width="25.85546875" style="135" bestFit="1" customWidth="1"/>
    <col min="15118" max="15118" width="20.7109375" style="135" bestFit="1" customWidth="1"/>
    <col min="15119" max="15361" width="10.140625" style="135"/>
    <col min="15362" max="15362" width="91.85546875" style="135" customWidth="1"/>
    <col min="15363" max="15363" width="17.28515625" style="135" bestFit="1" customWidth="1"/>
    <col min="15364" max="15364" width="22" style="135" customWidth="1"/>
    <col min="15365" max="15365" width="25" style="135" customWidth="1"/>
    <col min="15366" max="15366" width="17.28515625" style="135" bestFit="1" customWidth="1"/>
    <col min="15367" max="15367" width="15.140625" style="135" bestFit="1" customWidth="1"/>
    <col min="15368" max="15368" width="20" style="135" customWidth="1"/>
    <col min="15369" max="15369" width="15.28515625" style="135" customWidth="1"/>
    <col min="15370" max="15370" width="12.7109375" style="135" customWidth="1"/>
    <col min="15371" max="15371" width="14.28515625" style="135" customWidth="1"/>
    <col min="15372" max="15372" width="10.140625" style="135"/>
    <col min="15373" max="15373" width="25.85546875" style="135" bestFit="1" customWidth="1"/>
    <col min="15374" max="15374" width="20.7109375" style="135" bestFit="1" customWidth="1"/>
    <col min="15375" max="15617" width="10.140625" style="135"/>
    <col min="15618" max="15618" width="91.85546875" style="135" customWidth="1"/>
    <col min="15619" max="15619" width="17.28515625" style="135" bestFit="1" customWidth="1"/>
    <col min="15620" max="15620" width="22" style="135" customWidth="1"/>
    <col min="15621" max="15621" width="25" style="135" customWidth="1"/>
    <col min="15622" max="15622" width="17.28515625" style="135" bestFit="1" customWidth="1"/>
    <col min="15623" max="15623" width="15.140625" style="135" bestFit="1" customWidth="1"/>
    <col min="15624" max="15624" width="20" style="135" customWidth="1"/>
    <col min="15625" max="15625" width="15.28515625" style="135" customWidth="1"/>
    <col min="15626" max="15626" width="12.7109375" style="135" customWidth="1"/>
    <col min="15627" max="15627" width="14.28515625" style="135" customWidth="1"/>
    <col min="15628" max="15628" width="10.140625" style="135"/>
    <col min="15629" max="15629" width="25.85546875" style="135" bestFit="1" customWidth="1"/>
    <col min="15630" max="15630" width="20.7109375" style="135" bestFit="1" customWidth="1"/>
    <col min="15631" max="15873" width="10.140625" style="135"/>
    <col min="15874" max="15874" width="91.85546875" style="135" customWidth="1"/>
    <col min="15875" max="15875" width="17.28515625" style="135" bestFit="1" customWidth="1"/>
    <col min="15876" max="15876" width="22" style="135" customWidth="1"/>
    <col min="15877" max="15877" width="25" style="135" customWidth="1"/>
    <col min="15878" max="15878" width="17.28515625" style="135" bestFit="1" customWidth="1"/>
    <col min="15879" max="15879" width="15.140625" style="135" bestFit="1" customWidth="1"/>
    <col min="15880" max="15880" width="20" style="135" customWidth="1"/>
    <col min="15881" max="15881" width="15.28515625" style="135" customWidth="1"/>
    <col min="15882" max="15882" width="12.7109375" style="135" customWidth="1"/>
    <col min="15883" max="15883" width="14.28515625" style="135" customWidth="1"/>
    <col min="15884" max="15884" width="10.140625" style="135"/>
    <col min="15885" max="15885" width="25.85546875" style="135" bestFit="1" customWidth="1"/>
    <col min="15886" max="15886" width="20.7109375" style="135" bestFit="1" customWidth="1"/>
    <col min="15887" max="16129" width="10.140625" style="135"/>
    <col min="16130" max="16130" width="91.85546875" style="135" customWidth="1"/>
    <col min="16131" max="16131" width="17.28515625" style="135" bestFit="1" customWidth="1"/>
    <col min="16132" max="16132" width="22" style="135" customWidth="1"/>
    <col min="16133" max="16133" width="25" style="135" customWidth="1"/>
    <col min="16134" max="16134" width="17.28515625" style="135" bestFit="1" customWidth="1"/>
    <col min="16135" max="16135" width="15.140625" style="135" bestFit="1" customWidth="1"/>
    <col min="16136" max="16136" width="20" style="135" customWidth="1"/>
    <col min="16137" max="16137" width="15.28515625" style="135" customWidth="1"/>
    <col min="16138" max="16138" width="12.7109375" style="135" customWidth="1"/>
    <col min="16139" max="16139" width="14.28515625" style="135" customWidth="1"/>
    <col min="16140" max="16140" width="10.140625" style="135"/>
    <col min="16141" max="16141" width="25.85546875" style="135" bestFit="1" customWidth="1"/>
    <col min="16142" max="16142" width="20.7109375" style="135" bestFit="1" customWidth="1"/>
    <col min="16143" max="16384" width="10.140625" style="135"/>
  </cols>
  <sheetData>
    <row r="2" spans="2:14" ht="51.75" customHeight="1" thickBot="1">
      <c r="B2" s="969" t="s">
        <v>1030</v>
      </c>
      <c r="C2" s="970"/>
      <c r="D2" s="970"/>
      <c r="E2" s="970"/>
      <c r="F2" s="970"/>
      <c r="G2" s="970"/>
      <c r="H2" s="970"/>
      <c r="I2" s="970"/>
      <c r="J2" s="970"/>
    </row>
    <row r="3" spans="2:14" ht="21" thickBot="1">
      <c r="B3" s="979" t="s">
        <v>796</v>
      </c>
      <c r="C3" s="979"/>
      <c r="D3" s="979"/>
      <c r="E3" s="979"/>
      <c r="F3" s="979"/>
      <c r="G3" s="979"/>
      <c r="H3" s="979"/>
      <c r="I3" s="979"/>
      <c r="J3" s="979"/>
      <c r="M3" s="204" t="s">
        <v>466</v>
      </c>
      <c r="N3" s="205">
        <v>5126270100000</v>
      </c>
    </row>
    <row r="4" spans="2:14" ht="21" thickBot="1">
      <c r="B4" s="980" t="s">
        <v>27</v>
      </c>
      <c r="C4" s="980"/>
      <c r="D4" s="980"/>
      <c r="E4" s="980"/>
      <c r="F4" s="980"/>
      <c r="G4" s="980"/>
      <c r="H4" s="980"/>
      <c r="I4" s="980"/>
      <c r="J4" s="980"/>
    </row>
    <row r="5" spans="2:14" ht="18.75" thickBot="1">
      <c r="B5" s="981" t="s">
        <v>0</v>
      </c>
      <c r="C5" s="547">
        <v>2020</v>
      </c>
      <c r="D5" s="984">
        <v>2021</v>
      </c>
      <c r="E5" s="985"/>
      <c r="F5" s="985"/>
      <c r="G5" s="985"/>
      <c r="H5" s="986"/>
      <c r="I5" s="984" t="s">
        <v>703</v>
      </c>
      <c r="J5" s="986"/>
      <c r="K5" s="975" t="s">
        <v>3</v>
      </c>
    </row>
    <row r="6" spans="2:14" ht="18.75" thickBot="1">
      <c r="B6" s="982"/>
      <c r="C6" s="988" t="s">
        <v>419</v>
      </c>
      <c r="D6" s="988" t="s">
        <v>420</v>
      </c>
      <c r="E6" s="988" t="s">
        <v>421</v>
      </c>
      <c r="F6" s="988" t="s">
        <v>419</v>
      </c>
      <c r="G6" s="990" t="s">
        <v>422</v>
      </c>
      <c r="H6" s="990" t="s">
        <v>517</v>
      </c>
      <c r="I6" s="975" t="s">
        <v>804</v>
      </c>
      <c r="J6" s="976"/>
      <c r="K6" s="987"/>
    </row>
    <row r="7" spans="2:14" ht="18.600000000000001" customHeight="1" thickBot="1">
      <c r="B7" s="982"/>
      <c r="C7" s="989"/>
      <c r="D7" s="989"/>
      <c r="E7" s="989"/>
      <c r="F7" s="989"/>
      <c r="G7" s="991"/>
      <c r="H7" s="991"/>
      <c r="I7" s="548" t="s">
        <v>433</v>
      </c>
      <c r="J7" s="548" t="s">
        <v>434</v>
      </c>
      <c r="K7" s="977"/>
    </row>
    <row r="8" spans="2:14" ht="18.75" thickBot="1">
      <c r="B8" s="983"/>
      <c r="C8" s="534">
        <v>1</v>
      </c>
      <c r="D8" s="534">
        <v>2</v>
      </c>
      <c r="E8" s="534">
        <v>3</v>
      </c>
      <c r="F8" s="549">
        <v>4</v>
      </c>
      <c r="G8" s="549">
        <v>5</v>
      </c>
      <c r="H8" s="550" t="s">
        <v>805</v>
      </c>
      <c r="I8" s="551" t="s">
        <v>806</v>
      </c>
      <c r="J8" s="549" t="s">
        <v>807</v>
      </c>
      <c r="K8" s="552" t="s">
        <v>808</v>
      </c>
    </row>
    <row r="9" spans="2:14" ht="18">
      <c r="B9" s="553" t="s">
        <v>809</v>
      </c>
      <c r="C9" s="554">
        <v>31887857730.749992</v>
      </c>
      <c r="D9" s="554">
        <v>122275026084</v>
      </c>
      <c r="E9" s="554">
        <v>39476393403.900009</v>
      </c>
      <c r="F9" s="554">
        <v>36449525410.820007</v>
      </c>
      <c r="G9" s="554">
        <v>35577822723.509987</v>
      </c>
      <c r="H9" s="555">
        <f>F9/D9</f>
        <v>0.29809460343750049</v>
      </c>
      <c r="I9" s="556">
        <f>F9-C9</f>
        <v>4561667680.070015</v>
      </c>
      <c r="J9" s="557">
        <f>+(F9-C9)/C9</f>
        <v>0.14305343803861501</v>
      </c>
      <c r="K9" s="558">
        <f>F9/$N$3</f>
        <v>7.1103404034094904E-3</v>
      </c>
      <c r="L9" s="137"/>
    </row>
    <row r="10" spans="2:14" ht="18">
      <c r="B10" s="559" t="s">
        <v>6</v>
      </c>
      <c r="C10" s="560">
        <v>29533734787.739994</v>
      </c>
      <c r="D10" s="560">
        <v>93496036689</v>
      </c>
      <c r="E10" s="560">
        <v>34527648449.780006</v>
      </c>
      <c r="F10" s="560">
        <v>33011655368.620007</v>
      </c>
      <c r="G10" s="560">
        <v>32424516369.569992</v>
      </c>
      <c r="H10" s="561">
        <f t="shared" ref="H10:H35" si="0">F10/D10</f>
        <v>0.35308079933300418</v>
      </c>
      <c r="I10" s="562">
        <f t="shared" ref="I10:I35" si="1">F10-C10</f>
        <v>3477920580.8800125</v>
      </c>
      <c r="J10" s="563">
        <f>+(F10-C10)/C10</f>
        <v>0.1177609471296452</v>
      </c>
      <c r="K10" s="564">
        <f t="shared" ref="K10:K35" si="2">F10/$N$3</f>
        <v>6.439702693117947E-3</v>
      </c>
      <c r="M10" s="137"/>
      <c r="N10" s="137"/>
    </row>
    <row r="11" spans="2:14" ht="18">
      <c r="B11" s="565" t="s">
        <v>7</v>
      </c>
      <c r="C11" s="566">
        <v>29347511962.939995</v>
      </c>
      <c r="D11" s="566">
        <v>91056733378</v>
      </c>
      <c r="E11" s="566">
        <v>34410501636.970009</v>
      </c>
      <c r="F11" s="566">
        <v>32896123555.810005</v>
      </c>
      <c r="G11" s="566">
        <v>32310285951.759991</v>
      </c>
      <c r="H11" s="567">
        <f t="shared" si="0"/>
        <v>0.36127063134639048</v>
      </c>
      <c r="I11" s="568">
        <f t="shared" si="1"/>
        <v>3548611592.8700104</v>
      </c>
      <c r="J11" s="569">
        <f>+(F11-C11)/C11</f>
        <v>0.12091694850831625</v>
      </c>
      <c r="K11" s="570">
        <f t="shared" si="2"/>
        <v>6.4171654856442321E-3</v>
      </c>
      <c r="M11" s="137"/>
      <c r="N11" s="137"/>
    </row>
    <row r="12" spans="2:14" ht="18">
      <c r="B12" s="565" t="s">
        <v>810</v>
      </c>
      <c r="C12" s="566">
        <v>0</v>
      </c>
      <c r="D12" s="566">
        <v>1551339667</v>
      </c>
      <c r="E12" s="566">
        <v>0</v>
      </c>
      <c r="F12" s="566">
        <v>0</v>
      </c>
      <c r="G12" s="566">
        <v>0</v>
      </c>
      <c r="H12" s="567">
        <f t="shared" si="0"/>
        <v>0</v>
      </c>
      <c r="I12" s="566">
        <f t="shared" si="1"/>
        <v>0</v>
      </c>
      <c r="J12" s="571" t="s">
        <v>28</v>
      </c>
      <c r="K12" s="570">
        <f t="shared" si="2"/>
        <v>0</v>
      </c>
      <c r="M12" s="137"/>
      <c r="N12" s="137"/>
    </row>
    <row r="13" spans="2:14" ht="18">
      <c r="B13" s="565" t="s">
        <v>9</v>
      </c>
      <c r="C13" s="566">
        <v>127009.20000000001</v>
      </c>
      <c r="D13" s="566">
        <v>30682659</v>
      </c>
      <c r="E13" s="566">
        <v>0</v>
      </c>
      <c r="F13" s="566">
        <v>0</v>
      </c>
      <c r="G13" s="566">
        <v>0</v>
      </c>
      <c r="H13" s="567">
        <f t="shared" si="0"/>
        <v>0</v>
      </c>
      <c r="I13" s="568">
        <f t="shared" si="1"/>
        <v>-127009.20000000001</v>
      </c>
      <c r="J13" s="569">
        <f t="shared" ref="J13:J21" si="3">+(F13-C13)/C13</f>
        <v>-1</v>
      </c>
      <c r="K13" s="570">
        <f t="shared" si="2"/>
        <v>0</v>
      </c>
      <c r="M13" s="137"/>
      <c r="N13" s="137"/>
    </row>
    <row r="14" spans="2:14" ht="18">
      <c r="B14" s="565" t="s">
        <v>811</v>
      </c>
      <c r="C14" s="566">
        <v>186085366.81999999</v>
      </c>
      <c r="D14" s="566">
        <v>814550855</v>
      </c>
      <c r="E14" s="566">
        <v>117127554.79000002</v>
      </c>
      <c r="F14" s="566">
        <v>115512554.78999999</v>
      </c>
      <c r="G14" s="566">
        <v>114211159.78999999</v>
      </c>
      <c r="H14" s="567">
        <f t="shared" si="0"/>
        <v>0.14181134803424889</v>
      </c>
      <c r="I14" s="568">
        <f t="shared" si="1"/>
        <v>-70572812.030000001</v>
      </c>
      <c r="J14" s="569">
        <f t="shared" si="3"/>
        <v>-0.3792496596374767</v>
      </c>
      <c r="K14" s="570">
        <f t="shared" si="2"/>
        <v>2.2533450742285309E-5</v>
      </c>
      <c r="M14" s="137"/>
      <c r="N14" s="137"/>
    </row>
    <row r="15" spans="2:14" ht="18">
      <c r="B15" s="565" t="s">
        <v>12</v>
      </c>
      <c r="C15" s="566">
        <v>10448.780000000001</v>
      </c>
      <c r="D15" s="566">
        <v>42730130</v>
      </c>
      <c r="E15" s="566">
        <v>19258.02</v>
      </c>
      <c r="F15" s="566">
        <v>19258.02</v>
      </c>
      <c r="G15" s="566">
        <v>19258.02</v>
      </c>
      <c r="H15" s="567">
        <f t="shared" si="0"/>
        <v>4.5068947836105345E-4</v>
      </c>
      <c r="I15" s="566">
        <f t="shared" si="1"/>
        <v>8809.24</v>
      </c>
      <c r="J15" s="572">
        <f t="shared" si="3"/>
        <v>0.84308790117123711</v>
      </c>
      <c r="K15" s="573">
        <f t="shared" si="2"/>
        <v>3.756731429348602E-9</v>
      </c>
      <c r="M15" s="137"/>
      <c r="N15" s="137"/>
    </row>
    <row r="16" spans="2:14" ht="18">
      <c r="B16" s="559" t="s">
        <v>13</v>
      </c>
      <c r="C16" s="574">
        <v>2354122943.0099998</v>
      </c>
      <c r="D16" s="574">
        <v>28778989395</v>
      </c>
      <c r="E16" s="574">
        <v>4948744954.1199989</v>
      </c>
      <c r="F16" s="574">
        <v>3437870042.2000003</v>
      </c>
      <c r="G16" s="574">
        <v>3153306353.9400001</v>
      </c>
      <c r="H16" s="575">
        <f t="shared" si="0"/>
        <v>0.11945763609049068</v>
      </c>
      <c r="I16" s="576">
        <f t="shared" si="1"/>
        <v>1083747099.1900005</v>
      </c>
      <c r="J16" s="563">
        <f t="shared" si="3"/>
        <v>0.46036130033392103</v>
      </c>
      <c r="K16" s="564">
        <f t="shared" si="2"/>
        <v>6.7063771029154322E-4</v>
      </c>
      <c r="M16" s="137"/>
      <c r="N16" s="137"/>
    </row>
    <row r="17" spans="2:15" ht="18">
      <c r="B17" s="565" t="s">
        <v>14</v>
      </c>
      <c r="C17" s="566">
        <v>1349942945.8199997</v>
      </c>
      <c r="D17" s="566">
        <v>17210921062</v>
      </c>
      <c r="E17" s="566">
        <v>2750558159.4099998</v>
      </c>
      <c r="F17" s="566">
        <v>2616631945.1900001</v>
      </c>
      <c r="G17" s="566">
        <v>2443309050.5</v>
      </c>
      <c r="H17" s="567">
        <f t="shared" si="0"/>
        <v>0.15203323144437997</v>
      </c>
      <c r="I17" s="568">
        <f t="shared" si="1"/>
        <v>1266688999.3700004</v>
      </c>
      <c r="J17" s="569">
        <f t="shared" si="3"/>
        <v>0.93832780362474644</v>
      </c>
      <c r="K17" s="570">
        <f t="shared" si="2"/>
        <v>5.1043583231987714E-4</v>
      </c>
      <c r="M17" s="137"/>
      <c r="N17" s="137"/>
    </row>
    <row r="18" spans="2:15" ht="18">
      <c r="B18" s="565" t="s">
        <v>15</v>
      </c>
      <c r="C18" s="566">
        <v>987131727.5</v>
      </c>
      <c r="D18" s="566">
        <v>7137202747</v>
      </c>
      <c r="E18" s="566">
        <v>2086070836.4900002</v>
      </c>
      <c r="F18" s="566">
        <v>710643412.4000001</v>
      </c>
      <c r="G18" s="566">
        <v>599402618.82999992</v>
      </c>
      <c r="H18" s="567">
        <f t="shared" si="0"/>
        <v>9.9568898011017939E-2</v>
      </c>
      <c r="I18" s="568">
        <f t="shared" si="1"/>
        <v>-276488315.0999999</v>
      </c>
      <c r="J18" s="569">
        <f t="shared" si="3"/>
        <v>-0.28009262330188844</v>
      </c>
      <c r="K18" s="570">
        <f t="shared" si="2"/>
        <v>1.3862777390524157E-4</v>
      </c>
      <c r="M18" s="137"/>
      <c r="N18" s="137"/>
    </row>
    <row r="19" spans="2:15" ht="18">
      <c r="B19" s="565" t="s">
        <v>16</v>
      </c>
      <c r="C19" s="566">
        <v>5699517.7699999996</v>
      </c>
      <c r="D19" s="566">
        <v>29213827</v>
      </c>
      <c r="E19" s="566">
        <v>41300</v>
      </c>
      <c r="F19" s="566">
        <v>0</v>
      </c>
      <c r="G19" s="566">
        <v>0</v>
      </c>
      <c r="H19" s="567">
        <f t="shared" si="0"/>
        <v>0</v>
      </c>
      <c r="I19" s="568">
        <f t="shared" si="1"/>
        <v>-5699517.7699999996</v>
      </c>
      <c r="J19" s="569">
        <f t="shared" si="3"/>
        <v>-1</v>
      </c>
      <c r="K19" s="570">
        <f t="shared" si="2"/>
        <v>0</v>
      </c>
      <c r="M19" s="137"/>
      <c r="N19" s="137"/>
    </row>
    <row r="20" spans="2:15" ht="18">
      <c r="B20" s="565" t="s">
        <v>17</v>
      </c>
      <c r="C20" s="566">
        <v>10593281.550000001</v>
      </c>
      <c r="D20" s="566">
        <v>316250400</v>
      </c>
      <c r="E20" s="566">
        <v>97252850.439999998</v>
      </c>
      <c r="F20" s="566">
        <v>95772876.829999983</v>
      </c>
      <c r="G20" s="566">
        <v>95772876.829999998</v>
      </c>
      <c r="H20" s="567">
        <f t="shared" si="0"/>
        <v>0.30283875318418563</v>
      </c>
      <c r="I20" s="568">
        <f t="shared" si="1"/>
        <v>85179595.279999986</v>
      </c>
      <c r="J20" s="577">
        <f t="shared" si="3"/>
        <v>8.0409073314963457</v>
      </c>
      <c r="K20" s="570">
        <f t="shared" si="2"/>
        <v>1.8682760557232436E-5</v>
      </c>
      <c r="M20" s="137"/>
      <c r="N20" s="137"/>
    </row>
    <row r="21" spans="2:15" ht="18">
      <c r="B21" s="565" t="s">
        <v>812</v>
      </c>
      <c r="C21" s="566">
        <v>755470.37</v>
      </c>
      <c r="D21" s="566">
        <v>4070159091</v>
      </c>
      <c r="E21" s="566">
        <v>14821807.779999999</v>
      </c>
      <c r="F21" s="566">
        <v>14821807.779999999</v>
      </c>
      <c r="G21" s="566">
        <v>14821807.780000001</v>
      </c>
      <c r="H21" s="567">
        <f t="shared" si="0"/>
        <v>3.6415794686684888E-3</v>
      </c>
      <c r="I21" s="568">
        <f t="shared" si="1"/>
        <v>14066337.41</v>
      </c>
      <c r="J21" s="577">
        <f t="shared" si="3"/>
        <v>18.619310523058633</v>
      </c>
      <c r="K21" s="570">
        <f t="shared" si="2"/>
        <v>2.8913435091919952E-6</v>
      </c>
      <c r="M21" s="137"/>
      <c r="N21" s="137"/>
    </row>
    <row r="22" spans="2:15" ht="18">
      <c r="B22" s="565" t="s">
        <v>813</v>
      </c>
      <c r="C22" s="566">
        <v>0</v>
      </c>
      <c r="D22" s="566">
        <v>15242268</v>
      </c>
      <c r="E22" s="566">
        <v>0</v>
      </c>
      <c r="F22" s="566">
        <v>0</v>
      </c>
      <c r="G22" s="566">
        <v>0</v>
      </c>
      <c r="H22" s="567">
        <f t="shared" si="0"/>
        <v>0</v>
      </c>
      <c r="I22" s="566">
        <f t="shared" si="1"/>
        <v>0</v>
      </c>
      <c r="J22" s="578" t="s">
        <v>28</v>
      </c>
      <c r="K22" s="579">
        <f t="shared" si="2"/>
        <v>0</v>
      </c>
      <c r="M22" s="137"/>
      <c r="N22" s="137"/>
    </row>
    <row r="23" spans="2:15" ht="19.5" customHeight="1">
      <c r="B23" s="553" t="s">
        <v>814</v>
      </c>
      <c r="C23" s="580">
        <v>6160069484.1099997</v>
      </c>
      <c r="D23" s="580">
        <v>57199003232</v>
      </c>
      <c r="E23" s="580">
        <v>9520898552.7299976</v>
      </c>
      <c r="F23" s="580">
        <v>9414654676.4799976</v>
      </c>
      <c r="G23" s="580">
        <v>9354482916.0599995</v>
      </c>
      <c r="H23" s="581">
        <f t="shared" si="0"/>
        <v>0.16459473320354936</v>
      </c>
      <c r="I23" s="582">
        <f t="shared" si="1"/>
        <v>3254585192.369998</v>
      </c>
      <c r="J23" s="583">
        <f>+(F23-C23)/C23</f>
        <v>0.5283357924395583</v>
      </c>
      <c r="K23" s="584">
        <f t="shared" si="2"/>
        <v>1.836550648488069E-3</v>
      </c>
      <c r="M23" s="137"/>
      <c r="N23" s="137"/>
      <c r="O23" s="137"/>
    </row>
    <row r="24" spans="2:15" ht="18">
      <c r="B24" s="559" t="s">
        <v>6</v>
      </c>
      <c r="C24" s="560">
        <v>6107642618.7299995</v>
      </c>
      <c r="D24" s="560">
        <v>56765034563</v>
      </c>
      <c r="E24" s="560">
        <v>9470471812.8199978</v>
      </c>
      <c r="F24" s="560">
        <v>9383497770.9099979</v>
      </c>
      <c r="G24" s="560">
        <v>9329278997.6499996</v>
      </c>
      <c r="H24" s="561">
        <f t="shared" si="0"/>
        <v>0.16530418492911925</v>
      </c>
      <c r="I24" s="562">
        <f t="shared" si="1"/>
        <v>3275855152.1799984</v>
      </c>
      <c r="J24" s="563">
        <f>+(F24-C24)/C24</f>
        <v>0.53635344382038641</v>
      </c>
      <c r="K24" s="564">
        <f t="shared" si="2"/>
        <v>1.8304727585286616E-3</v>
      </c>
    </row>
    <row r="25" spans="2:15" ht="22.35" customHeight="1">
      <c r="B25" s="565" t="s">
        <v>7</v>
      </c>
      <c r="C25" s="566">
        <v>515814751.02000016</v>
      </c>
      <c r="D25" s="566">
        <v>39299957947</v>
      </c>
      <c r="E25" s="566">
        <v>878579266.88999999</v>
      </c>
      <c r="F25" s="566">
        <v>791605224.98000014</v>
      </c>
      <c r="G25" s="566">
        <v>737386451.72000003</v>
      </c>
      <c r="H25" s="567">
        <f t="shared" si="0"/>
        <v>2.014264814348047E-2</v>
      </c>
      <c r="I25" s="568">
        <f t="shared" si="1"/>
        <v>275790473.95999998</v>
      </c>
      <c r="J25" s="569">
        <f>+(F25-C25)/C25</f>
        <v>0.53466961426488269</v>
      </c>
      <c r="K25" s="570">
        <f t="shared" si="2"/>
        <v>1.5442128673243341E-4</v>
      </c>
    </row>
    <row r="26" spans="2:15" ht="18">
      <c r="B26" s="565" t="s">
        <v>810</v>
      </c>
      <c r="C26" s="566">
        <v>9597005.5999999996</v>
      </c>
      <c r="D26" s="566">
        <v>35821015</v>
      </c>
      <c r="E26" s="566">
        <v>9218139.8000000007</v>
      </c>
      <c r="F26" s="566">
        <v>9218139.8000000007</v>
      </c>
      <c r="G26" s="566">
        <v>9218139.8000000007</v>
      </c>
      <c r="H26" s="567">
        <f t="shared" si="0"/>
        <v>0.25733887775095154</v>
      </c>
      <c r="I26" s="568">
        <f t="shared" si="1"/>
        <v>-378865.79999999888</v>
      </c>
      <c r="J26" s="569">
        <f>+(F26-C26)/C26</f>
        <v>-3.9477501190579578E-2</v>
      </c>
      <c r="K26" s="570">
        <f t="shared" si="2"/>
        <v>1.7982157826603794E-6</v>
      </c>
    </row>
    <row r="27" spans="2:15" ht="18">
      <c r="B27" s="565" t="s">
        <v>811</v>
      </c>
      <c r="C27" s="566">
        <v>5582230862.1099997</v>
      </c>
      <c r="D27" s="566">
        <v>17428528801</v>
      </c>
      <c r="E27" s="566">
        <v>8582655224.8499985</v>
      </c>
      <c r="F27" s="566">
        <v>8582655224.8499985</v>
      </c>
      <c r="G27" s="566">
        <v>8582655224.8499994</v>
      </c>
      <c r="H27" s="567">
        <f t="shared" si="0"/>
        <v>0.49244863538668565</v>
      </c>
      <c r="I27" s="568">
        <f t="shared" si="1"/>
        <v>3000424362.7399988</v>
      </c>
      <c r="J27" s="569">
        <f>+(F27-C27)/C27</f>
        <v>0.53749557065181708</v>
      </c>
      <c r="K27" s="570">
        <f t="shared" si="2"/>
        <v>1.6742495142520871E-3</v>
      </c>
    </row>
    <row r="28" spans="2:15" ht="18">
      <c r="B28" s="565" t="s">
        <v>12</v>
      </c>
      <c r="C28" s="566">
        <v>0</v>
      </c>
      <c r="D28" s="566">
        <v>726800</v>
      </c>
      <c r="E28" s="566">
        <v>19181.28</v>
      </c>
      <c r="F28" s="566">
        <v>19181.28</v>
      </c>
      <c r="G28" s="566">
        <v>19181.28</v>
      </c>
      <c r="H28" s="567">
        <f t="shared" si="0"/>
        <v>2.6391414419372591E-2</v>
      </c>
      <c r="I28" s="566">
        <f t="shared" si="1"/>
        <v>19181.28</v>
      </c>
      <c r="J28" s="571" t="s">
        <v>28</v>
      </c>
      <c r="K28" s="570">
        <f t="shared" si="2"/>
        <v>3.7417614807304047E-9</v>
      </c>
    </row>
    <row r="29" spans="2:15" ht="18">
      <c r="B29" s="559" t="s">
        <v>13</v>
      </c>
      <c r="C29" s="574">
        <v>52426865.380000003</v>
      </c>
      <c r="D29" s="574">
        <v>433968669</v>
      </c>
      <c r="E29" s="574">
        <v>50426739.910000019</v>
      </c>
      <c r="F29" s="574">
        <v>31156905.569999997</v>
      </c>
      <c r="G29" s="574">
        <v>25203918.41</v>
      </c>
      <c r="H29" s="575">
        <f t="shared" si="0"/>
        <v>7.1795287991170617E-2</v>
      </c>
      <c r="I29" s="576">
        <f t="shared" si="1"/>
        <v>-21269959.810000006</v>
      </c>
      <c r="J29" s="563">
        <f>+(F29-C29)/C29</f>
        <v>-0.4057072582125833</v>
      </c>
      <c r="K29" s="564">
        <f t="shared" si="2"/>
        <v>6.0778899594073275E-6</v>
      </c>
    </row>
    <row r="30" spans="2:15" ht="21.6" customHeight="1">
      <c r="B30" s="565" t="s">
        <v>15</v>
      </c>
      <c r="C30" s="566">
        <v>46841194.480000004</v>
      </c>
      <c r="D30" s="566">
        <v>0</v>
      </c>
      <c r="E30" s="566">
        <v>50426739.910000019</v>
      </c>
      <c r="F30" s="566">
        <v>31156905.569999997</v>
      </c>
      <c r="G30" s="566">
        <v>25203918.41</v>
      </c>
      <c r="H30" s="585" t="s">
        <v>28</v>
      </c>
      <c r="I30" s="568">
        <f t="shared" si="1"/>
        <v>-15684288.910000008</v>
      </c>
      <c r="J30" s="586">
        <f>+(F30-C30)/C30</f>
        <v>-0.33483964455041382</v>
      </c>
      <c r="K30" s="587">
        <f t="shared" si="2"/>
        <v>6.0778899594073275E-6</v>
      </c>
    </row>
    <row r="31" spans="2:15" ht="18">
      <c r="B31" s="565" t="s">
        <v>16</v>
      </c>
      <c r="C31" s="566">
        <v>0</v>
      </c>
      <c r="D31" s="566">
        <v>390065751</v>
      </c>
      <c r="E31" s="566">
        <v>0</v>
      </c>
      <c r="F31" s="566">
        <v>0</v>
      </c>
      <c r="G31" s="566">
        <v>0</v>
      </c>
      <c r="H31" s="567">
        <f t="shared" si="0"/>
        <v>0</v>
      </c>
      <c r="I31" s="566">
        <f t="shared" si="1"/>
        <v>0</v>
      </c>
      <c r="J31" s="588" t="s">
        <v>28</v>
      </c>
      <c r="K31" s="587">
        <f t="shared" si="2"/>
        <v>0</v>
      </c>
    </row>
    <row r="32" spans="2:15" ht="18">
      <c r="B32" s="565" t="s">
        <v>17</v>
      </c>
      <c r="C32" s="566">
        <v>5585670.9000000004</v>
      </c>
      <c r="D32" s="566">
        <v>42402918</v>
      </c>
      <c r="E32" s="566">
        <v>0</v>
      </c>
      <c r="F32" s="566">
        <v>0</v>
      </c>
      <c r="G32" s="566">
        <v>0</v>
      </c>
      <c r="H32" s="567">
        <f t="shared" si="0"/>
        <v>0</v>
      </c>
      <c r="I32" s="568">
        <f t="shared" si="1"/>
        <v>-5585670.9000000004</v>
      </c>
      <c r="J32" s="586">
        <f>+(F32-C32)/C32</f>
        <v>-1</v>
      </c>
      <c r="K32" s="587">
        <f t="shared" si="2"/>
        <v>0</v>
      </c>
    </row>
    <row r="33" spans="2:11" ht="18">
      <c r="B33" s="565" t="s">
        <v>812</v>
      </c>
      <c r="C33" s="566">
        <v>0</v>
      </c>
      <c r="D33" s="566">
        <v>1500000</v>
      </c>
      <c r="E33" s="566">
        <v>0</v>
      </c>
      <c r="F33" s="566">
        <v>0</v>
      </c>
      <c r="G33" s="566">
        <v>0</v>
      </c>
      <c r="H33" s="567">
        <f t="shared" si="0"/>
        <v>0</v>
      </c>
      <c r="I33" s="566">
        <f t="shared" si="1"/>
        <v>0</v>
      </c>
      <c r="J33" s="588" t="s">
        <v>28</v>
      </c>
      <c r="K33" s="587">
        <f t="shared" si="2"/>
        <v>0</v>
      </c>
    </row>
    <row r="34" spans="2:11" ht="18.75" thickBot="1">
      <c r="B34" s="565" t="s">
        <v>813</v>
      </c>
      <c r="C34" s="589">
        <v>0</v>
      </c>
      <c r="D34" s="589">
        <v>4329262452</v>
      </c>
      <c r="E34" s="589">
        <v>0</v>
      </c>
      <c r="F34" s="589">
        <v>0</v>
      </c>
      <c r="G34" s="589">
        <v>0</v>
      </c>
      <c r="H34" s="590">
        <f t="shared" si="0"/>
        <v>0</v>
      </c>
      <c r="I34" s="589">
        <f t="shared" si="1"/>
        <v>0</v>
      </c>
      <c r="J34" s="588" t="s">
        <v>28</v>
      </c>
      <c r="K34" s="587">
        <f t="shared" si="2"/>
        <v>0</v>
      </c>
    </row>
    <row r="35" spans="2:11" ht="18.75" thickBot="1">
      <c r="B35" s="541" t="s">
        <v>134</v>
      </c>
      <c r="C35" s="591">
        <f>C9+C23</f>
        <v>38047927214.859993</v>
      </c>
      <c r="D35" s="591">
        <v>179474029316</v>
      </c>
      <c r="E35" s="591">
        <f>E9+E23</f>
        <v>48997291956.630005</v>
      </c>
      <c r="F35" s="591">
        <f>F9+F23</f>
        <v>45864180087.300003</v>
      </c>
      <c r="G35" s="591">
        <f>G9+G23</f>
        <v>44932305639.569984</v>
      </c>
      <c r="H35" s="592">
        <f t="shared" si="0"/>
        <v>0.25554772610886739</v>
      </c>
      <c r="I35" s="591">
        <f t="shared" si="1"/>
        <v>7816252872.4400101</v>
      </c>
      <c r="J35" s="593">
        <f>+(F35-C35)/C35</f>
        <v>0.20543176579110189</v>
      </c>
      <c r="K35" s="593">
        <f t="shared" si="2"/>
        <v>8.9468910518975594E-3</v>
      </c>
    </row>
    <row r="36" spans="2:11">
      <c r="B36" s="544" t="s">
        <v>815</v>
      </c>
    </row>
    <row r="37" spans="2:11">
      <c r="B37" s="544" t="s">
        <v>816</v>
      </c>
      <c r="F37" s="137"/>
    </row>
    <row r="38" spans="2:11">
      <c r="B38" s="544" t="s">
        <v>803</v>
      </c>
    </row>
    <row r="40" spans="2:11">
      <c r="G40" s="137"/>
      <c r="H40" s="137"/>
    </row>
    <row r="41" spans="2:11">
      <c r="K41" s="594">
        <v>4936862.2</v>
      </c>
    </row>
    <row r="43" spans="2:11">
      <c r="E43" s="545"/>
      <c r="F43" s="137"/>
      <c r="G43" s="137"/>
      <c r="H43" s="137"/>
    </row>
    <row r="44" spans="2:11">
      <c r="E44" s="137"/>
    </row>
    <row r="59" spans="5:5">
      <c r="E59" s="137"/>
    </row>
    <row r="103" spans="5:5">
      <c r="E103" s="546"/>
    </row>
  </sheetData>
  <mergeCells count="14">
    <mergeCell ref="K5:K7"/>
    <mergeCell ref="C6:C7"/>
    <mergeCell ref="D6:D7"/>
    <mergeCell ref="E6:E7"/>
    <mergeCell ref="F6:F7"/>
    <mergeCell ref="G6:G7"/>
    <mergeCell ref="H6:H7"/>
    <mergeCell ref="I6:J6"/>
    <mergeCell ref="B2:J2"/>
    <mergeCell ref="B3:J3"/>
    <mergeCell ref="B4:J4"/>
    <mergeCell ref="B5:B8"/>
    <mergeCell ref="D5:H5"/>
    <mergeCell ref="I5:J5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P137"/>
  <sheetViews>
    <sheetView showGridLines="0" zoomScale="85" zoomScaleNormal="85" workbookViewId="0">
      <selection activeCell="B4" sqref="B4:J7"/>
    </sheetView>
  </sheetViews>
  <sheetFormatPr defaultColWidth="11.42578125" defaultRowHeight="15"/>
  <cols>
    <col min="1" max="1" width="10.42578125" style="24" customWidth="1"/>
    <col min="2" max="2" width="79.28515625" style="24" customWidth="1"/>
    <col min="3" max="3" width="13.42578125" style="24" bestFit="1" customWidth="1"/>
    <col min="4" max="4" width="17.42578125" style="24" customWidth="1"/>
    <col min="5" max="5" width="19.42578125" style="24" bestFit="1" customWidth="1"/>
    <col min="6" max="6" width="13.42578125" style="24" bestFit="1" customWidth="1"/>
    <col min="7" max="7" width="10" style="24" bestFit="1" customWidth="1"/>
    <col min="8" max="8" width="16" style="24" customWidth="1"/>
    <col min="9" max="9" width="12.28515625" style="24" customWidth="1"/>
    <col min="10" max="10" width="10.28515625" style="24" customWidth="1"/>
    <col min="11" max="11" width="11.140625" style="24" customWidth="1"/>
    <col min="12" max="12" width="11.42578125" style="24"/>
    <col min="13" max="13" width="17.85546875" style="24" bestFit="1" customWidth="1"/>
    <col min="14" max="14" width="20.28515625" style="24" bestFit="1" customWidth="1"/>
    <col min="15" max="19" width="11.42578125" style="24"/>
    <col min="20" max="20" width="30.140625" style="24" bestFit="1" customWidth="1"/>
    <col min="21" max="21" width="19.42578125" style="24" bestFit="1" customWidth="1"/>
    <col min="22" max="22" width="14.42578125" style="24" bestFit="1" customWidth="1"/>
    <col min="23" max="23" width="19.42578125" style="24" bestFit="1" customWidth="1"/>
    <col min="24" max="24" width="14.42578125" style="24" bestFit="1" customWidth="1"/>
    <col min="25" max="25" width="20" style="24" customWidth="1"/>
    <col min="26" max="26" width="13.140625" style="24" bestFit="1" customWidth="1"/>
    <col min="27" max="27" width="7.140625" style="24" bestFit="1" customWidth="1"/>
    <col min="28" max="28" width="9.140625" style="24" bestFit="1" customWidth="1"/>
    <col min="29" max="256" width="11.42578125" style="24"/>
    <col min="257" max="257" width="10.42578125" style="24" customWidth="1"/>
    <col min="258" max="258" width="79.28515625" style="24" customWidth="1"/>
    <col min="259" max="259" width="13.42578125" style="24" bestFit="1" customWidth="1"/>
    <col min="260" max="260" width="17.42578125" style="24" customWidth="1"/>
    <col min="261" max="261" width="19.42578125" style="24" bestFit="1" customWidth="1"/>
    <col min="262" max="262" width="13.42578125" style="24" bestFit="1" customWidth="1"/>
    <col min="263" max="263" width="10" style="24" bestFit="1" customWidth="1"/>
    <col min="264" max="264" width="16" style="24" customWidth="1"/>
    <col min="265" max="265" width="12.28515625" style="24" customWidth="1"/>
    <col min="266" max="266" width="10.28515625" style="24" customWidth="1"/>
    <col min="267" max="267" width="11.140625" style="24" customWidth="1"/>
    <col min="268" max="268" width="11.42578125" style="24"/>
    <col min="269" max="269" width="17.85546875" style="24" bestFit="1" customWidth="1"/>
    <col min="270" max="270" width="20.28515625" style="24" bestFit="1" customWidth="1"/>
    <col min="271" max="275" width="11.42578125" style="24"/>
    <col min="276" max="276" width="30.140625" style="24" bestFit="1" customWidth="1"/>
    <col min="277" max="277" width="19.42578125" style="24" bestFit="1" customWidth="1"/>
    <col min="278" max="278" width="14.42578125" style="24" bestFit="1" customWidth="1"/>
    <col min="279" max="279" width="19.42578125" style="24" bestFit="1" customWidth="1"/>
    <col min="280" max="280" width="14.42578125" style="24" bestFit="1" customWidth="1"/>
    <col min="281" max="281" width="20" style="24" customWidth="1"/>
    <col min="282" max="282" width="13.140625" style="24" bestFit="1" customWidth="1"/>
    <col min="283" max="283" width="7.140625" style="24" bestFit="1" customWidth="1"/>
    <col min="284" max="284" width="9.140625" style="24" bestFit="1" customWidth="1"/>
    <col min="285" max="512" width="11.42578125" style="24"/>
    <col min="513" max="513" width="10.42578125" style="24" customWidth="1"/>
    <col min="514" max="514" width="79.28515625" style="24" customWidth="1"/>
    <col min="515" max="515" width="13.42578125" style="24" bestFit="1" customWidth="1"/>
    <col min="516" max="516" width="17.42578125" style="24" customWidth="1"/>
    <col min="517" max="517" width="19.42578125" style="24" bestFit="1" customWidth="1"/>
    <col min="518" max="518" width="13.42578125" style="24" bestFit="1" customWidth="1"/>
    <col min="519" max="519" width="10" style="24" bestFit="1" customWidth="1"/>
    <col min="520" max="520" width="16" style="24" customWidth="1"/>
    <col min="521" max="521" width="12.28515625" style="24" customWidth="1"/>
    <col min="522" max="522" width="10.28515625" style="24" customWidth="1"/>
    <col min="523" max="523" width="11.140625" style="24" customWidth="1"/>
    <col min="524" max="524" width="11.42578125" style="24"/>
    <col min="525" max="525" width="17.85546875" style="24" bestFit="1" customWidth="1"/>
    <col min="526" max="526" width="20.28515625" style="24" bestFit="1" customWidth="1"/>
    <col min="527" max="531" width="11.42578125" style="24"/>
    <col min="532" max="532" width="30.140625" style="24" bestFit="1" customWidth="1"/>
    <col min="533" max="533" width="19.42578125" style="24" bestFit="1" customWidth="1"/>
    <col min="534" max="534" width="14.42578125" style="24" bestFit="1" customWidth="1"/>
    <col min="535" max="535" width="19.42578125" style="24" bestFit="1" customWidth="1"/>
    <col min="536" max="536" width="14.42578125" style="24" bestFit="1" customWidth="1"/>
    <col min="537" max="537" width="20" style="24" customWidth="1"/>
    <col min="538" max="538" width="13.140625" style="24" bestFit="1" customWidth="1"/>
    <col min="539" max="539" width="7.140625" style="24" bestFit="1" customWidth="1"/>
    <col min="540" max="540" width="9.140625" style="24" bestFit="1" customWidth="1"/>
    <col min="541" max="768" width="11.42578125" style="24"/>
    <col min="769" max="769" width="10.42578125" style="24" customWidth="1"/>
    <col min="770" max="770" width="79.28515625" style="24" customWidth="1"/>
    <col min="771" max="771" width="13.42578125" style="24" bestFit="1" customWidth="1"/>
    <col min="772" max="772" width="17.42578125" style="24" customWidth="1"/>
    <col min="773" max="773" width="19.42578125" style="24" bestFit="1" customWidth="1"/>
    <col min="774" max="774" width="13.42578125" style="24" bestFit="1" customWidth="1"/>
    <col min="775" max="775" width="10" style="24" bestFit="1" customWidth="1"/>
    <col min="776" max="776" width="16" style="24" customWidth="1"/>
    <col min="777" max="777" width="12.28515625" style="24" customWidth="1"/>
    <col min="778" max="778" width="10.28515625" style="24" customWidth="1"/>
    <col min="779" max="779" width="11.140625" style="24" customWidth="1"/>
    <col min="780" max="780" width="11.42578125" style="24"/>
    <col min="781" max="781" width="17.85546875" style="24" bestFit="1" customWidth="1"/>
    <col min="782" max="782" width="20.28515625" style="24" bestFit="1" customWidth="1"/>
    <col min="783" max="787" width="11.42578125" style="24"/>
    <col min="788" max="788" width="30.140625" style="24" bestFit="1" customWidth="1"/>
    <col min="789" max="789" width="19.42578125" style="24" bestFit="1" customWidth="1"/>
    <col min="790" max="790" width="14.42578125" style="24" bestFit="1" customWidth="1"/>
    <col min="791" max="791" width="19.42578125" style="24" bestFit="1" customWidth="1"/>
    <col min="792" max="792" width="14.42578125" style="24" bestFit="1" customWidth="1"/>
    <col min="793" max="793" width="20" style="24" customWidth="1"/>
    <col min="794" max="794" width="13.140625" style="24" bestFit="1" customWidth="1"/>
    <col min="795" max="795" width="7.140625" style="24" bestFit="1" customWidth="1"/>
    <col min="796" max="796" width="9.140625" style="24" bestFit="1" customWidth="1"/>
    <col min="797" max="1024" width="11.42578125" style="24"/>
    <col min="1025" max="1025" width="10.42578125" style="24" customWidth="1"/>
    <col min="1026" max="1026" width="79.28515625" style="24" customWidth="1"/>
    <col min="1027" max="1027" width="13.42578125" style="24" bestFit="1" customWidth="1"/>
    <col min="1028" max="1028" width="17.42578125" style="24" customWidth="1"/>
    <col min="1029" max="1029" width="19.42578125" style="24" bestFit="1" customWidth="1"/>
    <col min="1030" max="1030" width="13.42578125" style="24" bestFit="1" customWidth="1"/>
    <col min="1031" max="1031" width="10" style="24" bestFit="1" customWidth="1"/>
    <col min="1032" max="1032" width="16" style="24" customWidth="1"/>
    <col min="1033" max="1033" width="12.28515625" style="24" customWidth="1"/>
    <col min="1034" max="1034" width="10.28515625" style="24" customWidth="1"/>
    <col min="1035" max="1035" width="11.140625" style="24" customWidth="1"/>
    <col min="1036" max="1036" width="11.42578125" style="24"/>
    <col min="1037" max="1037" width="17.85546875" style="24" bestFit="1" customWidth="1"/>
    <col min="1038" max="1038" width="20.28515625" style="24" bestFit="1" customWidth="1"/>
    <col min="1039" max="1043" width="11.42578125" style="24"/>
    <col min="1044" max="1044" width="30.140625" style="24" bestFit="1" customWidth="1"/>
    <col min="1045" max="1045" width="19.42578125" style="24" bestFit="1" customWidth="1"/>
    <col min="1046" max="1046" width="14.42578125" style="24" bestFit="1" customWidth="1"/>
    <col min="1047" max="1047" width="19.42578125" style="24" bestFit="1" customWidth="1"/>
    <col min="1048" max="1048" width="14.42578125" style="24" bestFit="1" customWidth="1"/>
    <col min="1049" max="1049" width="20" style="24" customWidth="1"/>
    <col min="1050" max="1050" width="13.140625" style="24" bestFit="1" customWidth="1"/>
    <col min="1051" max="1051" width="7.140625" style="24" bestFit="1" customWidth="1"/>
    <col min="1052" max="1052" width="9.140625" style="24" bestFit="1" customWidth="1"/>
    <col min="1053" max="1280" width="11.42578125" style="24"/>
    <col min="1281" max="1281" width="10.42578125" style="24" customWidth="1"/>
    <col min="1282" max="1282" width="79.28515625" style="24" customWidth="1"/>
    <col min="1283" max="1283" width="13.42578125" style="24" bestFit="1" customWidth="1"/>
    <col min="1284" max="1284" width="17.42578125" style="24" customWidth="1"/>
    <col min="1285" max="1285" width="19.42578125" style="24" bestFit="1" customWidth="1"/>
    <col min="1286" max="1286" width="13.42578125" style="24" bestFit="1" customWidth="1"/>
    <col min="1287" max="1287" width="10" style="24" bestFit="1" customWidth="1"/>
    <col min="1288" max="1288" width="16" style="24" customWidth="1"/>
    <col min="1289" max="1289" width="12.28515625" style="24" customWidth="1"/>
    <col min="1290" max="1290" width="10.28515625" style="24" customWidth="1"/>
    <col min="1291" max="1291" width="11.140625" style="24" customWidth="1"/>
    <col min="1292" max="1292" width="11.42578125" style="24"/>
    <col min="1293" max="1293" width="17.85546875" style="24" bestFit="1" customWidth="1"/>
    <col min="1294" max="1294" width="20.28515625" style="24" bestFit="1" customWidth="1"/>
    <col min="1295" max="1299" width="11.42578125" style="24"/>
    <col min="1300" max="1300" width="30.140625" style="24" bestFit="1" customWidth="1"/>
    <col min="1301" max="1301" width="19.42578125" style="24" bestFit="1" customWidth="1"/>
    <col min="1302" max="1302" width="14.42578125" style="24" bestFit="1" customWidth="1"/>
    <col min="1303" max="1303" width="19.42578125" style="24" bestFit="1" customWidth="1"/>
    <col min="1304" max="1304" width="14.42578125" style="24" bestFit="1" customWidth="1"/>
    <col min="1305" max="1305" width="20" style="24" customWidth="1"/>
    <col min="1306" max="1306" width="13.140625" style="24" bestFit="1" customWidth="1"/>
    <col min="1307" max="1307" width="7.140625" style="24" bestFit="1" customWidth="1"/>
    <col min="1308" max="1308" width="9.140625" style="24" bestFit="1" customWidth="1"/>
    <col min="1309" max="1536" width="11.42578125" style="24"/>
    <col min="1537" max="1537" width="10.42578125" style="24" customWidth="1"/>
    <col min="1538" max="1538" width="79.28515625" style="24" customWidth="1"/>
    <col min="1539" max="1539" width="13.42578125" style="24" bestFit="1" customWidth="1"/>
    <col min="1540" max="1540" width="17.42578125" style="24" customWidth="1"/>
    <col min="1541" max="1541" width="19.42578125" style="24" bestFit="1" customWidth="1"/>
    <col min="1542" max="1542" width="13.42578125" style="24" bestFit="1" customWidth="1"/>
    <col min="1543" max="1543" width="10" style="24" bestFit="1" customWidth="1"/>
    <col min="1544" max="1544" width="16" style="24" customWidth="1"/>
    <col min="1545" max="1545" width="12.28515625" style="24" customWidth="1"/>
    <col min="1546" max="1546" width="10.28515625" style="24" customWidth="1"/>
    <col min="1547" max="1547" width="11.140625" style="24" customWidth="1"/>
    <col min="1548" max="1548" width="11.42578125" style="24"/>
    <col min="1549" max="1549" width="17.85546875" style="24" bestFit="1" customWidth="1"/>
    <col min="1550" max="1550" width="20.28515625" style="24" bestFit="1" customWidth="1"/>
    <col min="1551" max="1555" width="11.42578125" style="24"/>
    <col min="1556" max="1556" width="30.140625" style="24" bestFit="1" customWidth="1"/>
    <col min="1557" max="1557" width="19.42578125" style="24" bestFit="1" customWidth="1"/>
    <col min="1558" max="1558" width="14.42578125" style="24" bestFit="1" customWidth="1"/>
    <col min="1559" max="1559" width="19.42578125" style="24" bestFit="1" customWidth="1"/>
    <col min="1560" max="1560" width="14.42578125" style="24" bestFit="1" customWidth="1"/>
    <col min="1561" max="1561" width="20" style="24" customWidth="1"/>
    <col min="1562" max="1562" width="13.140625" style="24" bestFit="1" customWidth="1"/>
    <col min="1563" max="1563" width="7.140625" style="24" bestFit="1" customWidth="1"/>
    <col min="1564" max="1564" width="9.140625" style="24" bestFit="1" customWidth="1"/>
    <col min="1565" max="1792" width="11.42578125" style="24"/>
    <col min="1793" max="1793" width="10.42578125" style="24" customWidth="1"/>
    <col min="1794" max="1794" width="79.28515625" style="24" customWidth="1"/>
    <col min="1795" max="1795" width="13.42578125" style="24" bestFit="1" customWidth="1"/>
    <col min="1796" max="1796" width="17.42578125" style="24" customWidth="1"/>
    <col min="1797" max="1797" width="19.42578125" style="24" bestFit="1" customWidth="1"/>
    <col min="1798" max="1798" width="13.42578125" style="24" bestFit="1" customWidth="1"/>
    <col min="1799" max="1799" width="10" style="24" bestFit="1" customWidth="1"/>
    <col min="1800" max="1800" width="16" style="24" customWidth="1"/>
    <col min="1801" max="1801" width="12.28515625" style="24" customWidth="1"/>
    <col min="1802" max="1802" width="10.28515625" style="24" customWidth="1"/>
    <col min="1803" max="1803" width="11.140625" style="24" customWidth="1"/>
    <col min="1804" max="1804" width="11.42578125" style="24"/>
    <col min="1805" max="1805" width="17.85546875" style="24" bestFit="1" customWidth="1"/>
    <col min="1806" max="1806" width="20.28515625" style="24" bestFit="1" customWidth="1"/>
    <col min="1807" max="1811" width="11.42578125" style="24"/>
    <col min="1812" max="1812" width="30.140625" style="24" bestFit="1" customWidth="1"/>
    <col min="1813" max="1813" width="19.42578125" style="24" bestFit="1" customWidth="1"/>
    <col min="1814" max="1814" width="14.42578125" style="24" bestFit="1" customWidth="1"/>
    <col min="1815" max="1815" width="19.42578125" style="24" bestFit="1" customWidth="1"/>
    <col min="1816" max="1816" width="14.42578125" style="24" bestFit="1" customWidth="1"/>
    <col min="1817" max="1817" width="20" style="24" customWidth="1"/>
    <col min="1818" max="1818" width="13.140625" style="24" bestFit="1" customWidth="1"/>
    <col min="1819" max="1819" width="7.140625" style="24" bestFit="1" customWidth="1"/>
    <col min="1820" max="1820" width="9.140625" style="24" bestFit="1" customWidth="1"/>
    <col min="1821" max="2048" width="11.42578125" style="24"/>
    <col min="2049" max="2049" width="10.42578125" style="24" customWidth="1"/>
    <col min="2050" max="2050" width="79.28515625" style="24" customWidth="1"/>
    <col min="2051" max="2051" width="13.42578125" style="24" bestFit="1" customWidth="1"/>
    <col min="2052" max="2052" width="17.42578125" style="24" customWidth="1"/>
    <col min="2053" max="2053" width="19.42578125" style="24" bestFit="1" customWidth="1"/>
    <col min="2054" max="2054" width="13.42578125" style="24" bestFit="1" customWidth="1"/>
    <col min="2055" max="2055" width="10" style="24" bestFit="1" customWidth="1"/>
    <col min="2056" max="2056" width="16" style="24" customWidth="1"/>
    <col min="2057" max="2057" width="12.28515625" style="24" customWidth="1"/>
    <col min="2058" max="2058" width="10.28515625" style="24" customWidth="1"/>
    <col min="2059" max="2059" width="11.140625" style="24" customWidth="1"/>
    <col min="2060" max="2060" width="11.42578125" style="24"/>
    <col min="2061" max="2061" width="17.85546875" style="24" bestFit="1" customWidth="1"/>
    <col min="2062" max="2062" width="20.28515625" style="24" bestFit="1" customWidth="1"/>
    <col min="2063" max="2067" width="11.42578125" style="24"/>
    <col min="2068" max="2068" width="30.140625" style="24" bestFit="1" customWidth="1"/>
    <col min="2069" max="2069" width="19.42578125" style="24" bestFit="1" customWidth="1"/>
    <col min="2070" max="2070" width="14.42578125" style="24" bestFit="1" customWidth="1"/>
    <col min="2071" max="2071" width="19.42578125" style="24" bestFit="1" customWidth="1"/>
    <col min="2072" max="2072" width="14.42578125" style="24" bestFit="1" customWidth="1"/>
    <col min="2073" max="2073" width="20" style="24" customWidth="1"/>
    <col min="2074" max="2074" width="13.140625" style="24" bestFit="1" customWidth="1"/>
    <col min="2075" max="2075" width="7.140625" style="24" bestFit="1" customWidth="1"/>
    <col min="2076" max="2076" width="9.140625" style="24" bestFit="1" customWidth="1"/>
    <col min="2077" max="2304" width="11.42578125" style="24"/>
    <col min="2305" max="2305" width="10.42578125" style="24" customWidth="1"/>
    <col min="2306" max="2306" width="79.28515625" style="24" customWidth="1"/>
    <col min="2307" max="2307" width="13.42578125" style="24" bestFit="1" customWidth="1"/>
    <col min="2308" max="2308" width="17.42578125" style="24" customWidth="1"/>
    <col min="2309" max="2309" width="19.42578125" style="24" bestFit="1" customWidth="1"/>
    <col min="2310" max="2310" width="13.42578125" style="24" bestFit="1" customWidth="1"/>
    <col min="2311" max="2311" width="10" style="24" bestFit="1" customWidth="1"/>
    <col min="2312" max="2312" width="16" style="24" customWidth="1"/>
    <col min="2313" max="2313" width="12.28515625" style="24" customWidth="1"/>
    <col min="2314" max="2314" width="10.28515625" style="24" customWidth="1"/>
    <col min="2315" max="2315" width="11.140625" style="24" customWidth="1"/>
    <col min="2316" max="2316" width="11.42578125" style="24"/>
    <col min="2317" max="2317" width="17.85546875" style="24" bestFit="1" customWidth="1"/>
    <col min="2318" max="2318" width="20.28515625" style="24" bestFit="1" customWidth="1"/>
    <col min="2319" max="2323" width="11.42578125" style="24"/>
    <col min="2324" max="2324" width="30.140625" style="24" bestFit="1" customWidth="1"/>
    <col min="2325" max="2325" width="19.42578125" style="24" bestFit="1" customWidth="1"/>
    <col min="2326" max="2326" width="14.42578125" style="24" bestFit="1" customWidth="1"/>
    <col min="2327" max="2327" width="19.42578125" style="24" bestFit="1" customWidth="1"/>
    <col min="2328" max="2328" width="14.42578125" style="24" bestFit="1" customWidth="1"/>
    <col min="2329" max="2329" width="20" style="24" customWidth="1"/>
    <col min="2330" max="2330" width="13.140625" style="24" bestFit="1" customWidth="1"/>
    <col min="2331" max="2331" width="7.140625" style="24" bestFit="1" customWidth="1"/>
    <col min="2332" max="2332" width="9.140625" style="24" bestFit="1" customWidth="1"/>
    <col min="2333" max="2560" width="11.42578125" style="24"/>
    <col min="2561" max="2561" width="10.42578125" style="24" customWidth="1"/>
    <col min="2562" max="2562" width="79.28515625" style="24" customWidth="1"/>
    <col min="2563" max="2563" width="13.42578125" style="24" bestFit="1" customWidth="1"/>
    <col min="2564" max="2564" width="17.42578125" style="24" customWidth="1"/>
    <col min="2565" max="2565" width="19.42578125" style="24" bestFit="1" customWidth="1"/>
    <col min="2566" max="2566" width="13.42578125" style="24" bestFit="1" customWidth="1"/>
    <col min="2567" max="2567" width="10" style="24" bestFit="1" customWidth="1"/>
    <col min="2568" max="2568" width="16" style="24" customWidth="1"/>
    <col min="2569" max="2569" width="12.28515625" style="24" customWidth="1"/>
    <col min="2570" max="2570" width="10.28515625" style="24" customWidth="1"/>
    <col min="2571" max="2571" width="11.140625" style="24" customWidth="1"/>
    <col min="2572" max="2572" width="11.42578125" style="24"/>
    <col min="2573" max="2573" width="17.85546875" style="24" bestFit="1" customWidth="1"/>
    <col min="2574" max="2574" width="20.28515625" style="24" bestFit="1" customWidth="1"/>
    <col min="2575" max="2579" width="11.42578125" style="24"/>
    <col min="2580" max="2580" width="30.140625" style="24" bestFit="1" customWidth="1"/>
    <col min="2581" max="2581" width="19.42578125" style="24" bestFit="1" customWidth="1"/>
    <col min="2582" max="2582" width="14.42578125" style="24" bestFit="1" customWidth="1"/>
    <col min="2583" max="2583" width="19.42578125" style="24" bestFit="1" customWidth="1"/>
    <col min="2584" max="2584" width="14.42578125" style="24" bestFit="1" customWidth="1"/>
    <col min="2585" max="2585" width="20" style="24" customWidth="1"/>
    <col min="2586" max="2586" width="13.140625" style="24" bestFit="1" customWidth="1"/>
    <col min="2587" max="2587" width="7.140625" style="24" bestFit="1" customWidth="1"/>
    <col min="2588" max="2588" width="9.140625" style="24" bestFit="1" customWidth="1"/>
    <col min="2589" max="2816" width="11.42578125" style="24"/>
    <col min="2817" max="2817" width="10.42578125" style="24" customWidth="1"/>
    <col min="2818" max="2818" width="79.28515625" style="24" customWidth="1"/>
    <col min="2819" max="2819" width="13.42578125" style="24" bestFit="1" customWidth="1"/>
    <col min="2820" max="2820" width="17.42578125" style="24" customWidth="1"/>
    <col min="2821" max="2821" width="19.42578125" style="24" bestFit="1" customWidth="1"/>
    <col min="2822" max="2822" width="13.42578125" style="24" bestFit="1" customWidth="1"/>
    <col min="2823" max="2823" width="10" style="24" bestFit="1" customWidth="1"/>
    <col min="2824" max="2824" width="16" style="24" customWidth="1"/>
    <col min="2825" max="2825" width="12.28515625" style="24" customWidth="1"/>
    <col min="2826" max="2826" width="10.28515625" style="24" customWidth="1"/>
    <col min="2827" max="2827" width="11.140625" style="24" customWidth="1"/>
    <col min="2828" max="2828" width="11.42578125" style="24"/>
    <col min="2829" max="2829" width="17.85546875" style="24" bestFit="1" customWidth="1"/>
    <col min="2830" max="2830" width="20.28515625" style="24" bestFit="1" customWidth="1"/>
    <col min="2831" max="2835" width="11.42578125" style="24"/>
    <col min="2836" max="2836" width="30.140625" style="24" bestFit="1" customWidth="1"/>
    <col min="2837" max="2837" width="19.42578125" style="24" bestFit="1" customWidth="1"/>
    <col min="2838" max="2838" width="14.42578125" style="24" bestFit="1" customWidth="1"/>
    <col min="2839" max="2839" width="19.42578125" style="24" bestFit="1" customWidth="1"/>
    <col min="2840" max="2840" width="14.42578125" style="24" bestFit="1" customWidth="1"/>
    <col min="2841" max="2841" width="20" style="24" customWidth="1"/>
    <col min="2842" max="2842" width="13.140625" style="24" bestFit="1" customWidth="1"/>
    <col min="2843" max="2843" width="7.140625" style="24" bestFit="1" customWidth="1"/>
    <col min="2844" max="2844" width="9.140625" style="24" bestFit="1" customWidth="1"/>
    <col min="2845" max="3072" width="11.42578125" style="24"/>
    <col min="3073" max="3073" width="10.42578125" style="24" customWidth="1"/>
    <col min="3074" max="3074" width="79.28515625" style="24" customWidth="1"/>
    <col min="3075" max="3075" width="13.42578125" style="24" bestFit="1" customWidth="1"/>
    <col min="3076" max="3076" width="17.42578125" style="24" customWidth="1"/>
    <col min="3077" max="3077" width="19.42578125" style="24" bestFit="1" customWidth="1"/>
    <col min="3078" max="3078" width="13.42578125" style="24" bestFit="1" customWidth="1"/>
    <col min="3079" max="3079" width="10" style="24" bestFit="1" customWidth="1"/>
    <col min="3080" max="3080" width="16" style="24" customWidth="1"/>
    <col min="3081" max="3081" width="12.28515625" style="24" customWidth="1"/>
    <col min="3082" max="3082" width="10.28515625" style="24" customWidth="1"/>
    <col min="3083" max="3083" width="11.140625" style="24" customWidth="1"/>
    <col min="3084" max="3084" width="11.42578125" style="24"/>
    <col min="3085" max="3085" width="17.85546875" style="24" bestFit="1" customWidth="1"/>
    <col min="3086" max="3086" width="20.28515625" style="24" bestFit="1" customWidth="1"/>
    <col min="3087" max="3091" width="11.42578125" style="24"/>
    <col min="3092" max="3092" width="30.140625" style="24" bestFit="1" customWidth="1"/>
    <col min="3093" max="3093" width="19.42578125" style="24" bestFit="1" customWidth="1"/>
    <col min="3094" max="3094" width="14.42578125" style="24" bestFit="1" customWidth="1"/>
    <col min="3095" max="3095" width="19.42578125" style="24" bestFit="1" customWidth="1"/>
    <col min="3096" max="3096" width="14.42578125" style="24" bestFit="1" customWidth="1"/>
    <col min="3097" max="3097" width="20" style="24" customWidth="1"/>
    <col min="3098" max="3098" width="13.140625" style="24" bestFit="1" customWidth="1"/>
    <col min="3099" max="3099" width="7.140625" style="24" bestFit="1" customWidth="1"/>
    <col min="3100" max="3100" width="9.140625" style="24" bestFit="1" customWidth="1"/>
    <col min="3101" max="3328" width="11.42578125" style="24"/>
    <col min="3329" max="3329" width="10.42578125" style="24" customWidth="1"/>
    <col min="3330" max="3330" width="79.28515625" style="24" customWidth="1"/>
    <col min="3331" max="3331" width="13.42578125" style="24" bestFit="1" customWidth="1"/>
    <col min="3332" max="3332" width="17.42578125" style="24" customWidth="1"/>
    <col min="3333" max="3333" width="19.42578125" style="24" bestFit="1" customWidth="1"/>
    <col min="3334" max="3334" width="13.42578125" style="24" bestFit="1" customWidth="1"/>
    <col min="3335" max="3335" width="10" style="24" bestFit="1" customWidth="1"/>
    <col min="3336" max="3336" width="16" style="24" customWidth="1"/>
    <col min="3337" max="3337" width="12.28515625" style="24" customWidth="1"/>
    <col min="3338" max="3338" width="10.28515625" style="24" customWidth="1"/>
    <col min="3339" max="3339" width="11.140625" style="24" customWidth="1"/>
    <col min="3340" max="3340" width="11.42578125" style="24"/>
    <col min="3341" max="3341" width="17.85546875" style="24" bestFit="1" customWidth="1"/>
    <col min="3342" max="3342" width="20.28515625" style="24" bestFit="1" customWidth="1"/>
    <col min="3343" max="3347" width="11.42578125" style="24"/>
    <col min="3348" max="3348" width="30.140625" style="24" bestFit="1" customWidth="1"/>
    <col min="3349" max="3349" width="19.42578125" style="24" bestFit="1" customWidth="1"/>
    <col min="3350" max="3350" width="14.42578125" style="24" bestFit="1" customWidth="1"/>
    <col min="3351" max="3351" width="19.42578125" style="24" bestFit="1" customWidth="1"/>
    <col min="3352" max="3352" width="14.42578125" style="24" bestFit="1" customWidth="1"/>
    <col min="3353" max="3353" width="20" style="24" customWidth="1"/>
    <col min="3354" max="3354" width="13.140625" style="24" bestFit="1" customWidth="1"/>
    <col min="3355" max="3355" width="7.140625" style="24" bestFit="1" customWidth="1"/>
    <col min="3356" max="3356" width="9.140625" style="24" bestFit="1" customWidth="1"/>
    <col min="3357" max="3584" width="11.42578125" style="24"/>
    <col min="3585" max="3585" width="10.42578125" style="24" customWidth="1"/>
    <col min="3586" max="3586" width="79.28515625" style="24" customWidth="1"/>
    <col min="3587" max="3587" width="13.42578125" style="24" bestFit="1" customWidth="1"/>
    <col min="3588" max="3588" width="17.42578125" style="24" customWidth="1"/>
    <col min="3589" max="3589" width="19.42578125" style="24" bestFit="1" customWidth="1"/>
    <col min="3590" max="3590" width="13.42578125" style="24" bestFit="1" customWidth="1"/>
    <col min="3591" max="3591" width="10" style="24" bestFit="1" customWidth="1"/>
    <col min="3592" max="3592" width="16" style="24" customWidth="1"/>
    <col min="3593" max="3593" width="12.28515625" style="24" customWidth="1"/>
    <col min="3594" max="3594" width="10.28515625" style="24" customWidth="1"/>
    <col min="3595" max="3595" width="11.140625" style="24" customWidth="1"/>
    <col min="3596" max="3596" width="11.42578125" style="24"/>
    <col min="3597" max="3597" width="17.85546875" style="24" bestFit="1" customWidth="1"/>
    <col min="3598" max="3598" width="20.28515625" style="24" bestFit="1" customWidth="1"/>
    <col min="3599" max="3603" width="11.42578125" style="24"/>
    <col min="3604" max="3604" width="30.140625" style="24" bestFit="1" customWidth="1"/>
    <col min="3605" max="3605" width="19.42578125" style="24" bestFit="1" customWidth="1"/>
    <col min="3606" max="3606" width="14.42578125" style="24" bestFit="1" customWidth="1"/>
    <col min="3607" max="3607" width="19.42578125" style="24" bestFit="1" customWidth="1"/>
    <col min="3608" max="3608" width="14.42578125" style="24" bestFit="1" customWidth="1"/>
    <col min="3609" max="3609" width="20" style="24" customWidth="1"/>
    <col min="3610" max="3610" width="13.140625" style="24" bestFit="1" customWidth="1"/>
    <col min="3611" max="3611" width="7.140625" style="24" bestFit="1" customWidth="1"/>
    <col min="3612" max="3612" width="9.140625" style="24" bestFit="1" customWidth="1"/>
    <col min="3613" max="3840" width="11.42578125" style="24"/>
    <col min="3841" max="3841" width="10.42578125" style="24" customWidth="1"/>
    <col min="3842" max="3842" width="79.28515625" style="24" customWidth="1"/>
    <col min="3843" max="3843" width="13.42578125" style="24" bestFit="1" customWidth="1"/>
    <col min="3844" max="3844" width="17.42578125" style="24" customWidth="1"/>
    <col min="3845" max="3845" width="19.42578125" style="24" bestFit="1" customWidth="1"/>
    <col min="3846" max="3846" width="13.42578125" style="24" bestFit="1" customWidth="1"/>
    <col min="3847" max="3847" width="10" style="24" bestFit="1" customWidth="1"/>
    <col min="3848" max="3848" width="16" style="24" customWidth="1"/>
    <col min="3849" max="3849" width="12.28515625" style="24" customWidth="1"/>
    <col min="3850" max="3850" width="10.28515625" style="24" customWidth="1"/>
    <col min="3851" max="3851" width="11.140625" style="24" customWidth="1"/>
    <col min="3852" max="3852" width="11.42578125" style="24"/>
    <col min="3853" max="3853" width="17.85546875" style="24" bestFit="1" customWidth="1"/>
    <col min="3854" max="3854" width="20.28515625" style="24" bestFit="1" customWidth="1"/>
    <col min="3855" max="3859" width="11.42578125" style="24"/>
    <col min="3860" max="3860" width="30.140625" style="24" bestFit="1" customWidth="1"/>
    <col min="3861" max="3861" width="19.42578125" style="24" bestFit="1" customWidth="1"/>
    <col min="3862" max="3862" width="14.42578125" style="24" bestFit="1" customWidth="1"/>
    <col min="3863" max="3863" width="19.42578125" style="24" bestFit="1" customWidth="1"/>
    <col min="3864" max="3864" width="14.42578125" style="24" bestFit="1" customWidth="1"/>
    <col min="3865" max="3865" width="20" style="24" customWidth="1"/>
    <col min="3866" max="3866" width="13.140625" style="24" bestFit="1" customWidth="1"/>
    <col min="3867" max="3867" width="7.140625" style="24" bestFit="1" customWidth="1"/>
    <col min="3868" max="3868" width="9.140625" style="24" bestFit="1" customWidth="1"/>
    <col min="3869" max="4096" width="11.42578125" style="24"/>
    <col min="4097" max="4097" width="10.42578125" style="24" customWidth="1"/>
    <col min="4098" max="4098" width="79.28515625" style="24" customWidth="1"/>
    <col min="4099" max="4099" width="13.42578125" style="24" bestFit="1" customWidth="1"/>
    <col min="4100" max="4100" width="17.42578125" style="24" customWidth="1"/>
    <col min="4101" max="4101" width="19.42578125" style="24" bestFit="1" customWidth="1"/>
    <col min="4102" max="4102" width="13.42578125" style="24" bestFit="1" customWidth="1"/>
    <col min="4103" max="4103" width="10" style="24" bestFit="1" customWidth="1"/>
    <col min="4104" max="4104" width="16" style="24" customWidth="1"/>
    <col min="4105" max="4105" width="12.28515625" style="24" customWidth="1"/>
    <col min="4106" max="4106" width="10.28515625" style="24" customWidth="1"/>
    <col min="4107" max="4107" width="11.140625" style="24" customWidth="1"/>
    <col min="4108" max="4108" width="11.42578125" style="24"/>
    <col min="4109" max="4109" width="17.85546875" style="24" bestFit="1" customWidth="1"/>
    <col min="4110" max="4110" width="20.28515625" style="24" bestFit="1" customWidth="1"/>
    <col min="4111" max="4115" width="11.42578125" style="24"/>
    <col min="4116" max="4116" width="30.140625" style="24" bestFit="1" customWidth="1"/>
    <col min="4117" max="4117" width="19.42578125" style="24" bestFit="1" customWidth="1"/>
    <col min="4118" max="4118" width="14.42578125" style="24" bestFit="1" customWidth="1"/>
    <col min="4119" max="4119" width="19.42578125" style="24" bestFit="1" customWidth="1"/>
    <col min="4120" max="4120" width="14.42578125" style="24" bestFit="1" customWidth="1"/>
    <col min="4121" max="4121" width="20" style="24" customWidth="1"/>
    <col min="4122" max="4122" width="13.140625" style="24" bestFit="1" customWidth="1"/>
    <col min="4123" max="4123" width="7.140625" style="24" bestFit="1" customWidth="1"/>
    <col min="4124" max="4124" width="9.140625" style="24" bestFit="1" customWidth="1"/>
    <col min="4125" max="4352" width="11.42578125" style="24"/>
    <col min="4353" max="4353" width="10.42578125" style="24" customWidth="1"/>
    <col min="4354" max="4354" width="79.28515625" style="24" customWidth="1"/>
    <col min="4355" max="4355" width="13.42578125" style="24" bestFit="1" customWidth="1"/>
    <col min="4356" max="4356" width="17.42578125" style="24" customWidth="1"/>
    <col min="4357" max="4357" width="19.42578125" style="24" bestFit="1" customWidth="1"/>
    <col min="4358" max="4358" width="13.42578125" style="24" bestFit="1" customWidth="1"/>
    <col min="4359" max="4359" width="10" style="24" bestFit="1" customWidth="1"/>
    <col min="4360" max="4360" width="16" style="24" customWidth="1"/>
    <col min="4361" max="4361" width="12.28515625" style="24" customWidth="1"/>
    <col min="4362" max="4362" width="10.28515625" style="24" customWidth="1"/>
    <col min="4363" max="4363" width="11.140625" style="24" customWidth="1"/>
    <col min="4364" max="4364" width="11.42578125" style="24"/>
    <col min="4365" max="4365" width="17.85546875" style="24" bestFit="1" customWidth="1"/>
    <col min="4366" max="4366" width="20.28515625" style="24" bestFit="1" customWidth="1"/>
    <col min="4367" max="4371" width="11.42578125" style="24"/>
    <col min="4372" max="4372" width="30.140625" style="24" bestFit="1" customWidth="1"/>
    <col min="4373" max="4373" width="19.42578125" style="24" bestFit="1" customWidth="1"/>
    <col min="4374" max="4374" width="14.42578125" style="24" bestFit="1" customWidth="1"/>
    <col min="4375" max="4375" width="19.42578125" style="24" bestFit="1" customWidth="1"/>
    <col min="4376" max="4376" width="14.42578125" style="24" bestFit="1" customWidth="1"/>
    <col min="4377" max="4377" width="20" style="24" customWidth="1"/>
    <col min="4378" max="4378" width="13.140625" style="24" bestFit="1" customWidth="1"/>
    <col min="4379" max="4379" width="7.140625" style="24" bestFit="1" customWidth="1"/>
    <col min="4380" max="4380" width="9.140625" style="24" bestFit="1" customWidth="1"/>
    <col min="4381" max="4608" width="11.42578125" style="24"/>
    <col min="4609" max="4609" width="10.42578125" style="24" customWidth="1"/>
    <col min="4610" max="4610" width="79.28515625" style="24" customWidth="1"/>
    <col min="4611" max="4611" width="13.42578125" style="24" bestFit="1" customWidth="1"/>
    <col min="4612" max="4612" width="17.42578125" style="24" customWidth="1"/>
    <col min="4613" max="4613" width="19.42578125" style="24" bestFit="1" customWidth="1"/>
    <col min="4614" max="4614" width="13.42578125" style="24" bestFit="1" customWidth="1"/>
    <col min="4615" max="4615" width="10" style="24" bestFit="1" customWidth="1"/>
    <col min="4616" max="4616" width="16" style="24" customWidth="1"/>
    <col min="4617" max="4617" width="12.28515625" style="24" customWidth="1"/>
    <col min="4618" max="4618" width="10.28515625" style="24" customWidth="1"/>
    <col min="4619" max="4619" width="11.140625" style="24" customWidth="1"/>
    <col min="4620" max="4620" width="11.42578125" style="24"/>
    <col min="4621" max="4621" width="17.85546875" style="24" bestFit="1" customWidth="1"/>
    <col min="4622" max="4622" width="20.28515625" style="24" bestFit="1" customWidth="1"/>
    <col min="4623" max="4627" width="11.42578125" style="24"/>
    <col min="4628" max="4628" width="30.140625" style="24" bestFit="1" customWidth="1"/>
    <col min="4629" max="4629" width="19.42578125" style="24" bestFit="1" customWidth="1"/>
    <col min="4630" max="4630" width="14.42578125" style="24" bestFit="1" customWidth="1"/>
    <col min="4631" max="4631" width="19.42578125" style="24" bestFit="1" customWidth="1"/>
    <col min="4632" max="4632" width="14.42578125" style="24" bestFit="1" customWidth="1"/>
    <col min="4633" max="4633" width="20" style="24" customWidth="1"/>
    <col min="4634" max="4634" width="13.140625" style="24" bestFit="1" customWidth="1"/>
    <col min="4635" max="4635" width="7.140625" style="24" bestFit="1" customWidth="1"/>
    <col min="4636" max="4636" width="9.140625" style="24" bestFit="1" customWidth="1"/>
    <col min="4637" max="4864" width="11.42578125" style="24"/>
    <col min="4865" max="4865" width="10.42578125" style="24" customWidth="1"/>
    <col min="4866" max="4866" width="79.28515625" style="24" customWidth="1"/>
    <col min="4867" max="4867" width="13.42578125" style="24" bestFit="1" customWidth="1"/>
    <col min="4868" max="4868" width="17.42578125" style="24" customWidth="1"/>
    <col min="4869" max="4869" width="19.42578125" style="24" bestFit="1" customWidth="1"/>
    <col min="4870" max="4870" width="13.42578125" style="24" bestFit="1" customWidth="1"/>
    <col min="4871" max="4871" width="10" style="24" bestFit="1" customWidth="1"/>
    <col min="4872" max="4872" width="16" style="24" customWidth="1"/>
    <col min="4873" max="4873" width="12.28515625" style="24" customWidth="1"/>
    <col min="4874" max="4874" width="10.28515625" style="24" customWidth="1"/>
    <col min="4875" max="4875" width="11.140625" style="24" customWidth="1"/>
    <col min="4876" max="4876" width="11.42578125" style="24"/>
    <col min="4877" max="4877" width="17.85546875" style="24" bestFit="1" customWidth="1"/>
    <col min="4878" max="4878" width="20.28515625" style="24" bestFit="1" customWidth="1"/>
    <col min="4879" max="4883" width="11.42578125" style="24"/>
    <col min="4884" max="4884" width="30.140625" style="24" bestFit="1" customWidth="1"/>
    <col min="4885" max="4885" width="19.42578125" style="24" bestFit="1" customWidth="1"/>
    <col min="4886" max="4886" width="14.42578125" style="24" bestFit="1" customWidth="1"/>
    <col min="4887" max="4887" width="19.42578125" style="24" bestFit="1" customWidth="1"/>
    <col min="4888" max="4888" width="14.42578125" style="24" bestFit="1" customWidth="1"/>
    <col min="4889" max="4889" width="20" style="24" customWidth="1"/>
    <col min="4890" max="4890" width="13.140625" style="24" bestFit="1" customWidth="1"/>
    <col min="4891" max="4891" width="7.140625" style="24" bestFit="1" customWidth="1"/>
    <col min="4892" max="4892" width="9.140625" style="24" bestFit="1" customWidth="1"/>
    <col min="4893" max="5120" width="11.42578125" style="24"/>
    <col min="5121" max="5121" width="10.42578125" style="24" customWidth="1"/>
    <col min="5122" max="5122" width="79.28515625" style="24" customWidth="1"/>
    <col min="5123" max="5123" width="13.42578125" style="24" bestFit="1" customWidth="1"/>
    <col min="5124" max="5124" width="17.42578125" style="24" customWidth="1"/>
    <col min="5125" max="5125" width="19.42578125" style="24" bestFit="1" customWidth="1"/>
    <col min="5126" max="5126" width="13.42578125" style="24" bestFit="1" customWidth="1"/>
    <col min="5127" max="5127" width="10" style="24" bestFit="1" customWidth="1"/>
    <col min="5128" max="5128" width="16" style="24" customWidth="1"/>
    <col min="5129" max="5129" width="12.28515625" style="24" customWidth="1"/>
    <col min="5130" max="5130" width="10.28515625" style="24" customWidth="1"/>
    <col min="5131" max="5131" width="11.140625" style="24" customWidth="1"/>
    <col min="5132" max="5132" width="11.42578125" style="24"/>
    <col min="5133" max="5133" width="17.85546875" style="24" bestFit="1" customWidth="1"/>
    <col min="5134" max="5134" width="20.28515625" style="24" bestFit="1" customWidth="1"/>
    <col min="5135" max="5139" width="11.42578125" style="24"/>
    <col min="5140" max="5140" width="30.140625" style="24" bestFit="1" customWidth="1"/>
    <col min="5141" max="5141" width="19.42578125" style="24" bestFit="1" customWidth="1"/>
    <col min="5142" max="5142" width="14.42578125" style="24" bestFit="1" customWidth="1"/>
    <col min="5143" max="5143" width="19.42578125" style="24" bestFit="1" customWidth="1"/>
    <col min="5144" max="5144" width="14.42578125" style="24" bestFit="1" customWidth="1"/>
    <col min="5145" max="5145" width="20" style="24" customWidth="1"/>
    <col min="5146" max="5146" width="13.140625" style="24" bestFit="1" customWidth="1"/>
    <col min="5147" max="5147" width="7.140625" style="24" bestFit="1" customWidth="1"/>
    <col min="5148" max="5148" width="9.140625" style="24" bestFit="1" customWidth="1"/>
    <col min="5149" max="5376" width="11.42578125" style="24"/>
    <col min="5377" max="5377" width="10.42578125" style="24" customWidth="1"/>
    <col min="5378" max="5378" width="79.28515625" style="24" customWidth="1"/>
    <col min="5379" max="5379" width="13.42578125" style="24" bestFit="1" customWidth="1"/>
    <col min="5380" max="5380" width="17.42578125" style="24" customWidth="1"/>
    <col min="5381" max="5381" width="19.42578125" style="24" bestFit="1" customWidth="1"/>
    <col min="5382" max="5382" width="13.42578125" style="24" bestFit="1" customWidth="1"/>
    <col min="5383" max="5383" width="10" style="24" bestFit="1" customWidth="1"/>
    <col min="5384" max="5384" width="16" style="24" customWidth="1"/>
    <col min="5385" max="5385" width="12.28515625" style="24" customWidth="1"/>
    <col min="5386" max="5386" width="10.28515625" style="24" customWidth="1"/>
    <col min="5387" max="5387" width="11.140625" style="24" customWidth="1"/>
    <col min="5388" max="5388" width="11.42578125" style="24"/>
    <col min="5389" max="5389" width="17.85546875" style="24" bestFit="1" customWidth="1"/>
    <col min="5390" max="5390" width="20.28515625" style="24" bestFit="1" customWidth="1"/>
    <col min="5391" max="5395" width="11.42578125" style="24"/>
    <col min="5396" max="5396" width="30.140625" style="24" bestFit="1" customWidth="1"/>
    <col min="5397" max="5397" width="19.42578125" style="24" bestFit="1" customWidth="1"/>
    <col min="5398" max="5398" width="14.42578125" style="24" bestFit="1" customWidth="1"/>
    <col min="5399" max="5399" width="19.42578125" style="24" bestFit="1" customWidth="1"/>
    <col min="5400" max="5400" width="14.42578125" style="24" bestFit="1" customWidth="1"/>
    <col min="5401" max="5401" width="20" style="24" customWidth="1"/>
    <col min="5402" max="5402" width="13.140625" style="24" bestFit="1" customWidth="1"/>
    <col min="5403" max="5403" width="7.140625" style="24" bestFit="1" customWidth="1"/>
    <col min="5404" max="5404" width="9.140625" style="24" bestFit="1" customWidth="1"/>
    <col min="5405" max="5632" width="11.42578125" style="24"/>
    <col min="5633" max="5633" width="10.42578125" style="24" customWidth="1"/>
    <col min="5634" max="5634" width="79.28515625" style="24" customWidth="1"/>
    <col min="5635" max="5635" width="13.42578125" style="24" bestFit="1" customWidth="1"/>
    <col min="5636" max="5636" width="17.42578125" style="24" customWidth="1"/>
    <col min="5637" max="5637" width="19.42578125" style="24" bestFit="1" customWidth="1"/>
    <col min="5638" max="5638" width="13.42578125" style="24" bestFit="1" customWidth="1"/>
    <col min="5639" max="5639" width="10" style="24" bestFit="1" customWidth="1"/>
    <col min="5640" max="5640" width="16" style="24" customWidth="1"/>
    <col min="5641" max="5641" width="12.28515625" style="24" customWidth="1"/>
    <col min="5642" max="5642" width="10.28515625" style="24" customWidth="1"/>
    <col min="5643" max="5643" width="11.140625" style="24" customWidth="1"/>
    <col min="5644" max="5644" width="11.42578125" style="24"/>
    <col min="5645" max="5645" width="17.85546875" style="24" bestFit="1" customWidth="1"/>
    <col min="5646" max="5646" width="20.28515625" style="24" bestFit="1" customWidth="1"/>
    <col min="5647" max="5651" width="11.42578125" style="24"/>
    <col min="5652" max="5652" width="30.140625" style="24" bestFit="1" customWidth="1"/>
    <col min="5653" max="5653" width="19.42578125" style="24" bestFit="1" customWidth="1"/>
    <col min="5654" max="5654" width="14.42578125" style="24" bestFit="1" customWidth="1"/>
    <col min="5655" max="5655" width="19.42578125" style="24" bestFit="1" customWidth="1"/>
    <col min="5656" max="5656" width="14.42578125" style="24" bestFit="1" customWidth="1"/>
    <col min="5657" max="5657" width="20" style="24" customWidth="1"/>
    <col min="5658" max="5658" width="13.140625" style="24" bestFit="1" customWidth="1"/>
    <col min="5659" max="5659" width="7.140625" style="24" bestFit="1" customWidth="1"/>
    <col min="5660" max="5660" width="9.140625" style="24" bestFit="1" customWidth="1"/>
    <col min="5661" max="5888" width="11.42578125" style="24"/>
    <col min="5889" max="5889" width="10.42578125" style="24" customWidth="1"/>
    <col min="5890" max="5890" width="79.28515625" style="24" customWidth="1"/>
    <col min="5891" max="5891" width="13.42578125" style="24" bestFit="1" customWidth="1"/>
    <col min="5892" max="5892" width="17.42578125" style="24" customWidth="1"/>
    <col min="5893" max="5893" width="19.42578125" style="24" bestFit="1" customWidth="1"/>
    <col min="5894" max="5894" width="13.42578125" style="24" bestFit="1" customWidth="1"/>
    <col min="5895" max="5895" width="10" style="24" bestFit="1" customWidth="1"/>
    <col min="5896" max="5896" width="16" style="24" customWidth="1"/>
    <col min="5897" max="5897" width="12.28515625" style="24" customWidth="1"/>
    <col min="5898" max="5898" width="10.28515625" style="24" customWidth="1"/>
    <col min="5899" max="5899" width="11.140625" style="24" customWidth="1"/>
    <col min="5900" max="5900" width="11.42578125" style="24"/>
    <col min="5901" max="5901" width="17.85546875" style="24" bestFit="1" customWidth="1"/>
    <col min="5902" max="5902" width="20.28515625" style="24" bestFit="1" customWidth="1"/>
    <col min="5903" max="5907" width="11.42578125" style="24"/>
    <col min="5908" max="5908" width="30.140625" style="24" bestFit="1" customWidth="1"/>
    <col min="5909" max="5909" width="19.42578125" style="24" bestFit="1" customWidth="1"/>
    <col min="5910" max="5910" width="14.42578125" style="24" bestFit="1" customWidth="1"/>
    <col min="5911" max="5911" width="19.42578125" style="24" bestFit="1" customWidth="1"/>
    <col min="5912" max="5912" width="14.42578125" style="24" bestFit="1" customWidth="1"/>
    <col min="5913" max="5913" width="20" style="24" customWidth="1"/>
    <col min="5914" max="5914" width="13.140625" style="24" bestFit="1" customWidth="1"/>
    <col min="5915" max="5915" width="7.140625" style="24" bestFit="1" customWidth="1"/>
    <col min="5916" max="5916" width="9.140625" style="24" bestFit="1" customWidth="1"/>
    <col min="5917" max="6144" width="11.42578125" style="24"/>
    <col min="6145" max="6145" width="10.42578125" style="24" customWidth="1"/>
    <col min="6146" max="6146" width="79.28515625" style="24" customWidth="1"/>
    <col min="6147" max="6147" width="13.42578125" style="24" bestFit="1" customWidth="1"/>
    <col min="6148" max="6148" width="17.42578125" style="24" customWidth="1"/>
    <col min="6149" max="6149" width="19.42578125" style="24" bestFit="1" customWidth="1"/>
    <col min="6150" max="6150" width="13.42578125" style="24" bestFit="1" customWidth="1"/>
    <col min="6151" max="6151" width="10" style="24" bestFit="1" customWidth="1"/>
    <col min="6152" max="6152" width="16" style="24" customWidth="1"/>
    <col min="6153" max="6153" width="12.28515625" style="24" customWidth="1"/>
    <col min="6154" max="6154" width="10.28515625" style="24" customWidth="1"/>
    <col min="6155" max="6155" width="11.140625" style="24" customWidth="1"/>
    <col min="6156" max="6156" width="11.42578125" style="24"/>
    <col min="6157" max="6157" width="17.85546875" style="24" bestFit="1" customWidth="1"/>
    <col min="6158" max="6158" width="20.28515625" style="24" bestFit="1" customWidth="1"/>
    <col min="6159" max="6163" width="11.42578125" style="24"/>
    <col min="6164" max="6164" width="30.140625" style="24" bestFit="1" customWidth="1"/>
    <col min="6165" max="6165" width="19.42578125" style="24" bestFit="1" customWidth="1"/>
    <col min="6166" max="6166" width="14.42578125" style="24" bestFit="1" customWidth="1"/>
    <col min="6167" max="6167" width="19.42578125" style="24" bestFit="1" customWidth="1"/>
    <col min="6168" max="6168" width="14.42578125" style="24" bestFit="1" customWidth="1"/>
    <col min="6169" max="6169" width="20" style="24" customWidth="1"/>
    <col min="6170" max="6170" width="13.140625" style="24" bestFit="1" customWidth="1"/>
    <col min="6171" max="6171" width="7.140625" style="24" bestFit="1" customWidth="1"/>
    <col min="6172" max="6172" width="9.140625" style="24" bestFit="1" customWidth="1"/>
    <col min="6173" max="6400" width="11.42578125" style="24"/>
    <col min="6401" max="6401" width="10.42578125" style="24" customWidth="1"/>
    <col min="6402" max="6402" width="79.28515625" style="24" customWidth="1"/>
    <col min="6403" max="6403" width="13.42578125" style="24" bestFit="1" customWidth="1"/>
    <col min="6404" max="6404" width="17.42578125" style="24" customWidth="1"/>
    <col min="6405" max="6405" width="19.42578125" style="24" bestFit="1" customWidth="1"/>
    <col min="6406" max="6406" width="13.42578125" style="24" bestFit="1" customWidth="1"/>
    <col min="6407" max="6407" width="10" style="24" bestFit="1" customWidth="1"/>
    <col min="6408" max="6408" width="16" style="24" customWidth="1"/>
    <col min="6409" max="6409" width="12.28515625" style="24" customWidth="1"/>
    <col min="6410" max="6410" width="10.28515625" style="24" customWidth="1"/>
    <col min="6411" max="6411" width="11.140625" style="24" customWidth="1"/>
    <col min="6412" max="6412" width="11.42578125" style="24"/>
    <col min="6413" max="6413" width="17.85546875" style="24" bestFit="1" customWidth="1"/>
    <col min="6414" max="6414" width="20.28515625" style="24" bestFit="1" customWidth="1"/>
    <col min="6415" max="6419" width="11.42578125" style="24"/>
    <col min="6420" max="6420" width="30.140625" style="24" bestFit="1" customWidth="1"/>
    <col min="6421" max="6421" width="19.42578125" style="24" bestFit="1" customWidth="1"/>
    <col min="6422" max="6422" width="14.42578125" style="24" bestFit="1" customWidth="1"/>
    <col min="6423" max="6423" width="19.42578125" style="24" bestFit="1" customWidth="1"/>
    <col min="6424" max="6424" width="14.42578125" style="24" bestFit="1" customWidth="1"/>
    <col min="6425" max="6425" width="20" style="24" customWidth="1"/>
    <col min="6426" max="6426" width="13.140625" style="24" bestFit="1" customWidth="1"/>
    <col min="6427" max="6427" width="7.140625" style="24" bestFit="1" customWidth="1"/>
    <col min="6428" max="6428" width="9.140625" style="24" bestFit="1" customWidth="1"/>
    <col min="6429" max="6656" width="11.42578125" style="24"/>
    <col min="6657" max="6657" width="10.42578125" style="24" customWidth="1"/>
    <col min="6658" max="6658" width="79.28515625" style="24" customWidth="1"/>
    <col min="6659" max="6659" width="13.42578125" style="24" bestFit="1" customWidth="1"/>
    <col min="6660" max="6660" width="17.42578125" style="24" customWidth="1"/>
    <col min="6661" max="6661" width="19.42578125" style="24" bestFit="1" customWidth="1"/>
    <col min="6662" max="6662" width="13.42578125" style="24" bestFit="1" customWidth="1"/>
    <col min="6663" max="6663" width="10" style="24" bestFit="1" customWidth="1"/>
    <col min="6664" max="6664" width="16" style="24" customWidth="1"/>
    <col min="6665" max="6665" width="12.28515625" style="24" customWidth="1"/>
    <col min="6666" max="6666" width="10.28515625" style="24" customWidth="1"/>
    <col min="6667" max="6667" width="11.140625" style="24" customWidth="1"/>
    <col min="6668" max="6668" width="11.42578125" style="24"/>
    <col min="6669" max="6669" width="17.85546875" style="24" bestFit="1" customWidth="1"/>
    <col min="6670" max="6670" width="20.28515625" style="24" bestFit="1" customWidth="1"/>
    <col min="6671" max="6675" width="11.42578125" style="24"/>
    <col min="6676" max="6676" width="30.140625" style="24" bestFit="1" customWidth="1"/>
    <col min="6677" max="6677" width="19.42578125" style="24" bestFit="1" customWidth="1"/>
    <col min="6678" max="6678" width="14.42578125" style="24" bestFit="1" customWidth="1"/>
    <col min="6679" max="6679" width="19.42578125" style="24" bestFit="1" customWidth="1"/>
    <col min="6680" max="6680" width="14.42578125" style="24" bestFit="1" customWidth="1"/>
    <col min="6681" max="6681" width="20" style="24" customWidth="1"/>
    <col min="6682" max="6682" width="13.140625" style="24" bestFit="1" customWidth="1"/>
    <col min="6683" max="6683" width="7.140625" style="24" bestFit="1" customWidth="1"/>
    <col min="6684" max="6684" width="9.140625" style="24" bestFit="1" customWidth="1"/>
    <col min="6685" max="6912" width="11.42578125" style="24"/>
    <col min="6913" max="6913" width="10.42578125" style="24" customWidth="1"/>
    <col min="6914" max="6914" width="79.28515625" style="24" customWidth="1"/>
    <col min="6915" max="6915" width="13.42578125" style="24" bestFit="1" customWidth="1"/>
    <col min="6916" max="6916" width="17.42578125" style="24" customWidth="1"/>
    <col min="6917" max="6917" width="19.42578125" style="24" bestFit="1" customWidth="1"/>
    <col min="6918" max="6918" width="13.42578125" style="24" bestFit="1" customWidth="1"/>
    <col min="6919" max="6919" width="10" style="24" bestFit="1" customWidth="1"/>
    <col min="6920" max="6920" width="16" style="24" customWidth="1"/>
    <col min="6921" max="6921" width="12.28515625" style="24" customWidth="1"/>
    <col min="6922" max="6922" width="10.28515625" style="24" customWidth="1"/>
    <col min="6923" max="6923" width="11.140625" style="24" customWidth="1"/>
    <col min="6924" max="6924" width="11.42578125" style="24"/>
    <col min="6925" max="6925" width="17.85546875" style="24" bestFit="1" customWidth="1"/>
    <col min="6926" max="6926" width="20.28515625" style="24" bestFit="1" customWidth="1"/>
    <col min="6927" max="6931" width="11.42578125" style="24"/>
    <col min="6932" max="6932" width="30.140625" style="24" bestFit="1" customWidth="1"/>
    <col min="6933" max="6933" width="19.42578125" style="24" bestFit="1" customWidth="1"/>
    <col min="6934" max="6934" width="14.42578125" style="24" bestFit="1" customWidth="1"/>
    <col min="6935" max="6935" width="19.42578125" style="24" bestFit="1" customWidth="1"/>
    <col min="6936" max="6936" width="14.42578125" style="24" bestFit="1" customWidth="1"/>
    <col min="6937" max="6937" width="20" style="24" customWidth="1"/>
    <col min="6938" max="6938" width="13.140625" style="24" bestFit="1" customWidth="1"/>
    <col min="6939" max="6939" width="7.140625" style="24" bestFit="1" customWidth="1"/>
    <col min="6940" max="6940" width="9.140625" style="24" bestFit="1" customWidth="1"/>
    <col min="6941" max="7168" width="11.42578125" style="24"/>
    <col min="7169" max="7169" width="10.42578125" style="24" customWidth="1"/>
    <col min="7170" max="7170" width="79.28515625" style="24" customWidth="1"/>
    <col min="7171" max="7171" width="13.42578125" style="24" bestFit="1" customWidth="1"/>
    <col min="7172" max="7172" width="17.42578125" style="24" customWidth="1"/>
    <col min="7173" max="7173" width="19.42578125" style="24" bestFit="1" customWidth="1"/>
    <col min="7174" max="7174" width="13.42578125" style="24" bestFit="1" customWidth="1"/>
    <col min="7175" max="7175" width="10" style="24" bestFit="1" customWidth="1"/>
    <col min="7176" max="7176" width="16" style="24" customWidth="1"/>
    <col min="7177" max="7177" width="12.28515625" style="24" customWidth="1"/>
    <col min="7178" max="7178" width="10.28515625" style="24" customWidth="1"/>
    <col min="7179" max="7179" width="11.140625" style="24" customWidth="1"/>
    <col min="7180" max="7180" width="11.42578125" style="24"/>
    <col min="7181" max="7181" width="17.85546875" style="24" bestFit="1" customWidth="1"/>
    <col min="7182" max="7182" width="20.28515625" style="24" bestFit="1" customWidth="1"/>
    <col min="7183" max="7187" width="11.42578125" style="24"/>
    <col min="7188" max="7188" width="30.140625" style="24" bestFit="1" customWidth="1"/>
    <col min="7189" max="7189" width="19.42578125" style="24" bestFit="1" customWidth="1"/>
    <col min="7190" max="7190" width="14.42578125" style="24" bestFit="1" customWidth="1"/>
    <col min="7191" max="7191" width="19.42578125" style="24" bestFit="1" customWidth="1"/>
    <col min="7192" max="7192" width="14.42578125" style="24" bestFit="1" customWidth="1"/>
    <col min="7193" max="7193" width="20" style="24" customWidth="1"/>
    <col min="7194" max="7194" width="13.140625" style="24" bestFit="1" customWidth="1"/>
    <col min="7195" max="7195" width="7.140625" style="24" bestFit="1" customWidth="1"/>
    <col min="7196" max="7196" width="9.140625" style="24" bestFit="1" customWidth="1"/>
    <col min="7197" max="7424" width="11.42578125" style="24"/>
    <col min="7425" max="7425" width="10.42578125" style="24" customWidth="1"/>
    <col min="7426" max="7426" width="79.28515625" style="24" customWidth="1"/>
    <col min="7427" max="7427" width="13.42578125" style="24" bestFit="1" customWidth="1"/>
    <col min="7428" max="7428" width="17.42578125" style="24" customWidth="1"/>
    <col min="7429" max="7429" width="19.42578125" style="24" bestFit="1" customWidth="1"/>
    <col min="7430" max="7430" width="13.42578125" style="24" bestFit="1" customWidth="1"/>
    <col min="7431" max="7431" width="10" style="24" bestFit="1" customWidth="1"/>
    <col min="7432" max="7432" width="16" style="24" customWidth="1"/>
    <col min="7433" max="7433" width="12.28515625" style="24" customWidth="1"/>
    <col min="7434" max="7434" width="10.28515625" style="24" customWidth="1"/>
    <col min="7435" max="7435" width="11.140625" style="24" customWidth="1"/>
    <col min="7436" max="7436" width="11.42578125" style="24"/>
    <col min="7437" max="7437" width="17.85546875" style="24" bestFit="1" customWidth="1"/>
    <col min="7438" max="7438" width="20.28515625" style="24" bestFit="1" customWidth="1"/>
    <col min="7439" max="7443" width="11.42578125" style="24"/>
    <col min="7444" max="7444" width="30.140625" style="24" bestFit="1" customWidth="1"/>
    <col min="7445" max="7445" width="19.42578125" style="24" bestFit="1" customWidth="1"/>
    <col min="7446" max="7446" width="14.42578125" style="24" bestFit="1" customWidth="1"/>
    <col min="7447" max="7447" width="19.42578125" style="24" bestFit="1" customWidth="1"/>
    <col min="7448" max="7448" width="14.42578125" style="24" bestFit="1" customWidth="1"/>
    <col min="7449" max="7449" width="20" style="24" customWidth="1"/>
    <col min="7450" max="7450" width="13.140625" style="24" bestFit="1" customWidth="1"/>
    <col min="7451" max="7451" width="7.140625" style="24" bestFit="1" customWidth="1"/>
    <col min="7452" max="7452" width="9.140625" style="24" bestFit="1" customWidth="1"/>
    <col min="7453" max="7680" width="11.42578125" style="24"/>
    <col min="7681" max="7681" width="10.42578125" style="24" customWidth="1"/>
    <col min="7682" max="7682" width="79.28515625" style="24" customWidth="1"/>
    <col min="7683" max="7683" width="13.42578125" style="24" bestFit="1" customWidth="1"/>
    <col min="7684" max="7684" width="17.42578125" style="24" customWidth="1"/>
    <col min="7685" max="7685" width="19.42578125" style="24" bestFit="1" customWidth="1"/>
    <col min="7686" max="7686" width="13.42578125" style="24" bestFit="1" customWidth="1"/>
    <col min="7687" max="7687" width="10" style="24" bestFit="1" customWidth="1"/>
    <col min="7688" max="7688" width="16" style="24" customWidth="1"/>
    <col min="7689" max="7689" width="12.28515625" style="24" customWidth="1"/>
    <col min="7690" max="7690" width="10.28515625" style="24" customWidth="1"/>
    <col min="7691" max="7691" width="11.140625" style="24" customWidth="1"/>
    <col min="7692" max="7692" width="11.42578125" style="24"/>
    <col min="7693" max="7693" width="17.85546875" style="24" bestFit="1" customWidth="1"/>
    <col min="7694" max="7694" width="20.28515625" style="24" bestFit="1" customWidth="1"/>
    <col min="7695" max="7699" width="11.42578125" style="24"/>
    <col min="7700" max="7700" width="30.140625" style="24" bestFit="1" customWidth="1"/>
    <col min="7701" max="7701" width="19.42578125" style="24" bestFit="1" customWidth="1"/>
    <col min="7702" max="7702" width="14.42578125" style="24" bestFit="1" customWidth="1"/>
    <col min="7703" max="7703" width="19.42578125" style="24" bestFit="1" customWidth="1"/>
    <col min="7704" max="7704" width="14.42578125" style="24" bestFit="1" customWidth="1"/>
    <col min="7705" max="7705" width="20" style="24" customWidth="1"/>
    <col min="7706" max="7706" width="13.140625" style="24" bestFit="1" customWidth="1"/>
    <col min="7707" max="7707" width="7.140625" style="24" bestFit="1" customWidth="1"/>
    <col min="7708" max="7708" width="9.140625" style="24" bestFit="1" customWidth="1"/>
    <col min="7709" max="7936" width="11.42578125" style="24"/>
    <col min="7937" max="7937" width="10.42578125" style="24" customWidth="1"/>
    <col min="7938" max="7938" width="79.28515625" style="24" customWidth="1"/>
    <col min="7939" max="7939" width="13.42578125" style="24" bestFit="1" customWidth="1"/>
    <col min="7940" max="7940" width="17.42578125" style="24" customWidth="1"/>
    <col min="7941" max="7941" width="19.42578125" style="24" bestFit="1" customWidth="1"/>
    <col min="7942" max="7942" width="13.42578125" style="24" bestFit="1" customWidth="1"/>
    <col min="7943" max="7943" width="10" style="24" bestFit="1" customWidth="1"/>
    <col min="7944" max="7944" width="16" style="24" customWidth="1"/>
    <col min="7945" max="7945" width="12.28515625" style="24" customWidth="1"/>
    <col min="7946" max="7946" width="10.28515625" style="24" customWidth="1"/>
    <col min="7947" max="7947" width="11.140625" style="24" customWidth="1"/>
    <col min="7948" max="7948" width="11.42578125" style="24"/>
    <col min="7949" max="7949" width="17.85546875" style="24" bestFit="1" customWidth="1"/>
    <col min="7950" max="7950" width="20.28515625" style="24" bestFit="1" customWidth="1"/>
    <col min="7951" max="7955" width="11.42578125" style="24"/>
    <col min="7956" max="7956" width="30.140625" style="24" bestFit="1" customWidth="1"/>
    <col min="7957" max="7957" width="19.42578125" style="24" bestFit="1" customWidth="1"/>
    <col min="7958" max="7958" width="14.42578125" style="24" bestFit="1" customWidth="1"/>
    <col min="7959" max="7959" width="19.42578125" style="24" bestFit="1" customWidth="1"/>
    <col min="7960" max="7960" width="14.42578125" style="24" bestFit="1" customWidth="1"/>
    <col min="7961" max="7961" width="20" style="24" customWidth="1"/>
    <col min="7962" max="7962" width="13.140625" style="24" bestFit="1" customWidth="1"/>
    <col min="7963" max="7963" width="7.140625" style="24" bestFit="1" customWidth="1"/>
    <col min="7964" max="7964" width="9.140625" style="24" bestFit="1" customWidth="1"/>
    <col min="7965" max="8192" width="11.42578125" style="24"/>
    <col min="8193" max="8193" width="10.42578125" style="24" customWidth="1"/>
    <col min="8194" max="8194" width="79.28515625" style="24" customWidth="1"/>
    <col min="8195" max="8195" width="13.42578125" style="24" bestFit="1" customWidth="1"/>
    <col min="8196" max="8196" width="17.42578125" style="24" customWidth="1"/>
    <col min="8197" max="8197" width="19.42578125" style="24" bestFit="1" customWidth="1"/>
    <col min="8198" max="8198" width="13.42578125" style="24" bestFit="1" customWidth="1"/>
    <col min="8199" max="8199" width="10" style="24" bestFit="1" customWidth="1"/>
    <col min="8200" max="8200" width="16" style="24" customWidth="1"/>
    <col min="8201" max="8201" width="12.28515625" style="24" customWidth="1"/>
    <col min="8202" max="8202" width="10.28515625" style="24" customWidth="1"/>
    <col min="8203" max="8203" width="11.140625" style="24" customWidth="1"/>
    <col min="8204" max="8204" width="11.42578125" style="24"/>
    <col min="8205" max="8205" width="17.85546875" style="24" bestFit="1" customWidth="1"/>
    <col min="8206" max="8206" width="20.28515625" style="24" bestFit="1" customWidth="1"/>
    <col min="8207" max="8211" width="11.42578125" style="24"/>
    <col min="8212" max="8212" width="30.140625" style="24" bestFit="1" customWidth="1"/>
    <col min="8213" max="8213" width="19.42578125" style="24" bestFit="1" customWidth="1"/>
    <col min="8214" max="8214" width="14.42578125" style="24" bestFit="1" customWidth="1"/>
    <col min="8215" max="8215" width="19.42578125" style="24" bestFit="1" customWidth="1"/>
    <col min="8216" max="8216" width="14.42578125" style="24" bestFit="1" customWidth="1"/>
    <col min="8217" max="8217" width="20" style="24" customWidth="1"/>
    <col min="8218" max="8218" width="13.140625" style="24" bestFit="1" customWidth="1"/>
    <col min="8219" max="8219" width="7.140625" style="24" bestFit="1" customWidth="1"/>
    <col min="8220" max="8220" width="9.140625" style="24" bestFit="1" customWidth="1"/>
    <col min="8221" max="8448" width="11.42578125" style="24"/>
    <col min="8449" max="8449" width="10.42578125" style="24" customWidth="1"/>
    <col min="8450" max="8450" width="79.28515625" style="24" customWidth="1"/>
    <col min="8451" max="8451" width="13.42578125" style="24" bestFit="1" customWidth="1"/>
    <col min="8452" max="8452" width="17.42578125" style="24" customWidth="1"/>
    <col min="8453" max="8453" width="19.42578125" style="24" bestFit="1" customWidth="1"/>
    <col min="8454" max="8454" width="13.42578125" style="24" bestFit="1" customWidth="1"/>
    <col min="8455" max="8455" width="10" style="24" bestFit="1" customWidth="1"/>
    <col min="8456" max="8456" width="16" style="24" customWidth="1"/>
    <col min="8457" max="8457" width="12.28515625" style="24" customWidth="1"/>
    <col min="8458" max="8458" width="10.28515625" style="24" customWidth="1"/>
    <col min="8459" max="8459" width="11.140625" style="24" customWidth="1"/>
    <col min="8460" max="8460" width="11.42578125" style="24"/>
    <col min="8461" max="8461" width="17.85546875" style="24" bestFit="1" customWidth="1"/>
    <col min="8462" max="8462" width="20.28515625" style="24" bestFit="1" customWidth="1"/>
    <col min="8463" max="8467" width="11.42578125" style="24"/>
    <col min="8468" max="8468" width="30.140625" style="24" bestFit="1" customWidth="1"/>
    <col min="8469" max="8469" width="19.42578125" style="24" bestFit="1" customWidth="1"/>
    <col min="8470" max="8470" width="14.42578125" style="24" bestFit="1" customWidth="1"/>
    <col min="8471" max="8471" width="19.42578125" style="24" bestFit="1" customWidth="1"/>
    <col min="8472" max="8472" width="14.42578125" style="24" bestFit="1" customWidth="1"/>
    <col min="8473" max="8473" width="20" style="24" customWidth="1"/>
    <col min="8474" max="8474" width="13.140625" style="24" bestFit="1" customWidth="1"/>
    <col min="8475" max="8475" width="7.140625" style="24" bestFit="1" customWidth="1"/>
    <col min="8476" max="8476" width="9.140625" style="24" bestFit="1" customWidth="1"/>
    <col min="8477" max="8704" width="11.42578125" style="24"/>
    <col min="8705" max="8705" width="10.42578125" style="24" customWidth="1"/>
    <col min="8706" max="8706" width="79.28515625" style="24" customWidth="1"/>
    <col min="8707" max="8707" width="13.42578125" style="24" bestFit="1" customWidth="1"/>
    <col min="8708" max="8708" width="17.42578125" style="24" customWidth="1"/>
    <col min="8709" max="8709" width="19.42578125" style="24" bestFit="1" customWidth="1"/>
    <col min="8710" max="8710" width="13.42578125" style="24" bestFit="1" customWidth="1"/>
    <col min="8711" max="8711" width="10" style="24" bestFit="1" customWidth="1"/>
    <col min="8712" max="8712" width="16" style="24" customWidth="1"/>
    <col min="8713" max="8713" width="12.28515625" style="24" customWidth="1"/>
    <col min="8714" max="8714" width="10.28515625" style="24" customWidth="1"/>
    <col min="8715" max="8715" width="11.140625" style="24" customWidth="1"/>
    <col min="8716" max="8716" width="11.42578125" style="24"/>
    <col min="8717" max="8717" width="17.85546875" style="24" bestFit="1" customWidth="1"/>
    <col min="8718" max="8718" width="20.28515625" style="24" bestFit="1" customWidth="1"/>
    <col min="8719" max="8723" width="11.42578125" style="24"/>
    <col min="8724" max="8724" width="30.140625" style="24" bestFit="1" customWidth="1"/>
    <col min="8725" max="8725" width="19.42578125" style="24" bestFit="1" customWidth="1"/>
    <col min="8726" max="8726" width="14.42578125" style="24" bestFit="1" customWidth="1"/>
    <col min="8727" max="8727" width="19.42578125" style="24" bestFit="1" customWidth="1"/>
    <col min="8728" max="8728" width="14.42578125" style="24" bestFit="1" customWidth="1"/>
    <col min="8729" max="8729" width="20" style="24" customWidth="1"/>
    <col min="8730" max="8730" width="13.140625" style="24" bestFit="1" customWidth="1"/>
    <col min="8731" max="8731" width="7.140625" style="24" bestFit="1" customWidth="1"/>
    <col min="8732" max="8732" width="9.140625" style="24" bestFit="1" customWidth="1"/>
    <col min="8733" max="8960" width="11.42578125" style="24"/>
    <col min="8961" max="8961" width="10.42578125" style="24" customWidth="1"/>
    <col min="8962" max="8962" width="79.28515625" style="24" customWidth="1"/>
    <col min="8963" max="8963" width="13.42578125" style="24" bestFit="1" customWidth="1"/>
    <col min="8964" max="8964" width="17.42578125" style="24" customWidth="1"/>
    <col min="8965" max="8965" width="19.42578125" style="24" bestFit="1" customWidth="1"/>
    <col min="8966" max="8966" width="13.42578125" style="24" bestFit="1" customWidth="1"/>
    <col min="8967" max="8967" width="10" style="24" bestFit="1" customWidth="1"/>
    <col min="8968" max="8968" width="16" style="24" customWidth="1"/>
    <col min="8969" max="8969" width="12.28515625" style="24" customWidth="1"/>
    <col min="8970" max="8970" width="10.28515625" style="24" customWidth="1"/>
    <col min="8971" max="8971" width="11.140625" style="24" customWidth="1"/>
    <col min="8972" max="8972" width="11.42578125" style="24"/>
    <col min="8973" max="8973" width="17.85546875" style="24" bestFit="1" customWidth="1"/>
    <col min="8974" max="8974" width="20.28515625" style="24" bestFit="1" customWidth="1"/>
    <col min="8975" max="8979" width="11.42578125" style="24"/>
    <col min="8980" max="8980" width="30.140625" style="24" bestFit="1" customWidth="1"/>
    <col min="8981" max="8981" width="19.42578125" style="24" bestFit="1" customWidth="1"/>
    <col min="8982" max="8982" width="14.42578125" style="24" bestFit="1" customWidth="1"/>
    <col min="8983" max="8983" width="19.42578125" style="24" bestFit="1" customWidth="1"/>
    <col min="8984" max="8984" width="14.42578125" style="24" bestFit="1" customWidth="1"/>
    <col min="8985" max="8985" width="20" style="24" customWidth="1"/>
    <col min="8986" max="8986" width="13.140625" style="24" bestFit="1" customWidth="1"/>
    <col min="8987" max="8987" width="7.140625" style="24" bestFit="1" customWidth="1"/>
    <col min="8988" max="8988" width="9.140625" style="24" bestFit="1" customWidth="1"/>
    <col min="8989" max="9216" width="11.42578125" style="24"/>
    <col min="9217" max="9217" width="10.42578125" style="24" customWidth="1"/>
    <col min="9218" max="9218" width="79.28515625" style="24" customWidth="1"/>
    <col min="9219" max="9219" width="13.42578125" style="24" bestFit="1" customWidth="1"/>
    <col min="9220" max="9220" width="17.42578125" style="24" customWidth="1"/>
    <col min="9221" max="9221" width="19.42578125" style="24" bestFit="1" customWidth="1"/>
    <col min="9222" max="9222" width="13.42578125" style="24" bestFit="1" customWidth="1"/>
    <col min="9223" max="9223" width="10" style="24" bestFit="1" customWidth="1"/>
    <col min="9224" max="9224" width="16" style="24" customWidth="1"/>
    <col min="9225" max="9225" width="12.28515625" style="24" customWidth="1"/>
    <col min="9226" max="9226" width="10.28515625" style="24" customWidth="1"/>
    <col min="9227" max="9227" width="11.140625" style="24" customWidth="1"/>
    <col min="9228" max="9228" width="11.42578125" style="24"/>
    <col min="9229" max="9229" width="17.85546875" style="24" bestFit="1" customWidth="1"/>
    <col min="9230" max="9230" width="20.28515625" style="24" bestFit="1" customWidth="1"/>
    <col min="9231" max="9235" width="11.42578125" style="24"/>
    <col min="9236" max="9236" width="30.140625" style="24" bestFit="1" customWidth="1"/>
    <col min="9237" max="9237" width="19.42578125" style="24" bestFit="1" customWidth="1"/>
    <col min="9238" max="9238" width="14.42578125" style="24" bestFit="1" customWidth="1"/>
    <col min="9239" max="9239" width="19.42578125" style="24" bestFit="1" customWidth="1"/>
    <col min="9240" max="9240" width="14.42578125" style="24" bestFit="1" customWidth="1"/>
    <col min="9241" max="9241" width="20" style="24" customWidth="1"/>
    <col min="9242" max="9242" width="13.140625" style="24" bestFit="1" customWidth="1"/>
    <col min="9243" max="9243" width="7.140625" style="24" bestFit="1" customWidth="1"/>
    <col min="9244" max="9244" width="9.140625" style="24" bestFit="1" customWidth="1"/>
    <col min="9245" max="9472" width="11.42578125" style="24"/>
    <col min="9473" max="9473" width="10.42578125" style="24" customWidth="1"/>
    <col min="9474" max="9474" width="79.28515625" style="24" customWidth="1"/>
    <col min="9475" max="9475" width="13.42578125" style="24" bestFit="1" customWidth="1"/>
    <col min="9476" max="9476" width="17.42578125" style="24" customWidth="1"/>
    <col min="9477" max="9477" width="19.42578125" style="24" bestFit="1" customWidth="1"/>
    <col min="9478" max="9478" width="13.42578125" style="24" bestFit="1" customWidth="1"/>
    <col min="9479" max="9479" width="10" style="24" bestFit="1" customWidth="1"/>
    <col min="9480" max="9480" width="16" style="24" customWidth="1"/>
    <col min="9481" max="9481" width="12.28515625" style="24" customWidth="1"/>
    <col min="9482" max="9482" width="10.28515625" style="24" customWidth="1"/>
    <col min="9483" max="9483" width="11.140625" style="24" customWidth="1"/>
    <col min="9484" max="9484" width="11.42578125" style="24"/>
    <col min="9485" max="9485" width="17.85546875" style="24" bestFit="1" customWidth="1"/>
    <col min="9486" max="9486" width="20.28515625" style="24" bestFit="1" customWidth="1"/>
    <col min="9487" max="9491" width="11.42578125" style="24"/>
    <col min="9492" max="9492" width="30.140625" style="24" bestFit="1" customWidth="1"/>
    <col min="9493" max="9493" width="19.42578125" style="24" bestFit="1" customWidth="1"/>
    <col min="9494" max="9494" width="14.42578125" style="24" bestFit="1" customWidth="1"/>
    <col min="9495" max="9495" width="19.42578125" style="24" bestFit="1" customWidth="1"/>
    <col min="9496" max="9496" width="14.42578125" style="24" bestFit="1" customWidth="1"/>
    <col min="9497" max="9497" width="20" style="24" customWidth="1"/>
    <col min="9498" max="9498" width="13.140625" style="24" bestFit="1" customWidth="1"/>
    <col min="9499" max="9499" width="7.140625" style="24" bestFit="1" customWidth="1"/>
    <col min="9500" max="9500" width="9.140625" style="24" bestFit="1" customWidth="1"/>
    <col min="9501" max="9728" width="11.42578125" style="24"/>
    <col min="9729" max="9729" width="10.42578125" style="24" customWidth="1"/>
    <col min="9730" max="9730" width="79.28515625" style="24" customWidth="1"/>
    <col min="9731" max="9731" width="13.42578125" style="24" bestFit="1" customWidth="1"/>
    <col min="9732" max="9732" width="17.42578125" style="24" customWidth="1"/>
    <col min="9733" max="9733" width="19.42578125" style="24" bestFit="1" customWidth="1"/>
    <col min="9734" max="9734" width="13.42578125" style="24" bestFit="1" customWidth="1"/>
    <col min="9735" max="9735" width="10" style="24" bestFit="1" customWidth="1"/>
    <col min="9736" max="9736" width="16" style="24" customWidth="1"/>
    <col min="9737" max="9737" width="12.28515625" style="24" customWidth="1"/>
    <col min="9738" max="9738" width="10.28515625" style="24" customWidth="1"/>
    <col min="9739" max="9739" width="11.140625" style="24" customWidth="1"/>
    <col min="9740" max="9740" width="11.42578125" style="24"/>
    <col min="9741" max="9741" width="17.85546875" style="24" bestFit="1" customWidth="1"/>
    <col min="9742" max="9742" width="20.28515625" style="24" bestFit="1" customWidth="1"/>
    <col min="9743" max="9747" width="11.42578125" style="24"/>
    <col min="9748" max="9748" width="30.140625" style="24" bestFit="1" customWidth="1"/>
    <col min="9749" max="9749" width="19.42578125" style="24" bestFit="1" customWidth="1"/>
    <col min="9750" max="9750" width="14.42578125" style="24" bestFit="1" customWidth="1"/>
    <col min="9751" max="9751" width="19.42578125" style="24" bestFit="1" customWidth="1"/>
    <col min="9752" max="9752" width="14.42578125" style="24" bestFit="1" customWidth="1"/>
    <col min="9753" max="9753" width="20" style="24" customWidth="1"/>
    <col min="9754" max="9754" width="13.140625" style="24" bestFit="1" customWidth="1"/>
    <col min="9755" max="9755" width="7.140625" style="24" bestFit="1" customWidth="1"/>
    <col min="9756" max="9756" width="9.140625" style="24" bestFit="1" customWidth="1"/>
    <col min="9757" max="9984" width="11.42578125" style="24"/>
    <col min="9985" max="9985" width="10.42578125" style="24" customWidth="1"/>
    <col min="9986" max="9986" width="79.28515625" style="24" customWidth="1"/>
    <col min="9987" max="9987" width="13.42578125" style="24" bestFit="1" customWidth="1"/>
    <col min="9988" max="9988" width="17.42578125" style="24" customWidth="1"/>
    <col min="9989" max="9989" width="19.42578125" style="24" bestFit="1" customWidth="1"/>
    <col min="9990" max="9990" width="13.42578125" style="24" bestFit="1" customWidth="1"/>
    <col min="9991" max="9991" width="10" style="24" bestFit="1" customWidth="1"/>
    <col min="9992" max="9992" width="16" style="24" customWidth="1"/>
    <col min="9993" max="9993" width="12.28515625" style="24" customWidth="1"/>
    <col min="9994" max="9994" width="10.28515625" style="24" customWidth="1"/>
    <col min="9995" max="9995" width="11.140625" style="24" customWidth="1"/>
    <col min="9996" max="9996" width="11.42578125" style="24"/>
    <col min="9997" max="9997" width="17.85546875" style="24" bestFit="1" customWidth="1"/>
    <col min="9998" max="9998" width="20.28515625" style="24" bestFit="1" customWidth="1"/>
    <col min="9999" max="10003" width="11.42578125" style="24"/>
    <col min="10004" max="10004" width="30.140625" style="24" bestFit="1" customWidth="1"/>
    <col min="10005" max="10005" width="19.42578125" style="24" bestFit="1" customWidth="1"/>
    <col min="10006" max="10006" width="14.42578125" style="24" bestFit="1" customWidth="1"/>
    <col min="10007" max="10007" width="19.42578125" style="24" bestFit="1" customWidth="1"/>
    <col min="10008" max="10008" width="14.42578125" style="24" bestFit="1" customWidth="1"/>
    <col min="10009" max="10009" width="20" style="24" customWidth="1"/>
    <col min="10010" max="10010" width="13.140625" style="24" bestFit="1" customWidth="1"/>
    <col min="10011" max="10011" width="7.140625" style="24" bestFit="1" customWidth="1"/>
    <col min="10012" max="10012" width="9.140625" style="24" bestFit="1" customWidth="1"/>
    <col min="10013" max="10240" width="11.42578125" style="24"/>
    <col min="10241" max="10241" width="10.42578125" style="24" customWidth="1"/>
    <col min="10242" max="10242" width="79.28515625" style="24" customWidth="1"/>
    <col min="10243" max="10243" width="13.42578125" style="24" bestFit="1" customWidth="1"/>
    <col min="10244" max="10244" width="17.42578125" style="24" customWidth="1"/>
    <col min="10245" max="10245" width="19.42578125" style="24" bestFit="1" customWidth="1"/>
    <col min="10246" max="10246" width="13.42578125" style="24" bestFit="1" customWidth="1"/>
    <col min="10247" max="10247" width="10" style="24" bestFit="1" customWidth="1"/>
    <col min="10248" max="10248" width="16" style="24" customWidth="1"/>
    <col min="10249" max="10249" width="12.28515625" style="24" customWidth="1"/>
    <col min="10250" max="10250" width="10.28515625" style="24" customWidth="1"/>
    <col min="10251" max="10251" width="11.140625" style="24" customWidth="1"/>
    <col min="10252" max="10252" width="11.42578125" style="24"/>
    <col min="10253" max="10253" width="17.85546875" style="24" bestFit="1" customWidth="1"/>
    <col min="10254" max="10254" width="20.28515625" style="24" bestFit="1" customWidth="1"/>
    <col min="10255" max="10259" width="11.42578125" style="24"/>
    <col min="10260" max="10260" width="30.140625" style="24" bestFit="1" customWidth="1"/>
    <col min="10261" max="10261" width="19.42578125" style="24" bestFit="1" customWidth="1"/>
    <col min="10262" max="10262" width="14.42578125" style="24" bestFit="1" customWidth="1"/>
    <col min="10263" max="10263" width="19.42578125" style="24" bestFit="1" customWidth="1"/>
    <col min="10264" max="10264" width="14.42578125" style="24" bestFit="1" customWidth="1"/>
    <col min="10265" max="10265" width="20" style="24" customWidth="1"/>
    <col min="10266" max="10266" width="13.140625" style="24" bestFit="1" customWidth="1"/>
    <col min="10267" max="10267" width="7.140625" style="24" bestFit="1" customWidth="1"/>
    <col min="10268" max="10268" width="9.140625" style="24" bestFit="1" customWidth="1"/>
    <col min="10269" max="10496" width="11.42578125" style="24"/>
    <col min="10497" max="10497" width="10.42578125" style="24" customWidth="1"/>
    <col min="10498" max="10498" width="79.28515625" style="24" customWidth="1"/>
    <col min="10499" max="10499" width="13.42578125" style="24" bestFit="1" customWidth="1"/>
    <col min="10500" max="10500" width="17.42578125" style="24" customWidth="1"/>
    <col min="10501" max="10501" width="19.42578125" style="24" bestFit="1" customWidth="1"/>
    <col min="10502" max="10502" width="13.42578125" style="24" bestFit="1" customWidth="1"/>
    <col min="10503" max="10503" width="10" style="24" bestFit="1" customWidth="1"/>
    <col min="10504" max="10504" width="16" style="24" customWidth="1"/>
    <col min="10505" max="10505" width="12.28515625" style="24" customWidth="1"/>
    <col min="10506" max="10506" width="10.28515625" style="24" customWidth="1"/>
    <col min="10507" max="10507" width="11.140625" style="24" customWidth="1"/>
    <col min="10508" max="10508" width="11.42578125" style="24"/>
    <col min="10509" max="10509" width="17.85546875" style="24" bestFit="1" customWidth="1"/>
    <col min="10510" max="10510" width="20.28515625" style="24" bestFit="1" customWidth="1"/>
    <col min="10511" max="10515" width="11.42578125" style="24"/>
    <col min="10516" max="10516" width="30.140625" style="24" bestFit="1" customWidth="1"/>
    <col min="10517" max="10517" width="19.42578125" style="24" bestFit="1" customWidth="1"/>
    <col min="10518" max="10518" width="14.42578125" style="24" bestFit="1" customWidth="1"/>
    <col min="10519" max="10519" width="19.42578125" style="24" bestFit="1" customWidth="1"/>
    <col min="10520" max="10520" width="14.42578125" style="24" bestFit="1" customWidth="1"/>
    <col min="10521" max="10521" width="20" style="24" customWidth="1"/>
    <col min="10522" max="10522" width="13.140625" style="24" bestFit="1" customWidth="1"/>
    <col min="10523" max="10523" width="7.140625" style="24" bestFit="1" customWidth="1"/>
    <col min="10524" max="10524" width="9.140625" style="24" bestFit="1" customWidth="1"/>
    <col min="10525" max="10752" width="11.42578125" style="24"/>
    <col min="10753" max="10753" width="10.42578125" style="24" customWidth="1"/>
    <col min="10754" max="10754" width="79.28515625" style="24" customWidth="1"/>
    <col min="10755" max="10755" width="13.42578125" style="24" bestFit="1" customWidth="1"/>
    <col min="10756" max="10756" width="17.42578125" style="24" customWidth="1"/>
    <col min="10757" max="10757" width="19.42578125" style="24" bestFit="1" customWidth="1"/>
    <col min="10758" max="10758" width="13.42578125" style="24" bestFit="1" customWidth="1"/>
    <col min="10759" max="10759" width="10" style="24" bestFit="1" customWidth="1"/>
    <col min="10760" max="10760" width="16" style="24" customWidth="1"/>
    <col min="10761" max="10761" width="12.28515625" style="24" customWidth="1"/>
    <col min="10762" max="10762" width="10.28515625" style="24" customWidth="1"/>
    <col min="10763" max="10763" width="11.140625" style="24" customWidth="1"/>
    <col min="10764" max="10764" width="11.42578125" style="24"/>
    <col min="10765" max="10765" width="17.85546875" style="24" bestFit="1" customWidth="1"/>
    <col min="10766" max="10766" width="20.28515625" style="24" bestFit="1" customWidth="1"/>
    <col min="10767" max="10771" width="11.42578125" style="24"/>
    <col min="10772" max="10772" width="30.140625" style="24" bestFit="1" customWidth="1"/>
    <col min="10773" max="10773" width="19.42578125" style="24" bestFit="1" customWidth="1"/>
    <col min="10774" max="10774" width="14.42578125" style="24" bestFit="1" customWidth="1"/>
    <col min="10775" max="10775" width="19.42578125" style="24" bestFit="1" customWidth="1"/>
    <col min="10776" max="10776" width="14.42578125" style="24" bestFit="1" customWidth="1"/>
    <col min="10777" max="10777" width="20" style="24" customWidth="1"/>
    <col min="10778" max="10778" width="13.140625" style="24" bestFit="1" customWidth="1"/>
    <col min="10779" max="10779" width="7.140625" style="24" bestFit="1" customWidth="1"/>
    <col min="10780" max="10780" width="9.140625" style="24" bestFit="1" customWidth="1"/>
    <col min="10781" max="11008" width="11.42578125" style="24"/>
    <col min="11009" max="11009" width="10.42578125" style="24" customWidth="1"/>
    <col min="11010" max="11010" width="79.28515625" style="24" customWidth="1"/>
    <col min="11011" max="11011" width="13.42578125" style="24" bestFit="1" customWidth="1"/>
    <col min="11012" max="11012" width="17.42578125" style="24" customWidth="1"/>
    <col min="11013" max="11013" width="19.42578125" style="24" bestFit="1" customWidth="1"/>
    <col min="11014" max="11014" width="13.42578125" style="24" bestFit="1" customWidth="1"/>
    <col min="11015" max="11015" width="10" style="24" bestFit="1" customWidth="1"/>
    <col min="11016" max="11016" width="16" style="24" customWidth="1"/>
    <col min="11017" max="11017" width="12.28515625" style="24" customWidth="1"/>
    <col min="11018" max="11018" width="10.28515625" style="24" customWidth="1"/>
    <col min="11019" max="11019" width="11.140625" style="24" customWidth="1"/>
    <col min="11020" max="11020" width="11.42578125" style="24"/>
    <col min="11021" max="11021" width="17.85546875" style="24" bestFit="1" customWidth="1"/>
    <col min="11022" max="11022" width="20.28515625" style="24" bestFit="1" customWidth="1"/>
    <col min="11023" max="11027" width="11.42578125" style="24"/>
    <col min="11028" max="11028" width="30.140625" style="24" bestFit="1" customWidth="1"/>
    <col min="11029" max="11029" width="19.42578125" style="24" bestFit="1" customWidth="1"/>
    <col min="11030" max="11030" width="14.42578125" style="24" bestFit="1" customWidth="1"/>
    <col min="11031" max="11031" width="19.42578125" style="24" bestFit="1" customWidth="1"/>
    <col min="11032" max="11032" width="14.42578125" style="24" bestFit="1" customWidth="1"/>
    <col min="11033" max="11033" width="20" style="24" customWidth="1"/>
    <col min="11034" max="11034" width="13.140625" style="24" bestFit="1" customWidth="1"/>
    <col min="11035" max="11035" width="7.140625" style="24" bestFit="1" customWidth="1"/>
    <col min="11036" max="11036" width="9.140625" style="24" bestFit="1" customWidth="1"/>
    <col min="11037" max="11264" width="11.42578125" style="24"/>
    <col min="11265" max="11265" width="10.42578125" style="24" customWidth="1"/>
    <col min="11266" max="11266" width="79.28515625" style="24" customWidth="1"/>
    <col min="11267" max="11267" width="13.42578125" style="24" bestFit="1" customWidth="1"/>
    <col min="11268" max="11268" width="17.42578125" style="24" customWidth="1"/>
    <col min="11269" max="11269" width="19.42578125" style="24" bestFit="1" customWidth="1"/>
    <col min="11270" max="11270" width="13.42578125" style="24" bestFit="1" customWidth="1"/>
    <col min="11271" max="11271" width="10" style="24" bestFit="1" customWidth="1"/>
    <col min="11272" max="11272" width="16" style="24" customWidth="1"/>
    <col min="11273" max="11273" width="12.28515625" style="24" customWidth="1"/>
    <col min="11274" max="11274" width="10.28515625" style="24" customWidth="1"/>
    <col min="11275" max="11275" width="11.140625" style="24" customWidth="1"/>
    <col min="11276" max="11276" width="11.42578125" style="24"/>
    <col min="11277" max="11277" width="17.85546875" style="24" bestFit="1" customWidth="1"/>
    <col min="11278" max="11278" width="20.28515625" style="24" bestFit="1" customWidth="1"/>
    <col min="11279" max="11283" width="11.42578125" style="24"/>
    <col min="11284" max="11284" width="30.140625" style="24" bestFit="1" customWidth="1"/>
    <col min="11285" max="11285" width="19.42578125" style="24" bestFit="1" customWidth="1"/>
    <col min="11286" max="11286" width="14.42578125" style="24" bestFit="1" customWidth="1"/>
    <col min="11287" max="11287" width="19.42578125" style="24" bestFit="1" customWidth="1"/>
    <col min="11288" max="11288" width="14.42578125" style="24" bestFit="1" customWidth="1"/>
    <col min="11289" max="11289" width="20" style="24" customWidth="1"/>
    <col min="11290" max="11290" width="13.140625" style="24" bestFit="1" customWidth="1"/>
    <col min="11291" max="11291" width="7.140625" style="24" bestFit="1" customWidth="1"/>
    <col min="11292" max="11292" width="9.140625" style="24" bestFit="1" customWidth="1"/>
    <col min="11293" max="11520" width="11.42578125" style="24"/>
    <col min="11521" max="11521" width="10.42578125" style="24" customWidth="1"/>
    <col min="11522" max="11522" width="79.28515625" style="24" customWidth="1"/>
    <col min="11523" max="11523" width="13.42578125" style="24" bestFit="1" customWidth="1"/>
    <col min="11524" max="11524" width="17.42578125" style="24" customWidth="1"/>
    <col min="11525" max="11525" width="19.42578125" style="24" bestFit="1" customWidth="1"/>
    <col min="11526" max="11526" width="13.42578125" style="24" bestFit="1" customWidth="1"/>
    <col min="11527" max="11527" width="10" style="24" bestFit="1" customWidth="1"/>
    <col min="11528" max="11528" width="16" style="24" customWidth="1"/>
    <col min="11529" max="11529" width="12.28515625" style="24" customWidth="1"/>
    <col min="11530" max="11530" width="10.28515625" style="24" customWidth="1"/>
    <col min="11531" max="11531" width="11.140625" style="24" customWidth="1"/>
    <col min="11532" max="11532" width="11.42578125" style="24"/>
    <col min="11533" max="11533" width="17.85546875" style="24" bestFit="1" customWidth="1"/>
    <col min="11534" max="11534" width="20.28515625" style="24" bestFit="1" customWidth="1"/>
    <col min="11535" max="11539" width="11.42578125" style="24"/>
    <col min="11540" max="11540" width="30.140625" style="24" bestFit="1" customWidth="1"/>
    <col min="11541" max="11541" width="19.42578125" style="24" bestFit="1" customWidth="1"/>
    <col min="11542" max="11542" width="14.42578125" style="24" bestFit="1" customWidth="1"/>
    <col min="11543" max="11543" width="19.42578125" style="24" bestFit="1" customWidth="1"/>
    <col min="11544" max="11544" width="14.42578125" style="24" bestFit="1" customWidth="1"/>
    <col min="11545" max="11545" width="20" style="24" customWidth="1"/>
    <col min="11546" max="11546" width="13.140625" style="24" bestFit="1" customWidth="1"/>
    <col min="11547" max="11547" width="7.140625" style="24" bestFit="1" customWidth="1"/>
    <col min="11548" max="11548" width="9.140625" style="24" bestFit="1" customWidth="1"/>
    <col min="11549" max="11776" width="11.42578125" style="24"/>
    <col min="11777" max="11777" width="10.42578125" style="24" customWidth="1"/>
    <col min="11778" max="11778" width="79.28515625" style="24" customWidth="1"/>
    <col min="11779" max="11779" width="13.42578125" style="24" bestFit="1" customWidth="1"/>
    <col min="11780" max="11780" width="17.42578125" style="24" customWidth="1"/>
    <col min="11781" max="11781" width="19.42578125" style="24" bestFit="1" customWidth="1"/>
    <col min="11782" max="11782" width="13.42578125" style="24" bestFit="1" customWidth="1"/>
    <col min="11783" max="11783" width="10" style="24" bestFit="1" customWidth="1"/>
    <col min="11784" max="11784" width="16" style="24" customWidth="1"/>
    <col min="11785" max="11785" width="12.28515625" style="24" customWidth="1"/>
    <col min="11786" max="11786" width="10.28515625" style="24" customWidth="1"/>
    <col min="11787" max="11787" width="11.140625" style="24" customWidth="1"/>
    <col min="11788" max="11788" width="11.42578125" style="24"/>
    <col min="11789" max="11789" width="17.85546875" style="24" bestFit="1" customWidth="1"/>
    <col min="11790" max="11790" width="20.28515625" style="24" bestFit="1" customWidth="1"/>
    <col min="11791" max="11795" width="11.42578125" style="24"/>
    <col min="11796" max="11796" width="30.140625" style="24" bestFit="1" customWidth="1"/>
    <col min="11797" max="11797" width="19.42578125" style="24" bestFit="1" customWidth="1"/>
    <col min="11798" max="11798" width="14.42578125" style="24" bestFit="1" customWidth="1"/>
    <col min="11799" max="11799" width="19.42578125" style="24" bestFit="1" customWidth="1"/>
    <col min="11800" max="11800" width="14.42578125" style="24" bestFit="1" customWidth="1"/>
    <col min="11801" max="11801" width="20" style="24" customWidth="1"/>
    <col min="11802" max="11802" width="13.140625" style="24" bestFit="1" customWidth="1"/>
    <col min="11803" max="11803" width="7.140625" style="24" bestFit="1" customWidth="1"/>
    <col min="11804" max="11804" width="9.140625" style="24" bestFit="1" customWidth="1"/>
    <col min="11805" max="12032" width="11.42578125" style="24"/>
    <col min="12033" max="12033" width="10.42578125" style="24" customWidth="1"/>
    <col min="12034" max="12034" width="79.28515625" style="24" customWidth="1"/>
    <col min="12035" max="12035" width="13.42578125" style="24" bestFit="1" customWidth="1"/>
    <col min="12036" max="12036" width="17.42578125" style="24" customWidth="1"/>
    <col min="12037" max="12037" width="19.42578125" style="24" bestFit="1" customWidth="1"/>
    <col min="12038" max="12038" width="13.42578125" style="24" bestFit="1" customWidth="1"/>
    <col min="12039" max="12039" width="10" style="24" bestFit="1" customWidth="1"/>
    <col min="12040" max="12040" width="16" style="24" customWidth="1"/>
    <col min="12041" max="12041" width="12.28515625" style="24" customWidth="1"/>
    <col min="12042" max="12042" width="10.28515625" style="24" customWidth="1"/>
    <col min="12043" max="12043" width="11.140625" style="24" customWidth="1"/>
    <col min="12044" max="12044" width="11.42578125" style="24"/>
    <col min="12045" max="12045" width="17.85546875" style="24" bestFit="1" customWidth="1"/>
    <col min="12046" max="12046" width="20.28515625" style="24" bestFit="1" customWidth="1"/>
    <col min="12047" max="12051" width="11.42578125" style="24"/>
    <col min="12052" max="12052" width="30.140625" style="24" bestFit="1" customWidth="1"/>
    <col min="12053" max="12053" width="19.42578125" style="24" bestFit="1" customWidth="1"/>
    <col min="12054" max="12054" width="14.42578125" style="24" bestFit="1" customWidth="1"/>
    <col min="12055" max="12055" width="19.42578125" style="24" bestFit="1" customWidth="1"/>
    <col min="12056" max="12056" width="14.42578125" style="24" bestFit="1" customWidth="1"/>
    <col min="12057" max="12057" width="20" style="24" customWidth="1"/>
    <col min="12058" max="12058" width="13.140625" style="24" bestFit="1" customWidth="1"/>
    <col min="12059" max="12059" width="7.140625" style="24" bestFit="1" customWidth="1"/>
    <col min="12060" max="12060" width="9.140625" style="24" bestFit="1" customWidth="1"/>
    <col min="12061" max="12288" width="11.42578125" style="24"/>
    <col min="12289" max="12289" width="10.42578125" style="24" customWidth="1"/>
    <col min="12290" max="12290" width="79.28515625" style="24" customWidth="1"/>
    <col min="12291" max="12291" width="13.42578125" style="24" bestFit="1" customWidth="1"/>
    <col min="12292" max="12292" width="17.42578125" style="24" customWidth="1"/>
    <col min="12293" max="12293" width="19.42578125" style="24" bestFit="1" customWidth="1"/>
    <col min="12294" max="12294" width="13.42578125" style="24" bestFit="1" customWidth="1"/>
    <col min="12295" max="12295" width="10" style="24" bestFit="1" customWidth="1"/>
    <col min="12296" max="12296" width="16" style="24" customWidth="1"/>
    <col min="12297" max="12297" width="12.28515625" style="24" customWidth="1"/>
    <col min="12298" max="12298" width="10.28515625" style="24" customWidth="1"/>
    <col min="12299" max="12299" width="11.140625" style="24" customWidth="1"/>
    <col min="12300" max="12300" width="11.42578125" style="24"/>
    <col min="12301" max="12301" width="17.85546875" style="24" bestFit="1" customWidth="1"/>
    <col min="12302" max="12302" width="20.28515625" style="24" bestFit="1" customWidth="1"/>
    <col min="12303" max="12307" width="11.42578125" style="24"/>
    <col min="12308" max="12308" width="30.140625" style="24" bestFit="1" customWidth="1"/>
    <col min="12309" max="12309" width="19.42578125" style="24" bestFit="1" customWidth="1"/>
    <col min="12310" max="12310" width="14.42578125" style="24" bestFit="1" customWidth="1"/>
    <col min="12311" max="12311" width="19.42578125" style="24" bestFit="1" customWidth="1"/>
    <col min="12312" max="12312" width="14.42578125" style="24" bestFit="1" customWidth="1"/>
    <col min="12313" max="12313" width="20" style="24" customWidth="1"/>
    <col min="12314" max="12314" width="13.140625" style="24" bestFit="1" customWidth="1"/>
    <col min="12315" max="12315" width="7.140625" style="24" bestFit="1" customWidth="1"/>
    <col min="12316" max="12316" width="9.140625" style="24" bestFit="1" customWidth="1"/>
    <col min="12317" max="12544" width="11.42578125" style="24"/>
    <col min="12545" max="12545" width="10.42578125" style="24" customWidth="1"/>
    <col min="12546" max="12546" width="79.28515625" style="24" customWidth="1"/>
    <col min="12547" max="12547" width="13.42578125" style="24" bestFit="1" customWidth="1"/>
    <col min="12548" max="12548" width="17.42578125" style="24" customWidth="1"/>
    <col min="12549" max="12549" width="19.42578125" style="24" bestFit="1" customWidth="1"/>
    <col min="12550" max="12550" width="13.42578125" style="24" bestFit="1" customWidth="1"/>
    <col min="12551" max="12551" width="10" style="24" bestFit="1" customWidth="1"/>
    <col min="12552" max="12552" width="16" style="24" customWidth="1"/>
    <col min="12553" max="12553" width="12.28515625" style="24" customWidth="1"/>
    <col min="12554" max="12554" width="10.28515625" style="24" customWidth="1"/>
    <col min="12555" max="12555" width="11.140625" style="24" customWidth="1"/>
    <col min="12556" max="12556" width="11.42578125" style="24"/>
    <col min="12557" max="12557" width="17.85546875" style="24" bestFit="1" customWidth="1"/>
    <col min="12558" max="12558" width="20.28515625" style="24" bestFit="1" customWidth="1"/>
    <col min="12559" max="12563" width="11.42578125" style="24"/>
    <col min="12564" max="12564" width="30.140625" style="24" bestFit="1" customWidth="1"/>
    <col min="12565" max="12565" width="19.42578125" style="24" bestFit="1" customWidth="1"/>
    <col min="12566" max="12566" width="14.42578125" style="24" bestFit="1" customWidth="1"/>
    <col min="12567" max="12567" width="19.42578125" style="24" bestFit="1" customWidth="1"/>
    <col min="12568" max="12568" width="14.42578125" style="24" bestFit="1" customWidth="1"/>
    <col min="12569" max="12569" width="20" style="24" customWidth="1"/>
    <col min="12570" max="12570" width="13.140625" style="24" bestFit="1" customWidth="1"/>
    <col min="12571" max="12571" width="7.140625" style="24" bestFit="1" customWidth="1"/>
    <col min="12572" max="12572" width="9.140625" style="24" bestFit="1" customWidth="1"/>
    <col min="12573" max="12800" width="11.42578125" style="24"/>
    <col min="12801" max="12801" width="10.42578125" style="24" customWidth="1"/>
    <col min="12802" max="12802" width="79.28515625" style="24" customWidth="1"/>
    <col min="12803" max="12803" width="13.42578125" style="24" bestFit="1" customWidth="1"/>
    <col min="12804" max="12804" width="17.42578125" style="24" customWidth="1"/>
    <col min="12805" max="12805" width="19.42578125" style="24" bestFit="1" customWidth="1"/>
    <col min="12806" max="12806" width="13.42578125" style="24" bestFit="1" customWidth="1"/>
    <col min="12807" max="12807" width="10" style="24" bestFit="1" customWidth="1"/>
    <col min="12808" max="12808" width="16" style="24" customWidth="1"/>
    <col min="12809" max="12809" width="12.28515625" style="24" customWidth="1"/>
    <col min="12810" max="12810" width="10.28515625" style="24" customWidth="1"/>
    <col min="12811" max="12811" width="11.140625" style="24" customWidth="1"/>
    <col min="12812" max="12812" width="11.42578125" style="24"/>
    <col min="12813" max="12813" width="17.85546875" style="24" bestFit="1" customWidth="1"/>
    <col min="12814" max="12814" width="20.28515625" style="24" bestFit="1" customWidth="1"/>
    <col min="12815" max="12819" width="11.42578125" style="24"/>
    <col min="12820" max="12820" width="30.140625" style="24" bestFit="1" customWidth="1"/>
    <col min="12821" max="12821" width="19.42578125" style="24" bestFit="1" customWidth="1"/>
    <col min="12822" max="12822" width="14.42578125" style="24" bestFit="1" customWidth="1"/>
    <col min="12823" max="12823" width="19.42578125" style="24" bestFit="1" customWidth="1"/>
    <col min="12824" max="12824" width="14.42578125" style="24" bestFit="1" customWidth="1"/>
    <col min="12825" max="12825" width="20" style="24" customWidth="1"/>
    <col min="12826" max="12826" width="13.140625" style="24" bestFit="1" customWidth="1"/>
    <col min="12827" max="12827" width="7.140625" style="24" bestFit="1" customWidth="1"/>
    <col min="12828" max="12828" width="9.140625" style="24" bestFit="1" customWidth="1"/>
    <col min="12829" max="13056" width="11.42578125" style="24"/>
    <col min="13057" max="13057" width="10.42578125" style="24" customWidth="1"/>
    <col min="13058" max="13058" width="79.28515625" style="24" customWidth="1"/>
    <col min="13059" max="13059" width="13.42578125" style="24" bestFit="1" customWidth="1"/>
    <col min="13060" max="13060" width="17.42578125" style="24" customWidth="1"/>
    <col min="13061" max="13061" width="19.42578125" style="24" bestFit="1" customWidth="1"/>
    <col min="13062" max="13062" width="13.42578125" style="24" bestFit="1" customWidth="1"/>
    <col min="13063" max="13063" width="10" style="24" bestFit="1" customWidth="1"/>
    <col min="13064" max="13064" width="16" style="24" customWidth="1"/>
    <col min="13065" max="13065" width="12.28515625" style="24" customWidth="1"/>
    <col min="13066" max="13066" width="10.28515625" style="24" customWidth="1"/>
    <col min="13067" max="13067" width="11.140625" style="24" customWidth="1"/>
    <col min="13068" max="13068" width="11.42578125" style="24"/>
    <col min="13069" max="13069" width="17.85546875" style="24" bestFit="1" customWidth="1"/>
    <col min="13070" max="13070" width="20.28515625" style="24" bestFit="1" customWidth="1"/>
    <col min="13071" max="13075" width="11.42578125" style="24"/>
    <col min="13076" max="13076" width="30.140625" style="24" bestFit="1" customWidth="1"/>
    <col min="13077" max="13077" width="19.42578125" style="24" bestFit="1" customWidth="1"/>
    <col min="13078" max="13078" width="14.42578125" style="24" bestFit="1" customWidth="1"/>
    <col min="13079" max="13079" width="19.42578125" style="24" bestFit="1" customWidth="1"/>
    <col min="13080" max="13080" width="14.42578125" style="24" bestFit="1" customWidth="1"/>
    <col min="13081" max="13081" width="20" style="24" customWidth="1"/>
    <col min="13082" max="13082" width="13.140625" style="24" bestFit="1" customWidth="1"/>
    <col min="13083" max="13083" width="7.140625" style="24" bestFit="1" customWidth="1"/>
    <col min="13084" max="13084" width="9.140625" style="24" bestFit="1" customWidth="1"/>
    <col min="13085" max="13312" width="11.42578125" style="24"/>
    <col min="13313" max="13313" width="10.42578125" style="24" customWidth="1"/>
    <col min="13314" max="13314" width="79.28515625" style="24" customWidth="1"/>
    <col min="13315" max="13315" width="13.42578125" style="24" bestFit="1" customWidth="1"/>
    <col min="13316" max="13316" width="17.42578125" style="24" customWidth="1"/>
    <col min="13317" max="13317" width="19.42578125" style="24" bestFit="1" customWidth="1"/>
    <col min="13318" max="13318" width="13.42578125" style="24" bestFit="1" customWidth="1"/>
    <col min="13319" max="13319" width="10" style="24" bestFit="1" customWidth="1"/>
    <col min="13320" max="13320" width="16" style="24" customWidth="1"/>
    <col min="13321" max="13321" width="12.28515625" style="24" customWidth="1"/>
    <col min="13322" max="13322" width="10.28515625" style="24" customWidth="1"/>
    <col min="13323" max="13323" width="11.140625" style="24" customWidth="1"/>
    <col min="13324" max="13324" width="11.42578125" style="24"/>
    <col min="13325" max="13325" width="17.85546875" style="24" bestFit="1" customWidth="1"/>
    <col min="13326" max="13326" width="20.28515625" style="24" bestFit="1" customWidth="1"/>
    <col min="13327" max="13331" width="11.42578125" style="24"/>
    <col min="13332" max="13332" width="30.140625" style="24" bestFit="1" customWidth="1"/>
    <col min="13333" max="13333" width="19.42578125" style="24" bestFit="1" customWidth="1"/>
    <col min="13334" max="13334" width="14.42578125" style="24" bestFit="1" customWidth="1"/>
    <col min="13335" max="13335" width="19.42578125" style="24" bestFit="1" customWidth="1"/>
    <col min="13336" max="13336" width="14.42578125" style="24" bestFit="1" customWidth="1"/>
    <col min="13337" max="13337" width="20" style="24" customWidth="1"/>
    <col min="13338" max="13338" width="13.140625" style="24" bestFit="1" customWidth="1"/>
    <col min="13339" max="13339" width="7.140625" style="24" bestFit="1" customWidth="1"/>
    <col min="13340" max="13340" width="9.140625" style="24" bestFit="1" customWidth="1"/>
    <col min="13341" max="13568" width="11.42578125" style="24"/>
    <col min="13569" max="13569" width="10.42578125" style="24" customWidth="1"/>
    <col min="13570" max="13570" width="79.28515625" style="24" customWidth="1"/>
    <col min="13571" max="13571" width="13.42578125" style="24" bestFit="1" customWidth="1"/>
    <col min="13572" max="13572" width="17.42578125" style="24" customWidth="1"/>
    <col min="13573" max="13573" width="19.42578125" style="24" bestFit="1" customWidth="1"/>
    <col min="13574" max="13574" width="13.42578125" style="24" bestFit="1" customWidth="1"/>
    <col min="13575" max="13575" width="10" style="24" bestFit="1" customWidth="1"/>
    <col min="13576" max="13576" width="16" style="24" customWidth="1"/>
    <col min="13577" max="13577" width="12.28515625" style="24" customWidth="1"/>
    <col min="13578" max="13578" width="10.28515625" style="24" customWidth="1"/>
    <col min="13579" max="13579" width="11.140625" style="24" customWidth="1"/>
    <col min="13580" max="13580" width="11.42578125" style="24"/>
    <col min="13581" max="13581" width="17.85546875" style="24" bestFit="1" customWidth="1"/>
    <col min="13582" max="13582" width="20.28515625" style="24" bestFit="1" customWidth="1"/>
    <col min="13583" max="13587" width="11.42578125" style="24"/>
    <col min="13588" max="13588" width="30.140625" style="24" bestFit="1" customWidth="1"/>
    <col min="13589" max="13589" width="19.42578125" style="24" bestFit="1" customWidth="1"/>
    <col min="13590" max="13590" width="14.42578125" style="24" bestFit="1" customWidth="1"/>
    <col min="13591" max="13591" width="19.42578125" style="24" bestFit="1" customWidth="1"/>
    <col min="13592" max="13592" width="14.42578125" style="24" bestFit="1" customWidth="1"/>
    <col min="13593" max="13593" width="20" style="24" customWidth="1"/>
    <col min="13594" max="13594" width="13.140625" style="24" bestFit="1" customWidth="1"/>
    <col min="13595" max="13595" width="7.140625" style="24" bestFit="1" customWidth="1"/>
    <col min="13596" max="13596" width="9.140625" style="24" bestFit="1" customWidth="1"/>
    <col min="13597" max="13824" width="11.42578125" style="24"/>
    <col min="13825" max="13825" width="10.42578125" style="24" customWidth="1"/>
    <col min="13826" max="13826" width="79.28515625" style="24" customWidth="1"/>
    <col min="13827" max="13827" width="13.42578125" style="24" bestFit="1" customWidth="1"/>
    <col min="13828" max="13828" width="17.42578125" style="24" customWidth="1"/>
    <col min="13829" max="13829" width="19.42578125" style="24" bestFit="1" customWidth="1"/>
    <col min="13830" max="13830" width="13.42578125" style="24" bestFit="1" customWidth="1"/>
    <col min="13831" max="13831" width="10" style="24" bestFit="1" customWidth="1"/>
    <col min="13832" max="13832" width="16" style="24" customWidth="1"/>
    <col min="13833" max="13833" width="12.28515625" style="24" customWidth="1"/>
    <col min="13834" max="13834" width="10.28515625" style="24" customWidth="1"/>
    <col min="13835" max="13835" width="11.140625" style="24" customWidth="1"/>
    <col min="13836" max="13836" width="11.42578125" style="24"/>
    <col min="13837" max="13837" width="17.85546875" style="24" bestFit="1" customWidth="1"/>
    <col min="13838" max="13838" width="20.28515625" style="24" bestFit="1" customWidth="1"/>
    <col min="13839" max="13843" width="11.42578125" style="24"/>
    <col min="13844" max="13844" width="30.140625" style="24" bestFit="1" customWidth="1"/>
    <col min="13845" max="13845" width="19.42578125" style="24" bestFit="1" customWidth="1"/>
    <col min="13846" max="13846" width="14.42578125" style="24" bestFit="1" customWidth="1"/>
    <col min="13847" max="13847" width="19.42578125" style="24" bestFit="1" customWidth="1"/>
    <col min="13848" max="13848" width="14.42578125" style="24" bestFit="1" customWidth="1"/>
    <col min="13849" max="13849" width="20" style="24" customWidth="1"/>
    <col min="13850" max="13850" width="13.140625" style="24" bestFit="1" customWidth="1"/>
    <col min="13851" max="13851" width="7.140625" style="24" bestFit="1" customWidth="1"/>
    <col min="13852" max="13852" width="9.140625" style="24" bestFit="1" customWidth="1"/>
    <col min="13853" max="14080" width="11.42578125" style="24"/>
    <col min="14081" max="14081" width="10.42578125" style="24" customWidth="1"/>
    <col min="14082" max="14082" width="79.28515625" style="24" customWidth="1"/>
    <col min="14083" max="14083" width="13.42578125" style="24" bestFit="1" customWidth="1"/>
    <col min="14084" max="14084" width="17.42578125" style="24" customWidth="1"/>
    <col min="14085" max="14085" width="19.42578125" style="24" bestFit="1" customWidth="1"/>
    <col min="14086" max="14086" width="13.42578125" style="24" bestFit="1" customWidth="1"/>
    <col min="14087" max="14087" width="10" style="24" bestFit="1" customWidth="1"/>
    <col min="14088" max="14088" width="16" style="24" customWidth="1"/>
    <col min="14089" max="14089" width="12.28515625" style="24" customWidth="1"/>
    <col min="14090" max="14090" width="10.28515625" style="24" customWidth="1"/>
    <col min="14091" max="14091" width="11.140625" style="24" customWidth="1"/>
    <col min="14092" max="14092" width="11.42578125" style="24"/>
    <col min="14093" max="14093" width="17.85546875" style="24" bestFit="1" customWidth="1"/>
    <col min="14094" max="14094" width="20.28515625" style="24" bestFit="1" customWidth="1"/>
    <col min="14095" max="14099" width="11.42578125" style="24"/>
    <col min="14100" max="14100" width="30.140625" style="24" bestFit="1" customWidth="1"/>
    <col min="14101" max="14101" width="19.42578125" style="24" bestFit="1" customWidth="1"/>
    <col min="14102" max="14102" width="14.42578125" style="24" bestFit="1" customWidth="1"/>
    <col min="14103" max="14103" width="19.42578125" style="24" bestFit="1" customWidth="1"/>
    <col min="14104" max="14104" width="14.42578125" style="24" bestFit="1" customWidth="1"/>
    <col min="14105" max="14105" width="20" style="24" customWidth="1"/>
    <col min="14106" max="14106" width="13.140625" style="24" bestFit="1" customWidth="1"/>
    <col min="14107" max="14107" width="7.140625" style="24" bestFit="1" customWidth="1"/>
    <col min="14108" max="14108" width="9.140625" style="24" bestFit="1" customWidth="1"/>
    <col min="14109" max="14336" width="11.42578125" style="24"/>
    <col min="14337" max="14337" width="10.42578125" style="24" customWidth="1"/>
    <col min="14338" max="14338" width="79.28515625" style="24" customWidth="1"/>
    <col min="14339" max="14339" width="13.42578125" style="24" bestFit="1" customWidth="1"/>
    <col min="14340" max="14340" width="17.42578125" style="24" customWidth="1"/>
    <col min="14341" max="14341" width="19.42578125" style="24" bestFit="1" customWidth="1"/>
    <col min="14342" max="14342" width="13.42578125" style="24" bestFit="1" customWidth="1"/>
    <col min="14343" max="14343" width="10" style="24" bestFit="1" customWidth="1"/>
    <col min="14344" max="14344" width="16" style="24" customWidth="1"/>
    <col min="14345" max="14345" width="12.28515625" style="24" customWidth="1"/>
    <col min="14346" max="14346" width="10.28515625" style="24" customWidth="1"/>
    <col min="14347" max="14347" width="11.140625" style="24" customWidth="1"/>
    <col min="14348" max="14348" width="11.42578125" style="24"/>
    <col min="14349" max="14349" width="17.85546875" style="24" bestFit="1" customWidth="1"/>
    <col min="14350" max="14350" width="20.28515625" style="24" bestFit="1" customWidth="1"/>
    <col min="14351" max="14355" width="11.42578125" style="24"/>
    <col min="14356" max="14356" width="30.140625" style="24" bestFit="1" customWidth="1"/>
    <col min="14357" max="14357" width="19.42578125" style="24" bestFit="1" customWidth="1"/>
    <col min="14358" max="14358" width="14.42578125" style="24" bestFit="1" customWidth="1"/>
    <col min="14359" max="14359" width="19.42578125" style="24" bestFit="1" customWidth="1"/>
    <col min="14360" max="14360" width="14.42578125" style="24" bestFit="1" customWidth="1"/>
    <col min="14361" max="14361" width="20" style="24" customWidth="1"/>
    <col min="14362" max="14362" width="13.140625" style="24" bestFit="1" customWidth="1"/>
    <col min="14363" max="14363" width="7.140625" style="24" bestFit="1" customWidth="1"/>
    <col min="14364" max="14364" width="9.140625" style="24" bestFit="1" customWidth="1"/>
    <col min="14365" max="14592" width="11.42578125" style="24"/>
    <col min="14593" max="14593" width="10.42578125" style="24" customWidth="1"/>
    <col min="14594" max="14594" width="79.28515625" style="24" customWidth="1"/>
    <col min="14595" max="14595" width="13.42578125" style="24" bestFit="1" customWidth="1"/>
    <col min="14596" max="14596" width="17.42578125" style="24" customWidth="1"/>
    <col min="14597" max="14597" width="19.42578125" style="24" bestFit="1" customWidth="1"/>
    <col min="14598" max="14598" width="13.42578125" style="24" bestFit="1" customWidth="1"/>
    <col min="14599" max="14599" width="10" style="24" bestFit="1" customWidth="1"/>
    <col min="14600" max="14600" width="16" style="24" customWidth="1"/>
    <col min="14601" max="14601" width="12.28515625" style="24" customWidth="1"/>
    <col min="14602" max="14602" width="10.28515625" style="24" customWidth="1"/>
    <col min="14603" max="14603" width="11.140625" style="24" customWidth="1"/>
    <col min="14604" max="14604" width="11.42578125" style="24"/>
    <col min="14605" max="14605" width="17.85546875" style="24" bestFit="1" customWidth="1"/>
    <col min="14606" max="14606" width="20.28515625" style="24" bestFit="1" customWidth="1"/>
    <col min="14607" max="14611" width="11.42578125" style="24"/>
    <col min="14612" max="14612" width="30.140625" style="24" bestFit="1" customWidth="1"/>
    <col min="14613" max="14613" width="19.42578125" style="24" bestFit="1" customWidth="1"/>
    <col min="14614" max="14614" width="14.42578125" style="24" bestFit="1" customWidth="1"/>
    <col min="14615" max="14615" width="19.42578125" style="24" bestFit="1" customWidth="1"/>
    <col min="14616" max="14616" width="14.42578125" style="24" bestFit="1" customWidth="1"/>
    <col min="14617" max="14617" width="20" style="24" customWidth="1"/>
    <col min="14618" max="14618" width="13.140625" style="24" bestFit="1" customWidth="1"/>
    <col min="14619" max="14619" width="7.140625" style="24" bestFit="1" customWidth="1"/>
    <col min="14620" max="14620" width="9.140625" style="24" bestFit="1" customWidth="1"/>
    <col min="14621" max="14848" width="11.42578125" style="24"/>
    <col min="14849" max="14849" width="10.42578125" style="24" customWidth="1"/>
    <col min="14850" max="14850" width="79.28515625" style="24" customWidth="1"/>
    <col min="14851" max="14851" width="13.42578125" style="24" bestFit="1" customWidth="1"/>
    <col min="14852" max="14852" width="17.42578125" style="24" customWidth="1"/>
    <col min="14853" max="14853" width="19.42578125" style="24" bestFit="1" customWidth="1"/>
    <col min="14854" max="14854" width="13.42578125" style="24" bestFit="1" customWidth="1"/>
    <col min="14855" max="14855" width="10" style="24" bestFit="1" customWidth="1"/>
    <col min="14856" max="14856" width="16" style="24" customWidth="1"/>
    <col min="14857" max="14857" width="12.28515625" style="24" customWidth="1"/>
    <col min="14858" max="14858" width="10.28515625" style="24" customWidth="1"/>
    <col min="14859" max="14859" width="11.140625" style="24" customWidth="1"/>
    <col min="14860" max="14860" width="11.42578125" style="24"/>
    <col min="14861" max="14861" width="17.85546875" style="24" bestFit="1" customWidth="1"/>
    <col min="14862" max="14862" width="20.28515625" style="24" bestFit="1" customWidth="1"/>
    <col min="14863" max="14867" width="11.42578125" style="24"/>
    <col min="14868" max="14868" width="30.140625" style="24" bestFit="1" customWidth="1"/>
    <col min="14869" max="14869" width="19.42578125" style="24" bestFit="1" customWidth="1"/>
    <col min="14870" max="14870" width="14.42578125" style="24" bestFit="1" customWidth="1"/>
    <col min="14871" max="14871" width="19.42578125" style="24" bestFit="1" customWidth="1"/>
    <col min="14872" max="14872" width="14.42578125" style="24" bestFit="1" customWidth="1"/>
    <col min="14873" max="14873" width="20" style="24" customWidth="1"/>
    <col min="14874" max="14874" width="13.140625" style="24" bestFit="1" customWidth="1"/>
    <col min="14875" max="14875" width="7.140625" style="24" bestFit="1" customWidth="1"/>
    <col min="14876" max="14876" width="9.140625" style="24" bestFit="1" customWidth="1"/>
    <col min="14877" max="15104" width="11.42578125" style="24"/>
    <col min="15105" max="15105" width="10.42578125" style="24" customWidth="1"/>
    <col min="15106" max="15106" width="79.28515625" style="24" customWidth="1"/>
    <col min="15107" max="15107" width="13.42578125" style="24" bestFit="1" customWidth="1"/>
    <col min="15108" max="15108" width="17.42578125" style="24" customWidth="1"/>
    <col min="15109" max="15109" width="19.42578125" style="24" bestFit="1" customWidth="1"/>
    <col min="15110" max="15110" width="13.42578125" style="24" bestFit="1" customWidth="1"/>
    <col min="15111" max="15111" width="10" style="24" bestFit="1" customWidth="1"/>
    <col min="15112" max="15112" width="16" style="24" customWidth="1"/>
    <col min="15113" max="15113" width="12.28515625" style="24" customWidth="1"/>
    <col min="15114" max="15114" width="10.28515625" style="24" customWidth="1"/>
    <col min="15115" max="15115" width="11.140625" style="24" customWidth="1"/>
    <col min="15116" max="15116" width="11.42578125" style="24"/>
    <col min="15117" max="15117" width="17.85546875" style="24" bestFit="1" customWidth="1"/>
    <col min="15118" max="15118" width="20.28515625" style="24" bestFit="1" customWidth="1"/>
    <col min="15119" max="15123" width="11.42578125" style="24"/>
    <col min="15124" max="15124" width="30.140625" style="24" bestFit="1" customWidth="1"/>
    <col min="15125" max="15125" width="19.42578125" style="24" bestFit="1" customWidth="1"/>
    <col min="15126" max="15126" width="14.42578125" style="24" bestFit="1" customWidth="1"/>
    <col min="15127" max="15127" width="19.42578125" style="24" bestFit="1" customWidth="1"/>
    <col min="15128" max="15128" width="14.42578125" style="24" bestFit="1" customWidth="1"/>
    <col min="15129" max="15129" width="20" style="24" customWidth="1"/>
    <col min="15130" max="15130" width="13.140625" style="24" bestFit="1" customWidth="1"/>
    <col min="15131" max="15131" width="7.140625" style="24" bestFit="1" customWidth="1"/>
    <col min="15132" max="15132" width="9.140625" style="24" bestFit="1" customWidth="1"/>
    <col min="15133" max="15360" width="11.42578125" style="24"/>
    <col min="15361" max="15361" width="10.42578125" style="24" customWidth="1"/>
    <col min="15362" max="15362" width="79.28515625" style="24" customWidth="1"/>
    <col min="15363" max="15363" width="13.42578125" style="24" bestFit="1" customWidth="1"/>
    <col min="15364" max="15364" width="17.42578125" style="24" customWidth="1"/>
    <col min="15365" max="15365" width="19.42578125" style="24" bestFit="1" customWidth="1"/>
    <col min="15366" max="15366" width="13.42578125" style="24" bestFit="1" customWidth="1"/>
    <col min="15367" max="15367" width="10" style="24" bestFit="1" customWidth="1"/>
    <col min="15368" max="15368" width="16" style="24" customWidth="1"/>
    <col min="15369" max="15369" width="12.28515625" style="24" customWidth="1"/>
    <col min="15370" max="15370" width="10.28515625" style="24" customWidth="1"/>
    <col min="15371" max="15371" width="11.140625" style="24" customWidth="1"/>
    <col min="15372" max="15372" width="11.42578125" style="24"/>
    <col min="15373" max="15373" width="17.85546875" style="24" bestFit="1" customWidth="1"/>
    <col min="15374" max="15374" width="20.28515625" style="24" bestFit="1" customWidth="1"/>
    <col min="15375" max="15379" width="11.42578125" style="24"/>
    <col min="15380" max="15380" width="30.140625" style="24" bestFit="1" customWidth="1"/>
    <col min="15381" max="15381" width="19.42578125" style="24" bestFit="1" customWidth="1"/>
    <col min="15382" max="15382" width="14.42578125" style="24" bestFit="1" customWidth="1"/>
    <col min="15383" max="15383" width="19.42578125" style="24" bestFit="1" customWidth="1"/>
    <col min="15384" max="15384" width="14.42578125" style="24" bestFit="1" customWidth="1"/>
    <col min="15385" max="15385" width="20" style="24" customWidth="1"/>
    <col min="15386" max="15386" width="13.140625" style="24" bestFit="1" customWidth="1"/>
    <col min="15387" max="15387" width="7.140625" style="24" bestFit="1" customWidth="1"/>
    <col min="15388" max="15388" width="9.140625" style="24" bestFit="1" customWidth="1"/>
    <col min="15389" max="15616" width="11.42578125" style="24"/>
    <col min="15617" max="15617" width="10.42578125" style="24" customWidth="1"/>
    <col min="15618" max="15618" width="79.28515625" style="24" customWidth="1"/>
    <col min="15619" max="15619" width="13.42578125" style="24" bestFit="1" customWidth="1"/>
    <col min="15620" max="15620" width="17.42578125" style="24" customWidth="1"/>
    <col min="15621" max="15621" width="19.42578125" style="24" bestFit="1" customWidth="1"/>
    <col min="15622" max="15622" width="13.42578125" style="24" bestFit="1" customWidth="1"/>
    <col min="15623" max="15623" width="10" style="24" bestFit="1" customWidth="1"/>
    <col min="15624" max="15624" width="16" style="24" customWidth="1"/>
    <col min="15625" max="15625" width="12.28515625" style="24" customWidth="1"/>
    <col min="15626" max="15626" width="10.28515625" style="24" customWidth="1"/>
    <col min="15627" max="15627" width="11.140625" style="24" customWidth="1"/>
    <col min="15628" max="15628" width="11.42578125" style="24"/>
    <col min="15629" max="15629" width="17.85546875" style="24" bestFit="1" customWidth="1"/>
    <col min="15630" max="15630" width="20.28515625" style="24" bestFit="1" customWidth="1"/>
    <col min="15631" max="15635" width="11.42578125" style="24"/>
    <col min="15636" max="15636" width="30.140625" style="24" bestFit="1" customWidth="1"/>
    <col min="15637" max="15637" width="19.42578125" style="24" bestFit="1" customWidth="1"/>
    <col min="15638" max="15638" width="14.42578125" style="24" bestFit="1" customWidth="1"/>
    <col min="15639" max="15639" width="19.42578125" style="24" bestFit="1" customWidth="1"/>
    <col min="15640" max="15640" width="14.42578125" style="24" bestFit="1" customWidth="1"/>
    <col min="15641" max="15641" width="20" style="24" customWidth="1"/>
    <col min="15642" max="15642" width="13.140625" style="24" bestFit="1" customWidth="1"/>
    <col min="15643" max="15643" width="7.140625" style="24" bestFit="1" customWidth="1"/>
    <col min="15644" max="15644" width="9.140625" style="24" bestFit="1" customWidth="1"/>
    <col min="15645" max="15872" width="11.42578125" style="24"/>
    <col min="15873" max="15873" width="10.42578125" style="24" customWidth="1"/>
    <col min="15874" max="15874" width="79.28515625" style="24" customWidth="1"/>
    <col min="15875" max="15875" width="13.42578125" style="24" bestFit="1" customWidth="1"/>
    <col min="15876" max="15876" width="17.42578125" style="24" customWidth="1"/>
    <col min="15877" max="15877" width="19.42578125" style="24" bestFit="1" customWidth="1"/>
    <col min="15878" max="15878" width="13.42578125" style="24" bestFit="1" customWidth="1"/>
    <col min="15879" max="15879" width="10" style="24" bestFit="1" customWidth="1"/>
    <col min="15880" max="15880" width="16" style="24" customWidth="1"/>
    <col min="15881" max="15881" width="12.28515625" style="24" customWidth="1"/>
    <col min="15882" max="15882" width="10.28515625" style="24" customWidth="1"/>
    <col min="15883" max="15883" width="11.140625" style="24" customWidth="1"/>
    <col min="15884" max="15884" width="11.42578125" style="24"/>
    <col min="15885" max="15885" width="17.85546875" style="24" bestFit="1" customWidth="1"/>
    <col min="15886" max="15886" width="20.28515625" style="24" bestFit="1" customWidth="1"/>
    <col min="15887" max="15891" width="11.42578125" style="24"/>
    <col min="15892" max="15892" width="30.140625" style="24" bestFit="1" customWidth="1"/>
    <col min="15893" max="15893" width="19.42578125" style="24" bestFit="1" customWidth="1"/>
    <col min="15894" max="15894" width="14.42578125" style="24" bestFit="1" customWidth="1"/>
    <col min="15895" max="15895" width="19.42578125" style="24" bestFit="1" customWidth="1"/>
    <col min="15896" max="15896" width="14.42578125" style="24" bestFit="1" customWidth="1"/>
    <col min="15897" max="15897" width="20" style="24" customWidth="1"/>
    <col min="15898" max="15898" width="13.140625" style="24" bestFit="1" customWidth="1"/>
    <col min="15899" max="15899" width="7.140625" style="24" bestFit="1" customWidth="1"/>
    <col min="15900" max="15900" width="9.140625" style="24" bestFit="1" customWidth="1"/>
    <col min="15901" max="16128" width="11.42578125" style="24"/>
    <col min="16129" max="16129" width="10.42578125" style="24" customWidth="1"/>
    <col min="16130" max="16130" width="79.28515625" style="24" customWidth="1"/>
    <col min="16131" max="16131" width="13.42578125" style="24" bestFit="1" customWidth="1"/>
    <col min="16132" max="16132" width="17.42578125" style="24" customWidth="1"/>
    <col min="16133" max="16133" width="19.42578125" style="24" bestFit="1" customWidth="1"/>
    <col min="16134" max="16134" width="13.42578125" style="24" bestFit="1" customWidth="1"/>
    <col min="16135" max="16135" width="10" style="24" bestFit="1" customWidth="1"/>
    <col min="16136" max="16136" width="16" style="24" customWidth="1"/>
    <col min="16137" max="16137" width="12.28515625" style="24" customWidth="1"/>
    <col min="16138" max="16138" width="10.28515625" style="24" customWidth="1"/>
    <col min="16139" max="16139" width="11.140625" style="24" customWidth="1"/>
    <col min="16140" max="16140" width="11.42578125" style="24"/>
    <col min="16141" max="16141" width="17.85546875" style="24" bestFit="1" customWidth="1"/>
    <col min="16142" max="16142" width="20.28515625" style="24" bestFit="1" customWidth="1"/>
    <col min="16143" max="16147" width="11.42578125" style="24"/>
    <col min="16148" max="16148" width="30.140625" style="24" bestFit="1" customWidth="1"/>
    <col min="16149" max="16149" width="19.42578125" style="24" bestFit="1" customWidth="1"/>
    <col min="16150" max="16150" width="14.42578125" style="24" bestFit="1" customWidth="1"/>
    <col min="16151" max="16151" width="19.42578125" style="24" bestFit="1" customWidth="1"/>
    <col min="16152" max="16152" width="14.42578125" style="24" bestFit="1" customWidth="1"/>
    <col min="16153" max="16153" width="20" style="24" customWidth="1"/>
    <col min="16154" max="16154" width="13.140625" style="24" bestFit="1" customWidth="1"/>
    <col min="16155" max="16155" width="7.140625" style="24" bestFit="1" customWidth="1"/>
    <col min="16156" max="16156" width="9.140625" style="24" bestFit="1" customWidth="1"/>
    <col min="16157" max="16384" width="11.42578125" style="24"/>
  </cols>
  <sheetData>
    <row r="2" spans="1:16" ht="84" customHeight="1" thickBot="1">
      <c r="B2" s="969" t="s">
        <v>1031</v>
      </c>
      <c r="C2" s="970"/>
      <c r="D2" s="970"/>
      <c r="E2" s="970"/>
      <c r="F2" s="970"/>
      <c r="G2" s="970"/>
      <c r="H2" s="970"/>
      <c r="I2" s="970"/>
      <c r="J2" s="970"/>
    </row>
    <row r="3" spans="1:16" ht="21.75" thickBot="1">
      <c r="B3" s="992" t="s">
        <v>27</v>
      </c>
      <c r="C3" s="992"/>
      <c r="D3" s="992"/>
      <c r="E3" s="992"/>
      <c r="F3" s="992"/>
      <c r="G3" s="992"/>
      <c r="H3" s="992"/>
      <c r="I3" s="992"/>
      <c r="J3" s="992"/>
      <c r="M3" s="204" t="s">
        <v>466</v>
      </c>
      <c r="N3" s="205">
        <v>5126270100000</v>
      </c>
    </row>
    <row r="4" spans="1:16" ht="15.75" thickBot="1">
      <c r="B4" s="993" t="s">
        <v>0</v>
      </c>
      <c r="C4" s="595">
        <v>2020</v>
      </c>
      <c r="D4" s="996">
        <v>2021</v>
      </c>
      <c r="E4" s="997"/>
      <c r="F4" s="997"/>
      <c r="G4" s="997"/>
      <c r="H4" s="998"/>
      <c r="I4" s="996" t="s">
        <v>703</v>
      </c>
      <c r="J4" s="998"/>
    </row>
    <row r="5" spans="1:16" ht="15.75" thickBot="1">
      <c r="B5" s="994"/>
      <c r="C5" s="1002" t="s">
        <v>419</v>
      </c>
      <c r="D5" s="1002" t="s">
        <v>420</v>
      </c>
      <c r="E5" s="1002" t="s">
        <v>421</v>
      </c>
      <c r="F5" s="1002" t="s">
        <v>419</v>
      </c>
      <c r="G5" s="999" t="s">
        <v>422</v>
      </c>
      <c r="H5" s="999" t="s">
        <v>517</v>
      </c>
      <c r="I5" s="1004" t="s">
        <v>804</v>
      </c>
      <c r="J5" s="1005"/>
      <c r="K5" s="999" t="s">
        <v>3</v>
      </c>
    </row>
    <row r="6" spans="1:16" ht="15.75" thickBot="1">
      <c r="B6" s="994"/>
      <c r="C6" s="1003"/>
      <c r="D6" s="1003"/>
      <c r="E6" s="1003"/>
      <c r="F6" s="1003"/>
      <c r="G6" s="1001"/>
      <c r="H6" s="1001"/>
      <c r="I6" s="596" t="s">
        <v>433</v>
      </c>
      <c r="J6" s="596" t="s">
        <v>434</v>
      </c>
      <c r="K6" s="1000"/>
    </row>
    <row r="7" spans="1:16" ht="15.75" thickBot="1">
      <c r="B7" s="995"/>
      <c r="C7" s="597">
        <v>1</v>
      </c>
      <c r="D7" s="597">
        <v>2</v>
      </c>
      <c r="E7" s="597">
        <v>3</v>
      </c>
      <c r="F7" s="598">
        <v>4</v>
      </c>
      <c r="G7" s="598">
        <v>5</v>
      </c>
      <c r="H7" s="599" t="s">
        <v>805</v>
      </c>
      <c r="I7" s="600" t="s">
        <v>806</v>
      </c>
      <c r="J7" s="598" t="s">
        <v>807</v>
      </c>
      <c r="K7" s="1001"/>
    </row>
    <row r="8" spans="1:16" ht="15" customHeight="1" thickBot="1">
      <c r="B8" s="601" t="s">
        <v>809</v>
      </c>
      <c r="C8" s="602">
        <f>+SUM(C9:C67)</f>
        <v>31887857730.75</v>
      </c>
      <c r="D8" s="602">
        <f>+SUM(D9:D67)</f>
        <v>122275026084</v>
      </c>
      <c r="E8" s="602">
        <f>+SUM(E9:E67)</f>
        <v>39476393403.899994</v>
      </c>
      <c r="F8" s="602">
        <f>+SUM(F9:F67)</f>
        <v>36449525410.820015</v>
      </c>
      <c r="G8" s="602">
        <f>+SUM(G9:G67)</f>
        <v>35577822723.51001</v>
      </c>
      <c r="H8" s="603">
        <f>F8/D8</f>
        <v>0.29809460343750055</v>
      </c>
      <c r="I8" s="604">
        <f>F8-C8</f>
        <v>4561667680.070015</v>
      </c>
      <c r="J8" s="605">
        <f>I8/C8</f>
        <v>0.14305343803861498</v>
      </c>
      <c r="K8" s="596" t="s">
        <v>808</v>
      </c>
    </row>
    <row r="9" spans="1:16">
      <c r="B9" s="5" t="s">
        <v>817</v>
      </c>
      <c r="C9" s="606">
        <v>134830474.47</v>
      </c>
      <c r="D9" s="606">
        <v>448455814</v>
      </c>
      <c r="E9" s="606">
        <v>196356668.41999999</v>
      </c>
      <c r="F9" s="606">
        <v>169896861.46000001</v>
      </c>
      <c r="G9" s="606">
        <v>167314535.62</v>
      </c>
      <c r="H9" s="607">
        <f t="shared" ref="H9:H72" si="0">F9/D9</f>
        <v>0.37884860928573</v>
      </c>
      <c r="I9" s="608">
        <f t="shared" ref="I9:I70" si="1">F9-C9</f>
        <v>35066386.99000001</v>
      </c>
      <c r="J9" s="609">
        <f>I9/C9</f>
        <v>0.26007760580715256</v>
      </c>
      <c r="K9" s="605">
        <f>F8/$N$3</f>
        <v>7.1103404034094913E-3</v>
      </c>
    </row>
    <row r="10" spans="1:16">
      <c r="B10" s="5" t="s">
        <v>818</v>
      </c>
      <c r="C10" s="606">
        <v>25427834.190000001</v>
      </c>
      <c r="D10" s="606">
        <v>55261154</v>
      </c>
      <c r="E10" s="606">
        <v>27767784.259999998</v>
      </c>
      <c r="F10" s="606">
        <v>27530884.260000002</v>
      </c>
      <c r="G10" s="606">
        <v>25967530.120000001</v>
      </c>
      <c r="H10" s="607">
        <f t="shared" si="0"/>
        <v>0.49819597071751348</v>
      </c>
      <c r="I10" s="608">
        <f t="shared" si="1"/>
        <v>2103050.0700000003</v>
      </c>
      <c r="J10" s="609">
        <f t="shared" ref="J10:J70" si="2">I10/C10</f>
        <v>8.2706614109787857E-2</v>
      </c>
      <c r="K10" s="609">
        <f t="shared" ref="K10:K73" si="3">F9/$N$3</f>
        <v>3.3142393620656078E-5</v>
      </c>
    </row>
    <row r="11" spans="1:16">
      <c r="B11" s="5" t="s">
        <v>819</v>
      </c>
      <c r="C11" s="606">
        <v>0</v>
      </c>
      <c r="D11" s="606">
        <v>882120030</v>
      </c>
      <c r="E11" s="606">
        <v>0</v>
      </c>
      <c r="F11" s="606">
        <v>0</v>
      </c>
      <c r="G11" s="606">
        <v>0</v>
      </c>
      <c r="H11" s="607">
        <f t="shared" si="0"/>
        <v>0</v>
      </c>
      <c r="I11" s="610" t="s">
        <v>28</v>
      </c>
      <c r="J11" s="610" t="s">
        <v>28</v>
      </c>
      <c r="K11" s="609">
        <f t="shared" si="3"/>
        <v>5.3705489026026938E-6</v>
      </c>
    </row>
    <row r="12" spans="1:16">
      <c r="A12" s="159"/>
      <c r="B12" s="5" t="s">
        <v>821</v>
      </c>
      <c r="C12" s="606">
        <v>0</v>
      </c>
      <c r="D12" s="606">
        <v>561959298</v>
      </c>
      <c r="E12" s="606">
        <v>0</v>
      </c>
      <c r="F12" s="606">
        <v>0</v>
      </c>
      <c r="G12" s="606">
        <v>0</v>
      </c>
      <c r="H12" s="607">
        <f t="shared" si="0"/>
        <v>0</v>
      </c>
      <c r="I12" s="610" t="s">
        <v>28</v>
      </c>
      <c r="J12" s="610" t="s">
        <v>28</v>
      </c>
      <c r="K12" s="609">
        <f t="shared" si="3"/>
        <v>0</v>
      </c>
      <c r="P12" s="24" t="s">
        <v>820</v>
      </c>
    </row>
    <row r="13" spans="1:16">
      <c r="B13" s="5" t="s">
        <v>822</v>
      </c>
      <c r="C13" s="606">
        <v>102122116.78000002</v>
      </c>
      <c r="D13" s="606">
        <v>179615540</v>
      </c>
      <c r="E13" s="606">
        <v>82738371.930000007</v>
      </c>
      <c r="F13" s="606">
        <v>80020709.739999995</v>
      </c>
      <c r="G13" s="606">
        <v>79972571.74000001</v>
      </c>
      <c r="H13" s="607">
        <f t="shared" si="0"/>
        <v>0.4455110606799389</v>
      </c>
      <c r="I13" s="608">
        <f t="shared" si="1"/>
        <v>-22101407.040000021</v>
      </c>
      <c r="J13" s="609">
        <f t="shared" si="2"/>
        <v>-0.21642135647866287</v>
      </c>
      <c r="K13" s="609">
        <f t="shared" si="3"/>
        <v>0</v>
      </c>
    </row>
    <row r="14" spans="1:16">
      <c r="B14" s="5" t="s">
        <v>823</v>
      </c>
      <c r="C14" s="606">
        <v>805112606.26000023</v>
      </c>
      <c r="D14" s="606">
        <v>2108317326</v>
      </c>
      <c r="E14" s="606">
        <v>671797713.53999996</v>
      </c>
      <c r="F14" s="606">
        <v>519800607.26000005</v>
      </c>
      <c r="G14" s="606">
        <v>506868018.15000004</v>
      </c>
      <c r="H14" s="607">
        <f t="shared" si="0"/>
        <v>0.24654761446474971</v>
      </c>
      <c r="I14" s="608">
        <f t="shared" si="1"/>
        <v>-285311999.00000018</v>
      </c>
      <c r="J14" s="609">
        <f t="shared" si="2"/>
        <v>-0.35437527220616211</v>
      </c>
      <c r="K14" s="609">
        <f t="shared" si="3"/>
        <v>1.5609928501426406E-5</v>
      </c>
    </row>
    <row r="15" spans="1:16">
      <c r="B15" s="5" t="s">
        <v>824</v>
      </c>
      <c r="C15" s="606">
        <v>21039905.100000005</v>
      </c>
      <c r="D15" s="606">
        <v>64929321</v>
      </c>
      <c r="E15" s="606">
        <v>22102670.870000005</v>
      </c>
      <c r="F15" s="606">
        <v>19061557.710000001</v>
      </c>
      <c r="G15" s="606">
        <v>18648957.699999999</v>
      </c>
      <c r="H15" s="607">
        <f t="shared" si="0"/>
        <v>0.29357395728811025</v>
      </c>
      <c r="I15" s="608">
        <f t="shared" si="1"/>
        <v>-1978347.3900000043</v>
      </c>
      <c r="J15" s="609">
        <f t="shared" si="2"/>
        <v>-9.4028341886390157E-2</v>
      </c>
      <c r="K15" s="609">
        <f t="shared" si="3"/>
        <v>1.0139937949426427E-4</v>
      </c>
    </row>
    <row r="16" spans="1:16">
      <c r="B16" s="5" t="s">
        <v>825</v>
      </c>
      <c r="C16" s="606">
        <v>7536361.6900000013</v>
      </c>
      <c r="D16" s="606">
        <v>20352056</v>
      </c>
      <c r="E16" s="606">
        <v>9358062.6500000004</v>
      </c>
      <c r="F16" s="606">
        <v>9358062.6500000004</v>
      </c>
      <c r="G16" s="606">
        <v>9324079.370000001</v>
      </c>
      <c r="H16" s="607">
        <f t="shared" si="0"/>
        <v>0.45980920306036893</v>
      </c>
      <c r="I16" s="608">
        <f t="shared" si="1"/>
        <v>1821700.959999999</v>
      </c>
      <c r="J16" s="609">
        <f t="shared" si="2"/>
        <v>0.24172154083544239</v>
      </c>
      <c r="K16" s="609">
        <f t="shared" si="3"/>
        <v>3.7184068217552564E-6</v>
      </c>
    </row>
    <row r="17" spans="1:11">
      <c r="B17" s="5" t="s">
        <v>826</v>
      </c>
      <c r="C17" s="606">
        <v>2245855506.3699999</v>
      </c>
      <c r="D17" s="606">
        <v>7731561024</v>
      </c>
      <c r="E17" s="606">
        <v>2380083163.8300004</v>
      </c>
      <c r="F17" s="606">
        <v>2186485131.7699995</v>
      </c>
      <c r="G17" s="606">
        <v>2091021529.9299998</v>
      </c>
      <c r="H17" s="607">
        <f t="shared" si="0"/>
        <v>0.28279995785880763</v>
      </c>
      <c r="I17" s="608">
        <f t="shared" si="1"/>
        <v>-59370374.600000381</v>
      </c>
      <c r="J17" s="609">
        <f t="shared" si="2"/>
        <v>-2.6435527322041012E-2</v>
      </c>
      <c r="K17" s="609">
        <f t="shared" si="3"/>
        <v>1.8255110377426271E-6</v>
      </c>
    </row>
    <row r="18" spans="1:11">
      <c r="B18" s="5" t="s">
        <v>827</v>
      </c>
      <c r="C18" s="606">
        <v>10696794.049999999</v>
      </c>
      <c r="D18" s="606">
        <v>144144665</v>
      </c>
      <c r="E18" s="606">
        <v>51772523.239999995</v>
      </c>
      <c r="F18" s="606">
        <v>51772523.239999995</v>
      </c>
      <c r="G18" s="606">
        <v>51772523.239999995</v>
      </c>
      <c r="H18" s="607">
        <f t="shared" si="0"/>
        <v>0.35917058213704955</v>
      </c>
      <c r="I18" s="608">
        <f t="shared" si="1"/>
        <v>41075729.189999998</v>
      </c>
      <c r="J18" s="609">
        <f t="shared" si="2"/>
        <v>3.8400037429906395</v>
      </c>
      <c r="K18" s="609">
        <f t="shared" si="3"/>
        <v>4.2652554179109671E-4</v>
      </c>
    </row>
    <row r="19" spans="1:11">
      <c r="A19" s="611"/>
      <c r="B19" s="5" t="s">
        <v>828</v>
      </c>
      <c r="C19" s="606">
        <v>46306452.920000009</v>
      </c>
      <c r="D19" s="606">
        <v>138883315</v>
      </c>
      <c r="E19" s="606">
        <v>45168794.899999991</v>
      </c>
      <c r="F19" s="606">
        <v>41453273.859999999</v>
      </c>
      <c r="G19" s="606">
        <v>40318724.099999994</v>
      </c>
      <c r="H19" s="607">
        <f t="shared" si="0"/>
        <v>0.29847555021278116</v>
      </c>
      <c r="I19" s="608">
        <f t="shared" si="1"/>
        <v>-4853179.0600000098</v>
      </c>
      <c r="J19" s="609">
        <f t="shared" si="2"/>
        <v>-0.10480567510503262</v>
      </c>
      <c r="K19" s="609">
        <f t="shared" si="3"/>
        <v>1.0099452863398672E-5</v>
      </c>
    </row>
    <row r="20" spans="1:11">
      <c r="B20" s="5" t="s">
        <v>829</v>
      </c>
      <c r="C20" s="606">
        <v>0</v>
      </c>
      <c r="D20" s="606">
        <v>1482683854</v>
      </c>
      <c r="E20" s="606">
        <v>0</v>
      </c>
      <c r="F20" s="606">
        <v>0</v>
      </c>
      <c r="G20" s="606">
        <v>0</v>
      </c>
      <c r="H20" s="607">
        <f t="shared" si="0"/>
        <v>0</v>
      </c>
      <c r="I20" s="610" t="s">
        <v>28</v>
      </c>
      <c r="J20" s="610" t="s">
        <v>28</v>
      </c>
      <c r="K20" s="609">
        <f t="shared" si="3"/>
        <v>8.0864396630212679E-6</v>
      </c>
    </row>
    <row r="21" spans="1:11">
      <c r="B21" s="5" t="s">
        <v>830</v>
      </c>
      <c r="C21" s="606">
        <v>234081954.71000004</v>
      </c>
      <c r="D21" s="606">
        <v>604073784</v>
      </c>
      <c r="E21" s="606">
        <v>341829674.88999999</v>
      </c>
      <c r="F21" s="606">
        <v>325373734.16999996</v>
      </c>
      <c r="G21" s="606">
        <v>324509557.82999998</v>
      </c>
      <c r="H21" s="607">
        <f t="shared" si="0"/>
        <v>0.53863243661307436</v>
      </c>
      <c r="I21" s="608">
        <f t="shared" si="1"/>
        <v>91291779.459999919</v>
      </c>
      <c r="J21" s="609">
        <f t="shared" si="2"/>
        <v>0.38999921874840665</v>
      </c>
      <c r="K21" s="609">
        <f t="shared" si="3"/>
        <v>0</v>
      </c>
    </row>
    <row r="22" spans="1:11">
      <c r="B22" s="5" t="s">
        <v>831</v>
      </c>
      <c r="C22" s="606">
        <v>0</v>
      </c>
      <c r="D22" s="606">
        <v>10097941619</v>
      </c>
      <c r="E22" s="606">
        <v>0</v>
      </c>
      <c r="F22" s="606">
        <v>0</v>
      </c>
      <c r="G22" s="606">
        <v>0</v>
      </c>
      <c r="H22" s="607">
        <f t="shared" si="0"/>
        <v>0</v>
      </c>
      <c r="I22" s="610" t="s">
        <v>28</v>
      </c>
      <c r="J22" s="610" t="s">
        <v>28</v>
      </c>
      <c r="K22" s="609">
        <f t="shared" si="3"/>
        <v>6.3471828019752592E-5</v>
      </c>
    </row>
    <row r="23" spans="1:11">
      <c r="B23" s="5" t="s">
        <v>832</v>
      </c>
      <c r="C23" s="606">
        <v>38341012.349999994</v>
      </c>
      <c r="D23" s="606">
        <v>120603805</v>
      </c>
      <c r="E23" s="606">
        <v>41013087.850000001</v>
      </c>
      <c r="F23" s="606">
        <v>37559321.989999995</v>
      </c>
      <c r="G23" s="606">
        <v>36158492.93</v>
      </c>
      <c r="H23" s="607">
        <f t="shared" si="0"/>
        <v>0.3114273383828976</v>
      </c>
      <c r="I23" s="608">
        <f t="shared" si="1"/>
        <v>-781690.3599999994</v>
      </c>
      <c r="J23" s="609">
        <f t="shared" si="2"/>
        <v>-2.0387838298693214E-2</v>
      </c>
      <c r="K23" s="609">
        <f t="shared" si="3"/>
        <v>0</v>
      </c>
    </row>
    <row r="24" spans="1:11">
      <c r="B24" s="5" t="s">
        <v>833</v>
      </c>
      <c r="C24" s="606">
        <v>234643226.14000002</v>
      </c>
      <c r="D24" s="606">
        <v>1826952337</v>
      </c>
      <c r="E24" s="606">
        <v>623978208.52999997</v>
      </c>
      <c r="F24" s="606">
        <v>623978208.52999997</v>
      </c>
      <c r="G24" s="606">
        <v>623978208.52999997</v>
      </c>
      <c r="H24" s="607">
        <f t="shared" si="0"/>
        <v>0.34154049664734082</v>
      </c>
      <c r="I24" s="608">
        <f t="shared" si="1"/>
        <v>389334982.38999999</v>
      </c>
      <c r="J24" s="609">
        <f t="shared" si="2"/>
        <v>1.6592636778600336</v>
      </c>
      <c r="K24" s="609">
        <f t="shared" si="3"/>
        <v>7.3268324253924889E-6</v>
      </c>
    </row>
    <row r="25" spans="1:11">
      <c r="B25" s="5" t="s">
        <v>834</v>
      </c>
      <c r="C25" s="606">
        <v>132217058.63</v>
      </c>
      <c r="D25" s="606">
        <v>353639457</v>
      </c>
      <c r="E25" s="606">
        <v>154042909.27000001</v>
      </c>
      <c r="F25" s="606">
        <v>136409459.23000002</v>
      </c>
      <c r="G25" s="606">
        <v>134245077.83000001</v>
      </c>
      <c r="H25" s="607">
        <f t="shared" si="0"/>
        <v>0.3857303152402477</v>
      </c>
      <c r="I25" s="608">
        <f t="shared" si="1"/>
        <v>4192400.6000000238</v>
      </c>
      <c r="J25" s="609">
        <f t="shared" si="2"/>
        <v>3.1708469719721702E-2</v>
      </c>
      <c r="K25" s="609">
        <f t="shared" si="3"/>
        <v>1.217216799657123E-4</v>
      </c>
    </row>
    <row r="26" spans="1:11">
      <c r="B26" s="5" t="s">
        <v>835</v>
      </c>
      <c r="C26" s="606">
        <v>25587375.02</v>
      </c>
      <c r="D26" s="606">
        <v>61340923</v>
      </c>
      <c r="E26" s="606">
        <v>29699685.080000002</v>
      </c>
      <c r="F26" s="606">
        <v>24971311.029999997</v>
      </c>
      <c r="G26" s="606">
        <v>24424548.899999999</v>
      </c>
      <c r="H26" s="607">
        <f t="shared" si="0"/>
        <v>0.40709056546149458</v>
      </c>
      <c r="I26" s="608">
        <f t="shared" si="1"/>
        <v>-616063.99000000209</v>
      </c>
      <c r="J26" s="609">
        <f t="shared" si="2"/>
        <v>-2.407687343928264E-2</v>
      </c>
      <c r="K26" s="609">
        <f t="shared" si="3"/>
        <v>2.6609885271164316E-5</v>
      </c>
    </row>
    <row r="27" spans="1:11">
      <c r="B27" s="5" t="s">
        <v>836</v>
      </c>
      <c r="C27" s="606">
        <v>27489404.870000005</v>
      </c>
      <c r="D27" s="606">
        <v>93535893</v>
      </c>
      <c r="E27" s="606">
        <v>28236261.599999994</v>
      </c>
      <c r="F27" s="606">
        <v>28170961.590000004</v>
      </c>
      <c r="G27" s="606">
        <v>27162431.970000003</v>
      </c>
      <c r="H27" s="607">
        <f t="shared" si="0"/>
        <v>0.30117808989111811</v>
      </c>
      <c r="I27" s="608">
        <f t="shared" si="1"/>
        <v>681556.71999999881</v>
      </c>
      <c r="J27" s="609">
        <f t="shared" si="2"/>
        <v>2.4793433078058438E-2</v>
      </c>
      <c r="K27" s="609">
        <f t="shared" si="3"/>
        <v>4.8712437196783674E-6</v>
      </c>
    </row>
    <row r="28" spans="1:11">
      <c r="B28" s="5" t="s">
        <v>837</v>
      </c>
      <c r="C28" s="606">
        <v>160260023.95000002</v>
      </c>
      <c r="D28" s="606">
        <v>523484587</v>
      </c>
      <c r="E28" s="606">
        <v>198326576.15000001</v>
      </c>
      <c r="F28" s="606">
        <v>186467653.16</v>
      </c>
      <c r="G28" s="606">
        <v>183012734.57999998</v>
      </c>
      <c r="H28" s="607">
        <f t="shared" si="0"/>
        <v>0.35620466732098838</v>
      </c>
      <c r="I28" s="608">
        <f t="shared" si="1"/>
        <v>26207629.209999979</v>
      </c>
      <c r="J28" s="609">
        <f t="shared" si="2"/>
        <v>0.16353191871590242</v>
      </c>
      <c r="K28" s="609">
        <f t="shared" si="3"/>
        <v>5.4954110962666607E-6</v>
      </c>
    </row>
    <row r="29" spans="1:11">
      <c r="B29" s="5" t="s">
        <v>838</v>
      </c>
      <c r="C29" s="606">
        <v>143877015.34999996</v>
      </c>
      <c r="D29" s="606">
        <v>368903703</v>
      </c>
      <c r="E29" s="606">
        <v>162036987.11999997</v>
      </c>
      <c r="F29" s="606">
        <v>144625601.52000001</v>
      </c>
      <c r="G29" s="606">
        <v>134363041.70000002</v>
      </c>
      <c r="H29" s="607">
        <f t="shared" si="0"/>
        <v>0.39204160962298612</v>
      </c>
      <c r="I29" s="608">
        <f t="shared" si="1"/>
        <v>748586.17000004649</v>
      </c>
      <c r="J29" s="609">
        <f t="shared" si="2"/>
        <v>5.2029587087208552E-3</v>
      </c>
      <c r="K29" s="609">
        <f t="shared" si="3"/>
        <v>3.6374917732095309E-5</v>
      </c>
    </row>
    <row r="30" spans="1:11">
      <c r="B30" s="5" t="s">
        <v>839</v>
      </c>
      <c r="C30" s="606">
        <v>7536044.6200000001</v>
      </c>
      <c r="D30" s="606">
        <v>22119887</v>
      </c>
      <c r="E30" s="606">
        <v>14955668.800000001</v>
      </c>
      <c r="F30" s="606">
        <v>7761171.8000000007</v>
      </c>
      <c r="G30" s="606">
        <v>7564644.8600000003</v>
      </c>
      <c r="H30" s="607">
        <f t="shared" si="0"/>
        <v>0.35086851031381855</v>
      </c>
      <c r="I30" s="608">
        <f t="shared" si="1"/>
        <v>225127.18000000063</v>
      </c>
      <c r="J30" s="609">
        <f t="shared" si="2"/>
        <v>2.9873387347327123E-2</v>
      </c>
      <c r="K30" s="609">
        <f t="shared" si="3"/>
        <v>2.8212637785121781E-5</v>
      </c>
    </row>
    <row r="31" spans="1:11">
      <c r="B31" s="5" t="s">
        <v>840</v>
      </c>
      <c r="C31" s="606">
        <v>72443937.980000004</v>
      </c>
      <c r="D31" s="606">
        <v>565251696</v>
      </c>
      <c r="E31" s="606">
        <v>60489145.399999999</v>
      </c>
      <c r="F31" s="606">
        <v>60302714.079999998</v>
      </c>
      <c r="G31" s="606">
        <v>60302714.080000006</v>
      </c>
      <c r="H31" s="607">
        <f t="shared" si="0"/>
        <v>0.10668294231884975</v>
      </c>
      <c r="I31" s="608">
        <f t="shared" si="1"/>
        <v>-12141223.900000006</v>
      </c>
      <c r="J31" s="609">
        <f t="shared" si="2"/>
        <v>-0.16759475310897512</v>
      </c>
      <c r="K31" s="609">
        <f t="shared" si="3"/>
        <v>1.5139997792937209E-6</v>
      </c>
    </row>
    <row r="32" spans="1:11">
      <c r="B32" s="5" t="s">
        <v>841</v>
      </c>
      <c r="C32" s="606">
        <v>252994305.03000006</v>
      </c>
      <c r="D32" s="606">
        <v>968252301</v>
      </c>
      <c r="E32" s="606">
        <v>220969643.81999999</v>
      </c>
      <c r="F32" s="606">
        <v>220422847.25</v>
      </c>
      <c r="G32" s="606">
        <v>220422847.24999997</v>
      </c>
      <c r="H32" s="607">
        <f t="shared" si="0"/>
        <v>0.22765021784337594</v>
      </c>
      <c r="I32" s="608">
        <f t="shared" si="1"/>
        <v>-32571457.780000061</v>
      </c>
      <c r="J32" s="609">
        <f t="shared" si="2"/>
        <v>-0.12874383783515497</v>
      </c>
      <c r="K32" s="609">
        <f t="shared" si="3"/>
        <v>1.17634679608474E-5</v>
      </c>
    </row>
    <row r="33" spans="2:11">
      <c r="B33" s="5" t="s">
        <v>842</v>
      </c>
      <c r="C33" s="606">
        <v>145497485.45999998</v>
      </c>
      <c r="D33" s="606">
        <v>349483373</v>
      </c>
      <c r="E33" s="606">
        <v>151912289.91</v>
      </c>
      <c r="F33" s="606">
        <v>141466585.10000002</v>
      </c>
      <c r="G33" s="606">
        <v>139231125.91</v>
      </c>
      <c r="H33" s="607">
        <f t="shared" si="0"/>
        <v>0.40478774107516702</v>
      </c>
      <c r="I33" s="608">
        <f t="shared" si="1"/>
        <v>-4030900.3599999547</v>
      </c>
      <c r="J33" s="609">
        <f t="shared" si="2"/>
        <v>-2.7704261329712983E-2</v>
      </c>
      <c r="K33" s="609">
        <f t="shared" si="3"/>
        <v>4.2998679927146253E-5</v>
      </c>
    </row>
    <row r="34" spans="2:11">
      <c r="B34" s="5" t="s">
        <v>843</v>
      </c>
      <c r="C34" s="606">
        <v>0</v>
      </c>
      <c r="D34" s="606">
        <v>4465674848</v>
      </c>
      <c r="E34" s="606">
        <v>0</v>
      </c>
      <c r="F34" s="606">
        <v>0</v>
      </c>
      <c r="G34" s="606">
        <v>0</v>
      </c>
      <c r="H34" s="607">
        <f t="shared" si="0"/>
        <v>0</v>
      </c>
      <c r="I34" s="610" t="s">
        <v>28</v>
      </c>
      <c r="J34" s="610" t="s">
        <v>28</v>
      </c>
      <c r="K34" s="609">
        <f t="shared" si="3"/>
        <v>2.7596397056799645E-5</v>
      </c>
    </row>
    <row r="35" spans="2:11">
      <c r="B35" s="5" t="s">
        <v>844</v>
      </c>
      <c r="C35" s="606">
        <v>99993284.600000009</v>
      </c>
      <c r="D35" s="606">
        <v>274758122</v>
      </c>
      <c r="E35" s="606">
        <v>109674897.51000002</v>
      </c>
      <c r="F35" s="606">
        <v>99827478.980000019</v>
      </c>
      <c r="G35" s="606">
        <v>98308438.62999998</v>
      </c>
      <c r="H35" s="607">
        <f t="shared" si="0"/>
        <v>0.363328582439503</v>
      </c>
      <c r="I35" s="608">
        <f t="shared" si="1"/>
        <v>-165805.61999998987</v>
      </c>
      <c r="J35" s="609">
        <f t="shared" si="2"/>
        <v>-1.6581675525837248E-3</v>
      </c>
      <c r="K35" s="609">
        <f t="shared" si="3"/>
        <v>0</v>
      </c>
    </row>
    <row r="36" spans="2:11">
      <c r="B36" s="5" t="s">
        <v>845</v>
      </c>
      <c r="C36" s="606">
        <v>97362096.359999985</v>
      </c>
      <c r="D36" s="606">
        <v>233209241</v>
      </c>
      <c r="E36" s="606">
        <v>115827500.69999999</v>
      </c>
      <c r="F36" s="606">
        <v>101713229.08000001</v>
      </c>
      <c r="G36" s="606">
        <v>91669634.219999999</v>
      </c>
      <c r="H36" s="607">
        <f t="shared" si="0"/>
        <v>0.43614579183849755</v>
      </c>
      <c r="I36" s="608">
        <f t="shared" si="1"/>
        <v>4351132.7200000286</v>
      </c>
      <c r="J36" s="609">
        <f t="shared" si="2"/>
        <v>4.4690211927150308E-2</v>
      </c>
      <c r="K36" s="609">
        <f t="shared" si="3"/>
        <v>1.9473706424482006E-5</v>
      </c>
    </row>
    <row r="37" spans="2:11">
      <c r="B37" s="5" t="s">
        <v>846</v>
      </c>
      <c r="C37" s="606">
        <v>7006724.8699999992</v>
      </c>
      <c r="D37" s="606">
        <v>19661848</v>
      </c>
      <c r="E37" s="606">
        <v>7330514.6199999992</v>
      </c>
      <c r="F37" s="606">
        <v>6581114.6200000001</v>
      </c>
      <c r="G37" s="606">
        <v>6581114.620000001</v>
      </c>
      <c r="H37" s="607">
        <f t="shared" si="0"/>
        <v>0.33471495761741216</v>
      </c>
      <c r="I37" s="608">
        <f t="shared" si="1"/>
        <v>-425610.24999999907</v>
      </c>
      <c r="J37" s="609">
        <f t="shared" si="2"/>
        <v>-6.0743108641569815E-2</v>
      </c>
      <c r="K37" s="609">
        <f t="shared" si="3"/>
        <v>1.9841566498807782E-5</v>
      </c>
    </row>
    <row r="38" spans="2:11">
      <c r="B38" s="5" t="s">
        <v>847</v>
      </c>
      <c r="C38" s="606">
        <v>73819421.959999993</v>
      </c>
      <c r="D38" s="606">
        <v>293795133</v>
      </c>
      <c r="E38" s="606">
        <v>86275326.829999983</v>
      </c>
      <c r="F38" s="606">
        <v>77956580.460000008</v>
      </c>
      <c r="G38" s="606">
        <v>77310778.200000018</v>
      </c>
      <c r="H38" s="607">
        <f t="shared" si="0"/>
        <v>0.26534333521447412</v>
      </c>
      <c r="I38" s="608">
        <f t="shared" si="1"/>
        <v>4137158.5000000149</v>
      </c>
      <c r="J38" s="609">
        <f t="shared" si="2"/>
        <v>5.6044309074132111E-2</v>
      </c>
      <c r="K38" s="609">
        <f t="shared" si="3"/>
        <v>1.283801768463195E-6</v>
      </c>
    </row>
    <row r="39" spans="2:11">
      <c r="B39" s="5" t="s">
        <v>848</v>
      </c>
      <c r="C39" s="606">
        <v>400853076.06999993</v>
      </c>
      <c r="D39" s="606">
        <v>1352703441</v>
      </c>
      <c r="E39" s="606">
        <v>525756785.76000005</v>
      </c>
      <c r="F39" s="606">
        <v>471835999.45000011</v>
      </c>
      <c r="G39" s="606">
        <v>452235552.82999998</v>
      </c>
      <c r="H39" s="607">
        <f t="shared" si="0"/>
        <v>0.34880963938495674</v>
      </c>
      <c r="I39" s="608">
        <f t="shared" si="1"/>
        <v>70982923.380000174</v>
      </c>
      <c r="J39" s="609">
        <f t="shared" si="2"/>
        <v>0.17707965241510237</v>
      </c>
      <c r="K39" s="609">
        <f t="shared" si="3"/>
        <v>1.5207271357004777E-5</v>
      </c>
    </row>
    <row r="40" spans="2:11">
      <c r="B40" s="5" t="s">
        <v>849</v>
      </c>
      <c r="C40" s="606">
        <v>7166226.6199999992</v>
      </c>
      <c r="D40" s="606">
        <v>0</v>
      </c>
      <c r="E40" s="606">
        <v>0</v>
      </c>
      <c r="F40" s="606">
        <v>0</v>
      </c>
      <c r="G40" s="606">
        <v>0</v>
      </c>
      <c r="H40" s="612" t="s">
        <v>28</v>
      </c>
      <c r="I40" s="608">
        <f t="shared" si="1"/>
        <v>-7166226.6199999992</v>
      </c>
      <c r="J40" s="609">
        <f t="shared" si="2"/>
        <v>-1</v>
      </c>
      <c r="K40" s="609">
        <f t="shared" si="3"/>
        <v>9.2042750429791072E-5</v>
      </c>
    </row>
    <row r="41" spans="2:11">
      <c r="B41" s="5" t="s">
        <v>850</v>
      </c>
      <c r="C41" s="606">
        <v>70139324.099999979</v>
      </c>
      <c r="D41" s="606">
        <v>158671257</v>
      </c>
      <c r="E41" s="606">
        <v>72654227.439999998</v>
      </c>
      <c r="F41" s="606">
        <v>63994746.890000001</v>
      </c>
      <c r="G41" s="606">
        <v>59447979.899999999</v>
      </c>
      <c r="H41" s="607">
        <f t="shared" si="0"/>
        <v>0.40331656848221731</v>
      </c>
      <c r="I41" s="608">
        <f t="shared" si="1"/>
        <v>-6144577.2099999785</v>
      </c>
      <c r="J41" s="609">
        <f t="shared" si="2"/>
        <v>-8.7605309701009507E-2</v>
      </c>
      <c r="K41" s="609">
        <f t="shared" si="3"/>
        <v>0</v>
      </c>
    </row>
    <row r="42" spans="2:11">
      <c r="B42" s="5" t="s">
        <v>851</v>
      </c>
      <c r="C42" s="606">
        <v>0</v>
      </c>
      <c r="D42" s="606">
        <v>3577271422</v>
      </c>
      <c r="E42" s="606">
        <v>0</v>
      </c>
      <c r="F42" s="606">
        <v>0</v>
      </c>
      <c r="G42" s="606">
        <v>0</v>
      </c>
      <c r="H42" s="607">
        <f t="shared" si="0"/>
        <v>0</v>
      </c>
      <c r="I42" s="610" t="s">
        <v>28</v>
      </c>
      <c r="J42" s="610" t="s">
        <v>28</v>
      </c>
      <c r="K42" s="609">
        <f t="shared" si="3"/>
        <v>1.2483686119075154E-5</v>
      </c>
    </row>
    <row r="43" spans="2:11">
      <c r="B43" s="5" t="s">
        <v>852</v>
      </c>
      <c r="C43" s="606">
        <v>0</v>
      </c>
      <c r="D43" s="606">
        <v>38590970</v>
      </c>
      <c r="E43" s="606">
        <v>0</v>
      </c>
      <c r="F43" s="606">
        <v>0</v>
      </c>
      <c r="G43" s="606">
        <v>0</v>
      </c>
      <c r="H43" s="607">
        <f t="shared" si="0"/>
        <v>0</v>
      </c>
      <c r="I43" s="610" t="s">
        <v>28</v>
      </c>
      <c r="J43" s="610" t="s">
        <v>28</v>
      </c>
      <c r="K43" s="609">
        <f t="shared" si="3"/>
        <v>0</v>
      </c>
    </row>
    <row r="44" spans="2:11">
      <c r="B44" s="5" t="s">
        <v>853</v>
      </c>
      <c r="C44" s="606">
        <v>1620305750.3600001</v>
      </c>
      <c r="D44" s="606">
        <v>6528104650</v>
      </c>
      <c r="E44" s="606">
        <v>1976172030.53</v>
      </c>
      <c r="F44" s="606">
        <v>1835881324.1300001</v>
      </c>
      <c r="G44" s="606">
        <v>1826336475.3199999</v>
      </c>
      <c r="H44" s="607">
        <f t="shared" si="0"/>
        <v>0.281227312146413</v>
      </c>
      <c r="I44" s="608">
        <f t="shared" si="1"/>
        <v>215575573.76999998</v>
      </c>
      <c r="J44" s="609">
        <f t="shared" si="2"/>
        <v>0.13304623138077695</v>
      </c>
      <c r="K44" s="609">
        <f t="shared" si="3"/>
        <v>0</v>
      </c>
    </row>
    <row r="45" spans="2:11">
      <c r="B45" s="5" t="s">
        <v>854</v>
      </c>
      <c r="C45" s="606">
        <v>0</v>
      </c>
      <c r="D45" s="606">
        <v>7774354671</v>
      </c>
      <c r="E45" s="606">
        <v>0</v>
      </c>
      <c r="F45" s="606">
        <v>0</v>
      </c>
      <c r="G45" s="606">
        <v>0</v>
      </c>
      <c r="H45" s="607">
        <f t="shared" si="0"/>
        <v>0</v>
      </c>
      <c r="I45" s="610" t="s">
        <v>28</v>
      </c>
      <c r="J45" s="610" t="s">
        <v>28</v>
      </c>
      <c r="K45" s="609">
        <f t="shared" si="3"/>
        <v>3.5813199232908157E-4</v>
      </c>
    </row>
    <row r="46" spans="2:11">
      <c r="B46" s="5" t="s">
        <v>855</v>
      </c>
      <c r="C46" s="606">
        <v>106525959.40999995</v>
      </c>
      <c r="D46" s="606">
        <v>264239385</v>
      </c>
      <c r="E46" s="606">
        <v>117102445.85999998</v>
      </c>
      <c r="F46" s="606">
        <v>98555630.180000022</v>
      </c>
      <c r="G46" s="606">
        <v>96485657.310000002</v>
      </c>
      <c r="H46" s="607">
        <f t="shared" si="0"/>
        <v>0.37297857842047288</v>
      </c>
      <c r="I46" s="608">
        <f t="shared" si="1"/>
        <v>-7970329.2299999297</v>
      </c>
      <c r="J46" s="609">
        <f t="shared" si="2"/>
        <v>-7.482053458278197E-2</v>
      </c>
      <c r="K46" s="609">
        <f t="shared" si="3"/>
        <v>0</v>
      </c>
    </row>
    <row r="47" spans="2:11">
      <c r="B47" s="5" t="s">
        <v>856</v>
      </c>
      <c r="C47" s="606">
        <v>1928073243.9600005</v>
      </c>
      <c r="D47" s="606">
        <v>3362776950</v>
      </c>
      <c r="E47" s="606">
        <v>1241186697.3900001</v>
      </c>
      <c r="F47" s="606">
        <v>1241186697.3900001</v>
      </c>
      <c r="G47" s="606">
        <v>1241186697.3900001</v>
      </c>
      <c r="H47" s="607">
        <f t="shared" si="0"/>
        <v>0.36909575503959607</v>
      </c>
      <c r="I47" s="608">
        <f t="shared" si="1"/>
        <v>-686886546.57000041</v>
      </c>
      <c r="J47" s="609">
        <f t="shared" si="2"/>
        <v>-0.35625542168679691</v>
      </c>
      <c r="K47" s="609">
        <f t="shared" si="3"/>
        <v>1.9225602291225353E-5</v>
      </c>
    </row>
    <row r="48" spans="2:11">
      <c r="B48" s="5" t="s">
        <v>857</v>
      </c>
      <c r="C48" s="606">
        <v>56649897.660000011</v>
      </c>
      <c r="D48" s="606">
        <v>161379501</v>
      </c>
      <c r="E48" s="606">
        <v>76205893.060000002</v>
      </c>
      <c r="F48" s="606">
        <v>69339044.169999987</v>
      </c>
      <c r="G48" s="606">
        <v>67815931.079999983</v>
      </c>
      <c r="H48" s="607">
        <f t="shared" si="0"/>
        <v>0.42966450968267639</v>
      </c>
      <c r="I48" s="608">
        <f t="shared" si="1"/>
        <v>12689146.509999976</v>
      </c>
      <c r="J48" s="609">
        <f t="shared" si="2"/>
        <v>0.22399239953013489</v>
      </c>
      <c r="K48" s="609">
        <f t="shared" si="3"/>
        <v>2.4212276629551768E-4</v>
      </c>
    </row>
    <row r="49" spans="2:11">
      <c r="B49" s="5" t="s">
        <v>858</v>
      </c>
      <c r="C49" s="606">
        <v>10246801.749999998</v>
      </c>
      <c r="D49" s="606">
        <v>27622851</v>
      </c>
      <c r="E49" s="606">
        <v>0</v>
      </c>
      <c r="F49" s="606">
        <v>0</v>
      </c>
      <c r="G49" s="606">
        <v>0</v>
      </c>
      <c r="H49" s="607">
        <f t="shared" si="0"/>
        <v>0</v>
      </c>
      <c r="I49" s="608">
        <f t="shared" si="1"/>
        <v>-10246801.749999998</v>
      </c>
      <c r="J49" s="609">
        <f t="shared" si="2"/>
        <v>-1</v>
      </c>
      <c r="K49" s="609">
        <f t="shared" si="3"/>
        <v>1.3526217467550136E-5</v>
      </c>
    </row>
    <row r="50" spans="2:11">
      <c r="B50" s="5" t="s">
        <v>859</v>
      </c>
      <c r="C50" s="606">
        <v>25228325.000000004</v>
      </c>
      <c r="D50" s="606">
        <v>70081379</v>
      </c>
      <c r="E50" s="606">
        <v>30852002.499999996</v>
      </c>
      <c r="F50" s="606">
        <v>25559768.050000001</v>
      </c>
      <c r="G50" s="606">
        <v>24472518.18</v>
      </c>
      <c r="H50" s="607">
        <f t="shared" si="0"/>
        <v>0.36471554091422775</v>
      </c>
      <c r="I50" s="608">
        <f t="shared" si="1"/>
        <v>331443.04999999702</v>
      </c>
      <c r="J50" s="609">
        <f t="shared" si="2"/>
        <v>1.3137735065645339E-2</v>
      </c>
      <c r="K50" s="609">
        <f t="shared" si="3"/>
        <v>0</v>
      </c>
    </row>
    <row r="51" spans="2:11">
      <c r="B51" s="5" t="s">
        <v>860</v>
      </c>
      <c r="C51" s="606">
        <v>65742069.480000012</v>
      </c>
      <c r="D51" s="606">
        <v>167360446</v>
      </c>
      <c r="E51" s="606">
        <v>75314512.659999996</v>
      </c>
      <c r="F51" s="606">
        <v>75044535.659999996</v>
      </c>
      <c r="G51" s="606">
        <v>72767526.970000014</v>
      </c>
      <c r="H51" s="607">
        <f t="shared" si="0"/>
        <v>0.44840066726399613</v>
      </c>
      <c r="I51" s="608">
        <f t="shared" si="1"/>
        <v>9302466.1799999848</v>
      </c>
      <c r="J51" s="609">
        <f t="shared" si="2"/>
        <v>0.14149944249671015</v>
      </c>
      <c r="K51" s="609">
        <f t="shared" si="3"/>
        <v>4.9860361532647295E-6</v>
      </c>
    </row>
    <row r="52" spans="2:11">
      <c r="B52" s="5" t="s">
        <v>861</v>
      </c>
      <c r="C52" s="606">
        <v>240867798.29999998</v>
      </c>
      <c r="D52" s="606">
        <v>551669483</v>
      </c>
      <c r="E52" s="606">
        <v>243251561.19</v>
      </c>
      <c r="F52" s="606">
        <v>240591107.92000002</v>
      </c>
      <c r="G52" s="606">
        <v>235301999.17999998</v>
      </c>
      <c r="H52" s="607">
        <f t="shared" si="0"/>
        <v>0.4361145855153275</v>
      </c>
      <c r="I52" s="608">
        <f t="shared" si="1"/>
        <v>-276690.37999996543</v>
      </c>
      <c r="J52" s="609">
        <f t="shared" si="2"/>
        <v>-1.1487230005538082E-3</v>
      </c>
      <c r="K52" s="609">
        <f t="shared" si="3"/>
        <v>1.4639208273477435E-5</v>
      </c>
    </row>
    <row r="53" spans="2:11">
      <c r="B53" s="5" t="s">
        <v>862</v>
      </c>
      <c r="C53" s="606">
        <v>92635577.140000015</v>
      </c>
      <c r="D53" s="606">
        <v>275981915</v>
      </c>
      <c r="E53" s="606">
        <v>119505185.59999999</v>
      </c>
      <c r="F53" s="606">
        <v>111019152.96000001</v>
      </c>
      <c r="G53" s="606">
        <v>102517706.10000001</v>
      </c>
      <c r="H53" s="607">
        <f t="shared" si="0"/>
        <v>0.40226966669174685</v>
      </c>
      <c r="I53" s="608">
        <f t="shared" si="1"/>
        <v>18383575.819999993</v>
      </c>
      <c r="J53" s="609">
        <f t="shared" si="2"/>
        <v>0.19845049156672195</v>
      </c>
      <c r="K53" s="609">
        <f t="shared" si="3"/>
        <v>4.6932975287431697E-5</v>
      </c>
    </row>
    <row r="54" spans="2:11">
      <c r="B54" s="5" t="s">
        <v>863</v>
      </c>
      <c r="C54" s="606">
        <v>51694424.570000008</v>
      </c>
      <c r="D54" s="606">
        <v>135648963</v>
      </c>
      <c r="E54" s="606">
        <v>53646763.670000002</v>
      </c>
      <c r="F54" s="606">
        <v>51373790.759999998</v>
      </c>
      <c r="G54" s="606">
        <v>50212266.190000013</v>
      </c>
      <c r="H54" s="607">
        <f t="shared" si="0"/>
        <v>0.37872601178676168</v>
      </c>
      <c r="I54" s="608">
        <f t="shared" si="1"/>
        <v>-320633.81000000983</v>
      </c>
      <c r="J54" s="609">
        <f t="shared" si="2"/>
        <v>-6.2024833948163202E-3</v>
      </c>
      <c r="K54" s="609">
        <f t="shared" si="3"/>
        <v>2.1656906638610403E-5</v>
      </c>
    </row>
    <row r="55" spans="2:11">
      <c r="B55" s="5" t="s">
        <v>864</v>
      </c>
      <c r="C55" s="606">
        <v>100430339.79999997</v>
      </c>
      <c r="D55" s="606">
        <v>275000000</v>
      </c>
      <c r="E55" s="606">
        <v>121130114.10000001</v>
      </c>
      <c r="F55" s="606">
        <v>118211040.81999999</v>
      </c>
      <c r="G55" s="606">
        <v>117631537.25</v>
      </c>
      <c r="H55" s="607">
        <f t="shared" si="0"/>
        <v>0.42985833025454545</v>
      </c>
      <c r="I55" s="608">
        <f t="shared" si="1"/>
        <v>17780701.020000026</v>
      </c>
      <c r="J55" s="609">
        <f t="shared" si="2"/>
        <v>0.17704511460788697</v>
      </c>
      <c r="K55" s="609">
        <f t="shared" si="3"/>
        <v>1.0021670680208598E-5</v>
      </c>
    </row>
    <row r="56" spans="2:11">
      <c r="B56" s="5" t="s">
        <v>865</v>
      </c>
      <c r="C56" s="606">
        <v>39588417.610000007</v>
      </c>
      <c r="D56" s="606">
        <v>86127410</v>
      </c>
      <c r="E56" s="606">
        <v>41435669.019999996</v>
      </c>
      <c r="F56" s="606">
        <v>38497293.25</v>
      </c>
      <c r="G56" s="606">
        <v>37492179.450000003</v>
      </c>
      <c r="H56" s="607">
        <f t="shared" si="0"/>
        <v>0.44698073760722634</v>
      </c>
      <c r="I56" s="608">
        <f t="shared" si="1"/>
        <v>-1091124.3600000069</v>
      </c>
      <c r="J56" s="609">
        <f t="shared" si="2"/>
        <v>-2.7561706829231529E-2</v>
      </c>
      <c r="K56" s="609">
        <f t="shared" si="3"/>
        <v>2.3059854146194909E-5</v>
      </c>
    </row>
    <row r="57" spans="2:11">
      <c r="B57" s="5" t="s">
        <v>866</v>
      </c>
      <c r="C57" s="606">
        <v>0</v>
      </c>
      <c r="D57" s="606">
        <v>209606416</v>
      </c>
      <c r="E57" s="606">
        <v>0</v>
      </c>
      <c r="F57" s="606">
        <v>0</v>
      </c>
      <c r="G57" s="606">
        <v>0</v>
      </c>
      <c r="H57" s="607">
        <f t="shared" si="0"/>
        <v>0</v>
      </c>
      <c r="I57" s="610" t="s">
        <v>28</v>
      </c>
      <c r="J57" s="610" t="s">
        <v>28</v>
      </c>
      <c r="K57" s="609">
        <f t="shared" si="3"/>
        <v>7.5098058625510195E-6</v>
      </c>
    </row>
    <row r="58" spans="2:11">
      <c r="B58" s="5" t="s">
        <v>867</v>
      </c>
      <c r="C58" s="606">
        <v>78404247.460000008</v>
      </c>
      <c r="D58" s="606">
        <v>179037612</v>
      </c>
      <c r="E58" s="606">
        <v>69560235.230000004</v>
      </c>
      <c r="F58" s="606">
        <v>66214579.989999995</v>
      </c>
      <c r="G58" s="606">
        <v>66003734.660000004</v>
      </c>
      <c r="H58" s="607">
        <f t="shared" si="0"/>
        <v>0.36983614364784978</v>
      </c>
      <c r="I58" s="608">
        <f t="shared" si="1"/>
        <v>-12189667.470000014</v>
      </c>
      <c r="J58" s="609">
        <f t="shared" si="2"/>
        <v>-0.15547202944864555</v>
      </c>
      <c r="K58" s="609">
        <f t="shared" si="3"/>
        <v>0</v>
      </c>
    </row>
    <row r="59" spans="2:11">
      <c r="B59" s="5" t="s">
        <v>868</v>
      </c>
      <c r="C59" s="606">
        <v>117830410.49999999</v>
      </c>
      <c r="D59" s="606">
        <v>218045399</v>
      </c>
      <c r="E59" s="606">
        <v>74490354.120000005</v>
      </c>
      <c r="F59" s="606">
        <v>71646917.340000004</v>
      </c>
      <c r="G59" s="606">
        <v>71243384</v>
      </c>
      <c r="H59" s="607">
        <f t="shared" si="0"/>
        <v>0.32858715509975062</v>
      </c>
      <c r="I59" s="608">
        <f t="shared" si="1"/>
        <v>-46183493.159999982</v>
      </c>
      <c r="J59" s="609">
        <f t="shared" si="2"/>
        <v>-0.39194884380038708</v>
      </c>
      <c r="K59" s="609">
        <f t="shared" si="3"/>
        <v>1.2916716969322392E-5</v>
      </c>
    </row>
    <row r="60" spans="2:11" ht="16.5" customHeight="1">
      <c r="B60" s="5" t="s">
        <v>869</v>
      </c>
      <c r="C60" s="606">
        <v>21776065.139999993</v>
      </c>
      <c r="D60" s="606">
        <v>64021984</v>
      </c>
      <c r="E60" s="606">
        <v>23259022.120000001</v>
      </c>
      <c r="F60" s="606">
        <v>22659444.679999996</v>
      </c>
      <c r="G60" s="606">
        <v>22579767.310000002</v>
      </c>
      <c r="H60" s="607">
        <f t="shared" si="0"/>
        <v>0.35393224739801871</v>
      </c>
      <c r="I60" s="608">
        <f t="shared" si="1"/>
        <v>883379.54000000283</v>
      </c>
      <c r="J60" s="609">
        <f t="shared" si="2"/>
        <v>4.0566536439007136E-2</v>
      </c>
      <c r="K60" s="609">
        <f t="shared" si="3"/>
        <v>1.3976422611832334E-5</v>
      </c>
    </row>
    <row r="61" spans="2:11">
      <c r="B61" s="5" t="s">
        <v>870</v>
      </c>
      <c r="C61" s="606">
        <v>5142305.1099999994</v>
      </c>
      <c r="D61" s="606">
        <v>12104000</v>
      </c>
      <c r="E61" s="606">
        <v>8840776.209999999</v>
      </c>
      <c r="F61" s="606">
        <v>6978505.4199999999</v>
      </c>
      <c r="G61" s="606">
        <v>6826170.1799999988</v>
      </c>
      <c r="H61" s="607">
        <f t="shared" si="0"/>
        <v>0.57654539160608065</v>
      </c>
      <c r="I61" s="608">
        <f t="shared" si="1"/>
        <v>1836200.3100000005</v>
      </c>
      <c r="J61" s="609">
        <f t="shared" si="2"/>
        <v>0.35707727774247155</v>
      </c>
      <c r="K61" s="609">
        <f t="shared" si="3"/>
        <v>4.4202596113692869E-6</v>
      </c>
    </row>
    <row r="62" spans="2:11">
      <c r="B62" s="5" t="s">
        <v>871</v>
      </c>
      <c r="C62" s="606">
        <v>22133584.370000001</v>
      </c>
      <c r="D62" s="606">
        <v>55500000</v>
      </c>
      <c r="E62" s="606">
        <v>24500259.020000003</v>
      </c>
      <c r="F62" s="606">
        <v>22575646.419999998</v>
      </c>
      <c r="G62" s="606">
        <v>21768187.699999999</v>
      </c>
      <c r="H62" s="607">
        <f t="shared" si="0"/>
        <v>0.40676840396396391</v>
      </c>
      <c r="I62" s="608">
        <f t="shared" si="1"/>
        <v>442062.04999999702</v>
      </c>
      <c r="J62" s="609">
        <f t="shared" si="2"/>
        <v>1.9972456453965528E-2</v>
      </c>
      <c r="K62" s="609">
        <f t="shared" si="3"/>
        <v>1.361322225295932E-6</v>
      </c>
    </row>
    <row r="63" spans="2:11">
      <c r="B63" s="5" t="s">
        <v>872</v>
      </c>
      <c r="C63" s="606">
        <v>20936962264.470001</v>
      </c>
      <c r="D63" s="606">
        <v>59481116473</v>
      </c>
      <c r="E63" s="606">
        <v>27978121403.37999</v>
      </c>
      <c r="F63" s="606">
        <v>25875666511.980007</v>
      </c>
      <c r="G63" s="606">
        <v>25219658538.210003</v>
      </c>
      <c r="H63" s="607">
        <f t="shared" si="0"/>
        <v>0.43502321486728707</v>
      </c>
      <c r="I63" s="608">
        <f t="shared" si="1"/>
        <v>4938704247.510006</v>
      </c>
      <c r="J63" s="609">
        <f t="shared" si="2"/>
        <v>0.23588447001650192</v>
      </c>
      <c r="K63" s="609">
        <f t="shared" si="3"/>
        <v>4.4039127825121816E-6</v>
      </c>
    </row>
    <row r="64" spans="2:11">
      <c r="B64" s="5" t="s">
        <v>873</v>
      </c>
      <c r="C64" s="606">
        <v>24310150.179999996</v>
      </c>
      <c r="D64" s="606">
        <v>70370476</v>
      </c>
      <c r="E64" s="606">
        <v>34790799.650000006</v>
      </c>
      <c r="F64" s="606">
        <v>30291415.940000001</v>
      </c>
      <c r="G64" s="606">
        <v>29841148.800000001</v>
      </c>
      <c r="H64" s="607">
        <f t="shared" si="0"/>
        <v>0.43045631722030703</v>
      </c>
      <c r="I64" s="608">
        <f t="shared" si="1"/>
        <v>5981265.7600000054</v>
      </c>
      <c r="J64" s="609">
        <f t="shared" si="2"/>
        <v>0.24603985231324499</v>
      </c>
      <c r="K64" s="609">
        <f t="shared" si="3"/>
        <v>5.047659605758972E-3</v>
      </c>
    </row>
    <row r="65" spans="2:13">
      <c r="B65" s="5" t="s">
        <v>874</v>
      </c>
      <c r="C65" s="606">
        <v>638480144.50000024</v>
      </c>
      <c r="D65" s="606">
        <v>1733518743</v>
      </c>
      <c r="E65" s="606">
        <v>432267429.86999989</v>
      </c>
      <c r="F65" s="606">
        <v>383809092.03999996</v>
      </c>
      <c r="G65" s="606">
        <v>380477382.93999994</v>
      </c>
      <c r="H65" s="607">
        <f t="shared" si="0"/>
        <v>0.22140463931516891</v>
      </c>
      <c r="I65" s="608">
        <f t="shared" si="1"/>
        <v>-254671052.46000028</v>
      </c>
      <c r="J65" s="609">
        <f t="shared" si="2"/>
        <v>-0.39887074743637574</v>
      </c>
      <c r="K65" s="609">
        <f t="shared" si="3"/>
        <v>5.9090557752702112E-6</v>
      </c>
    </row>
    <row r="66" spans="2:13">
      <c r="B66" s="5" t="s">
        <v>875</v>
      </c>
      <c r="C66" s="606">
        <v>74592903.460000023</v>
      </c>
      <c r="D66" s="606">
        <v>207154333</v>
      </c>
      <c r="E66" s="606">
        <v>69106029.190000013</v>
      </c>
      <c r="F66" s="606">
        <v>61665486.760000013</v>
      </c>
      <c r="G66" s="606">
        <v>60470431.300000004</v>
      </c>
      <c r="H66" s="607">
        <f t="shared" si="0"/>
        <v>0.29767896170436375</v>
      </c>
      <c r="I66" s="608">
        <f t="shared" si="1"/>
        <v>-12927416.70000001</v>
      </c>
      <c r="J66" s="609">
        <f t="shared" si="2"/>
        <v>-0.17330625435343533</v>
      </c>
      <c r="K66" s="609">
        <f t="shared" si="3"/>
        <v>7.487102406874737E-5</v>
      </c>
    </row>
    <row r="67" spans="2:13">
      <c r="B67" s="5" t="s">
        <v>876</v>
      </c>
      <c r="C67" s="606">
        <v>0</v>
      </c>
      <c r="D67" s="606">
        <v>176000000</v>
      </c>
      <c r="E67" s="606">
        <v>233499074.60999998</v>
      </c>
      <c r="F67" s="606">
        <v>137960094.08000001</v>
      </c>
      <c r="G67" s="606">
        <v>134596089.25</v>
      </c>
      <c r="H67" s="607">
        <f t="shared" si="0"/>
        <v>0.783864170909091</v>
      </c>
      <c r="I67" s="608">
        <f t="shared" si="1"/>
        <v>137960094.08000001</v>
      </c>
      <c r="J67" s="610" t="s">
        <v>28</v>
      </c>
      <c r="K67" s="609">
        <f t="shared" si="3"/>
        <v>1.2029308943358254E-5</v>
      </c>
    </row>
    <row r="68" spans="2:13">
      <c r="B68" s="601" t="s">
        <v>814</v>
      </c>
      <c r="C68" s="613">
        <f>+SUM(C69:C77)</f>
        <v>6160069484.1099997</v>
      </c>
      <c r="D68" s="613">
        <f>+SUM(D69:D77)</f>
        <v>57199003232</v>
      </c>
      <c r="E68" s="613">
        <f>+SUM(E69:E77)</f>
        <v>9520898552.7299995</v>
      </c>
      <c r="F68" s="613">
        <f>+SUM(F69:F77)</f>
        <v>9414654676.4799976</v>
      </c>
      <c r="G68" s="613">
        <f>+SUM(G69:G77)</f>
        <v>9354482916.0600014</v>
      </c>
      <c r="H68" s="614">
        <f t="shared" si="0"/>
        <v>0.16459473320354936</v>
      </c>
      <c r="I68" s="615">
        <f t="shared" si="1"/>
        <v>3254585192.369998</v>
      </c>
      <c r="J68" s="605">
        <f t="shared" si="2"/>
        <v>0.5283357924395583</v>
      </c>
      <c r="K68" s="609">
        <f t="shared" si="3"/>
        <v>2.6912373204837571E-5</v>
      </c>
    </row>
    <row r="69" spans="2:13">
      <c r="B69" s="5" t="s">
        <v>877</v>
      </c>
      <c r="C69" s="606">
        <v>156105905.40000001</v>
      </c>
      <c r="D69" s="606">
        <v>0</v>
      </c>
      <c r="E69" s="606">
        <v>0</v>
      </c>
      <c r="F69" s="606">
        <v>0</v>
      </c>
      <c r="G69" s="606">
        <v>0</v>
      </c>
      <c r="H69" s="612" t="s">
        <v>28</v>
      </c>
      <c r="I69" s="608">
        <f t="shared" si="1"/>
        <v>-156105905.40000001</v>
      </c>
      <c r="J69" s="609">
        <f t="shared" si="2"/>
        <v>-1</v>
      </c>
      <c r="K69" s="605">
        <f t="shared" si="3"/>
        <v>1.836550648488069E-3</v>
      </c>
    </row>
    <row r="70" spans="2:13">
      <c r="B70" s="5" t="s">
        <v>878</v>
      </c>
      <c r="C70" s="606">
        <v>114275270.09000002</v>
      </c>
      <c r="D70" s="606">
        <v>464158249</v>
      </c>
      <c r="E70" s="606">
        <v>108221153.48000002</v>
      </c>
      <c r="F70" s="606">
        <v>107627938.84</v>
      </c>
      <c r="G70" s="606">
        <v>105947726.16</v>
      </c>
      <c r="H70" s="607">
        <f t="shared" si="0"/>
        <v>0.2318776819584219</v>
      </c>
      <c r="I70" s="608">
        <f t="shared" si="1"/>
        <v>-6647331.2500000149</v>
      </c>
      <c r="J70" s="609">
        <f t="shared" si="2"/>
        <v>-5.8169464353615287E-2</v>
      </c>
      <c r="K70" s="609">
        <f t="shared" si="3"/>
        <v>0</v>
      </c>
      <c r="M70" s="126"/>
    </row>
    <row r="71" spans="2:13">
      <c r="B71" s="5" t="s">
        <v>879</v>
      </c>
      <c r="C71" s="606">
        <v>0</v>
      </c>
      <c r="D71" s="606">
        <v>440500000</v>
      </c>
      <c r="E71" s="606">
        <v>0</v>
      </c>
      <c r="F71" s="606">
        <v>0</v>
      </c>
      <c r="G71" s="606">
        <v>0</v>
      </c>
      <c r="H71" s="607">
        <f t="shared" si="0"/>
        <v>0</v>
      </c>
      <c r="I71" s="610" t="s">
        <v>28</v>
      </c>
      <c r="J71" s="610" t="s">
        <v>28</v>
      </c>
      <c r="K71" s="609">
        <f t="shared" si="3"/>
        <v>2.0995370267360668E-5</v>
      </c>
      <c r="M71" s="126"/>
    </row>
    <row r="72" spans="2:13">
      <c r="B72" s="5" t="s">
        <v>880</v>
      </c>
      <c r="C72" s="606">
        <v>0</v>
      </c>
      <c r="D72" s="606">
        <v>670766000</v>
      </c>
      <c r="E72" s="606">
        <v>0</v>
      </c>
      <c r="F72" s="606">
        <v>0</v>
      </c>
      <c r="G72" s="606">
        <v>0</v>
      </c>
      <c r="H72" s="607">
        <f t="shared" si="0"/>
        <v>0</v>
      </c>
      <c r="I72" s="610" t="s">
        <v>28</v>
      </c>
      <c r="J72" s="610" t="s">
        <v>28</v>
      </c>
      <c r="K72" s="609">
        <f t="shared" si="3"/>
        <v>0</v>
      </c>
      <c r="M72" s="126"/>
    </row>
    <row r="73" spans="2:13">
      <c r="B73" s="5" t="s">
        <v>881</v>
      </c>
      <c r="C73" s="606">
        <v>5889688308.6199999</v>
      </c>
      <c r="D73" s="606">
        <v>17620580489</v>
      </c>
      <c r="E73" s="606">
        <v>8723940187.4599991</v>
      </c>
      <c r="F73" s="606">
        <v>8700884430.1699982</v>
      </c>
      <c r="G73" s="606">
        <v>8697619897.8100014</v>
      </c>
      <c r="H73" s="607">
        <f t="shared" ref="H73:H78" si="4">F73/D73</f>
        <v>0.49379102099398481</v>
      </c>
      <c r="I73" s="608">
        <f t="shared" ref="I73:I78" si="5">F73-C73</f>
        <v>2811196121.5499983</v>
      </c>
      <c r="J73" s="609">
        <f>I73/C73</f>
        <v>0.4773081314737152</v>
      </c>
      <c r="K73" s="609">
        <f t="shared" si="3"/>
        <v>0</v>
      </c>
      <c r="M73" s="126"/>
    </row>
    <row r="74" spans="2:13">
      <c r="B74" s="5" t="s">
        <v>882</v>
      </c>
      <c r="C74" s="606">
        <v>0</v>
      </c>
      <c r="D74" s="606">
        <v>35983682839</v>
      </c>
      <c r="E74" s="606">
        <v>0</v>
      </c>
      <c r="F74" s="606">
        <v>0</v>
      </c>
      <c r="G74" s="606">
        <v>0</v>
      </c>
      <c r="H74" s="607">
        <f t="shared" si="4"/>
        <v>0</v>
      </c>
      <c r="I74" s="610" t="s">
        <v>28</v>
      </c>
      <c r="J74" s="610" t="s">
        <v>28</v>
      </c>
      <c r="K74" s="609">
        <f t="shared" ref="K74:K79" si="6">F73/$N$3</f>
        <v>1.6973129118128204E-3</v>
      </c>
      <c r="M74" s="126"/>
    </row>
    <row r="75" spans="2:13">
      <c r="B75" s="5" t="s">
        <v>883</v>
      </c>
      <c r="C75" s="606">
        <v>0</v>
      </c>
      <c r="D75" s="606">
        <v>478099657</v>
      </c>
      <c r="E75" s="606">
        <v>128394631.78999999</v>
      </c>
      <c r="F75" s="606">
        <v>121626412.68000001</v>
      </c>
      <c r="G75" s="606">
        <v>117341281.77</v>
      </c>
      <c r="H75" s="607">
        <f t="shared" si="4"/>
        <v>0.25439552381858332</v>
      </c>
      <c r="I75" s="608">
        <f t="shared" si="5"/>
        <v>121626412.68000001</v>
      </c>
      <c r="J75" s="610" t="s">
        <v>28</v>
      </c>
      <c r="K75" s="609">
        <f t="shared" si="6"/>
        <v>0</v>
      </c>
      <c r="M75" s="126"/>
    </row>
    <row r="76" spans="2:13">
      <c r="B76" s="5" t="s">
        <v>884</v>
      </c>
      <c r="C76" s="606">
        <v>0</v>
      </c>
      <c r="D76" s="606">
        <v>1034743998</v>
      </c>
      <c r="E76" s="606">
        <v>285990267.11999995</v>
      </c>
      <c r="F76" s="606">
        <v>261692638.37999994</v>
      </c>
      <c r="G76" s="606">
        <v>226536351.65999997</v>
      </c>
      <c r="H76" s="607">
        <f t="shared" si="4"/>
        <v>0.25290568380760003</v>
      </c>
      <c r="I76" s="608">
        <f t="shared" si="5"/>
        <v>261692638.37999994</v>
      </c>
      <c r="J76" s="610" t="s">
        <v>28</v>
      </c>
      <c r="K76" s="609">
        <f t="shared" si="6"/>
        <v>2.372610305492877E-5</v>
      </c>
      <c r="M76" s="126"/>
    </row>
    <row r="77" spans="2:13" ht="15.75" thickBot="1">
      <c r="B77" s="5" t="s">
        <v>885</v>
      </c>
      <c r="C77" s="606">
        <v>0</v>
      </c>
      <c r="D77" s="606">
        <v>506472000</v>
      </c>
      <c r="E77" s="606">
        <v>274352312.88</v>
      </c>
      <c r="F77" s="606">
        <v>222823256.41</v>
      </c>
      <c r="G77" s="606">
        <v>207037658.66000003</v>
      </c>
      <c r="H77" s="607">
        <f t="shared" si="4"/>
        <v>0.43995177701827543</v>
      </c>
      <c r="I77" s="608">
        <f t="shared" si="5"/>
        <v>222823256.41</v>
      </c>
      <c r="J77" s="610" t="s">
        <v>28</v>
      </c>
      <c r="K77" s="609">
        <f t="shared" si="6"/>
        <v>5.1049326952163509E-5</v>
      </c>
      <c r="M77" s="126"/>
    </row>
    <row r="78" spans="2:13" ht="15.75" thickBot="1">
      <c r="B78" s="616" t="s">
        <v>134</v>
      </c>
      <c r="C78" s="617">
        <f>+C8+C68</f>
        <v>38047927214.860001</v>
      </c>
      <c r="D78" s="617">
        <f>+D8+D68</f>
        <v>179474029316</v>
      </c>
      <c r="E78" s="617">
        <f>+E8+E68</f>
        <v>48997291956.62999</v>
      </c>
      <c r="F78" s="617">
        <f>+F8+F68</f>
        <v>45864180087.300011</v>
      </c>
      <c r="G78" s="617">
        <f>+G8+G68</f>
        <v>44932305639.570007</v>
      </c>
      <c r="H78" s="618">
        <f t="shared" si="4"/>
        <v>0.25554772610886745</v>
      </c>
      <c r="I78" s="619">
        <f t="shared" si="5"/>
        <v>7816252872.4400101</v>
      </c>
      <c r="J78" s="618">
        <f>I78/C78</f>
        <v>0.20543176579110187</v>
      </c>
      <c r="K78" s="609">
        <f t="shared" si="6"/>
        <v>4.3466936400795581E-5</v>
      </c>
    </row>
    <row r="79" spans="2:13" ht="15.75" thickBot="1">
      <c r="B79" s="620" t="s">
        <v>886</v>
      </c>
      <c r="K79" s="618">
        <f t="shared" si="6"/>
        <v>8.9468910518975594E-3</v>
      </c>
    </row>
    <row r="80" spans="2:13">
      <c r="B80" s="620" t="s">
        <v>887</v>
      </c>
    </row>
    <row r="81" spans="2:11">
      <c r="B81" s="620" t="s">
        <v>803</v>
      </c>
      <c r="F81" s="621"/>
      <c r="G81" s="128"/>
      <c r="H81" s="128"/>
      <c r="I81" s="128"/>
    </row>
    <row r="82" spans="2:11">
      <c r="F82" s="128"/>
      <c r="G82" s="128"/>
      <c r="H82" s="128"/>
      <c r="I82" s="128"/>
      <c r="K82" s="128"/>
    </row>
    <row r="83" spans="2:11">
      <c r="F83" s="128"/>
      <c r="G83" s="128"/>
      <c r="H83" s="128"/>
      <c r="I83" s="128"/>
      <c r="K83" s="128"/>
    </row>
    <row r="84" spans="2:11">
      <c r="F84" s="128"/>
      <c r="G84" s="128"/>
      <c r="H84" s="128"/>
      <c r="I84" s="128"/>
      <c r="K84" s="128"/>
    </row>
    <row r="85" spans="2:11">
      <c r="F85" s="128"/>
      <c r="G85" s="128"/>
      <c r="H85" s="128"/>
      <c r="I85" s="128"/>
      <c r="K85" s="128"/>
    </row>
    <row r="86" spans="2:11">
      <c r="F86" s="128"/>
      <c r="G86" s="128"/>
      <c r="H86" s="128"/>
      <c r="I86" s="128"/>
      <c r="K86" s="288">
        <v>4936862.2</v>
      </c>
    </row>
    <row r="87" spans="2:11">
      <c r="F87" s="128"/>
      <c r="G87" s="128"/>
      <c r="H87" s="128"/>
      <c r="I87" s="128"/>
      <c r="K87" s="128"/>
    </row>
    <row r="88" spans="2:11">
      <c r="F88" s="128"/>
      <c r="G88" s="128"/>
      <c r="H88" s="128"/>
      <c r="I88" s="128"/>
      <c r="K88" s="128"/>
    </row>
    <row r="89" spans="2:11">
      <c r="F89" s="128"/>
      <c r="G89" s="128"/>
      <c r="H89" s="128"/>
      <c r="I89" s="128"/>
      <c r="K89" s="128"/>
    </row>
    <row r="90" spans="2:11">
      <c r="C90" s="622"/>
      <c r="F90" s="128"/>
      <c r="G90" s="128"/>
      <c r="H90" s="128"/>
      <c r="I90" s="128"/>
      <c r="K90" s="128"/>
    </row>
    <row r="91" spans="2:11">
      <c r="C91" s="622"/>
      <c r="F91" s="128"/>
      <c r="G91" s="128"/>
      <c r="H91" s="128"/>
      <c r="I91" s="128"/>
      <c r="K91" s="128"/>
    </row>
    <row r="92" spans="2:11">
      <c r="B92" s="5"/>
      <c r="C92" s="622"/>
      <c r="F92" s="128"/>
      <c r="G92" s="128"/>
      <c r="H92" s="128"/>
      <c r="I92" s="128"/>
      <c r="K92" s="128"/>
    </row>
    <row r="93" spans="2:11">
      <c r="B93" s="5"/>
      <c r="C93" s="622"/>
      <c r="F93" s="128"/>
      <c r="G93" s="128"/>
      <c r="H93" s="128"/>
      <c r="I93" s="128"/>
      <c r="K93" s="128"/>
    </row>
    <row r="94" spans="2:11">
      <c r="B94" s="5"/>
      <c r="C94" s="622"/>
      <c r="K94" s="128"/>
    </row>
    <row r="95" spans="2:11">
      <c r="B95" s="5"/>
      <c r="C95" s="622"/>
    </row>
    <row r="96" spans="2:11">
      <c r="B96" s="5"/>
      <c r="C96" s="622"/>
    </row>
    <row r="97" spans="2:3">
      <c r="B97" s="5"/>
      <c r="C97" s="622"/>
    </row>
    <row r="98" spans="2:3">
      <c r="B98" s="5"/>
      <c r="C98" s="622"/>
    </row>
    <row r="99" spans="2:3">
      <c r="B99" s="5"/>
      <c r="C99" s="622"/>
    </row>
    <row r="100" spans="2:3">
      <c r="B100" s="5"/>
      <c r="C100" s="622"/>
    </row>
    <row r="101" spans="2:3">
      <c r="B101" s="5"/>
      <c r="C101" s="622"/>
    </row>
    <row r="102" spans="2:3">
      <c r="B102" s="5"/>
      <c r="C102" s="622"/>
    </row>
    <row r="103" spans="2:3">
      <c r="B103" s="5"/>
      <c r="C103" s="622"/>
    </row>
    <row r="104" spans="2:3">
      <c r="B104" s="5"/>
      <c r="C104" s="622"/>
    </row>
    <row r="105" spans="2:3">
      <c r="B105" s="5"/>
      <c r="C105" s="622"/>
    </row>
    <row r="106" spans="2:3">
      <c r="B106" s="5"/>
      <c r="C106" s="622"/>
    </row>
    <row r="107" spans="2:3">
      <c r="B107" s="5"/>
      <c r="C107" s="622"/>
    </row>
    <row r="108" spans="2:3">
      <c r="B108" s="5"/>
      <c r="C108" s="622"/>
    </row>
    <row r="109" spans="2:3">
      <c r="B109" s="5"/>
      <c r="C109" s="622"/>
    </row>
    <row r="110" spans="2:3">
      <c r="B110" s="5"/>
      <c r="C110" s="622"/>
    </row>
    <row r="111" spans="2:3">
      <c r="B111" s="5"/>
      <c r="C111" s="622"/>
    </row>
    <row r="112" spans="2:3">
      <c r="B112" s="5"/>
      <c r="C112" s="622"/>
    </row>
    <row r="113" spans="2:3">
      <c r="B113" s="5"/>
      <c r="C113" s="622"/>
    </row>
    <row r="114" spans="2:3">
      <c r="B114" s="5"/>
      <c r="C114" s="622"/>
    </row>
    <row r="115" spans="2:3">
      <c r="B115" s="5"/>
      <c r="C115" s="622"/>
    </row>
    <row r="116" spans="2:3">
      <c r="B116" s="5"/>
      <c r="C116" s="622"/>
    </row>
    <row r="117" spans="2:3">
      <c r="B117" s="5"/>
      <c r="C117" s="622"/>
    </row>
    <row r="118" spans="2:3">
      <c r="B118" s="5"/>
      <c r="C118" s="622"/>
    </row>
    <row r="119" spans="2:3">
      <c r="B119" s="5"/>
      <c r="C119" s="622"/>
    </row>
    <row r="120" spans="2:3">
      <c r="B120" s="5"/>
      <c r="C120" s="622"/>
    </row>
    <row r="121" spans="2:3">
      <c r="B121" s="5"/>
      <c r="C121" s="622"/>
    </row>
    <row r="122" spans="2:3">
      <c r="B122" s="5"/>
      <c r="C122" s="622"/>
    </row>
    <row r="123" spans="2:3">
      <c r="B123" s="5"/>
      <c r="C123" s="622"/>
    </row>
    <row r="124" spans="2:3">
      <c r="B124" s="5"/>
      <c r="C124" s="622"/>
    </row>
    <row r="125" spans="2:3">
      <c r="B125" s="5"/>
      <c r="C125" s="622"/>
    </row>
    <row r="126" spans="2:3">
      <c r="B126" s="5"/>
      <c r="C126" s="622"/>
    </row>
    <row r="127" spans="2:3">
      <c r="B127" s="5"/>
      <c r="C127" s="622"/>
    </row>
    <row r="128" spans="2:3">
      <c r="B128" s="5"/>
      <c r="C128" s="622"/>
    </row>
    <row r="129" spans="2:3">
      <c r="B129" s="5"/>
      <c r="C129" s="622"/>
    </row>
    <row r="130" spans="2:3">
      <c r="B130" s="5"/>
      <c r="C130" s="622"/>
    </row>
    <row r="131" spans="2:3">
      <c r="B131" s="5"/>
      <c r="C131" s="622"/>
    </row>
    <row r="132" spans="2:3">
      <c r="B132" s="5"/>
      <c r="C132" s="622"/>
    </row>
    <row r="133" spans="2:3">
      <c r="B133" s="5"/>
      <c r="C133" s="622"/>
    </row>
    <row r="134" spans="2:3">
      <c r="B134" s="5"/>
      <c r="C134" s="622"/>
    </row>
    <row r="135" spans="2:3">
      <c r="B135" s="5"/>
      <c r="C135" s="622"/>
    </row>
    <row r="136" spans="2:3">
      <c r="B136" s="5"/>
    </row>
    <row r="137" spans="2:3">
      <c r="B137" s="5"/>
    </row>
  </sheetData>
  <mergeCells count="13">
    <mergeCell ref="K5:K7"/>
    <mergeCell ref="C5:C6"/>
    <mergeCell ref="D5:D6"/>
    <mergeCell ref="E5:E6"/>
    <mergeCell ref="F5:F6"/>
    <mergeCell ref="G5:G6"/>
    <mergeCell ref="H5:H6"/>
    <mergeCell ref="I5:J5"/>
    <mergeCell ref="B2:J2"/>
    <mergeCell ref="B3:J3"/>
    <mergeCell ref="B4:B7"/>
    <mergeCell ref="D4:H4"/>
    <mergeCell ref="I4:J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3:N54"/>
  <sheetViews>
    <sheetView showGridLines="0" zoomScale="80" zoomScaleNormal="80" workbookViewId="0">
      <selection activeCell="L14" sqref="L14"/>
    </sheetView>
  </sheetViews>
  <sheetFormatPr defaultColWidth="9.140625" defaultRowHeight="15"/>
  <cols>
    <col min="1" max="1" width="13.28515625" style="24" customWidth="1"/>
    <col min="2" max="2" width="78.42578125" style="24" customWidth="1"/>
    <col min="3" max="3" width="11.28515625" style="24" bestFit="1" customWidth="1"/>
    <col min="4" max="4" width="15.85546875" style="24" customWidth="1"/>
    <col min="5" max="5" width="16.42578125" style="24" bestFit="1" customWidth="1"/>
    <col min="6" max="7" width="11.28515625" style="24" bestFit="1" customWidth="1"/>
    <col min="8" max="8" width="14.140625" style="24" customWidth="1"/>
    <col min="9" max="9" width="12" style="24" customWidth="1"/>
    <col min="10" max="10" width="9.42578125" style="24" customWidth="1"/>
    <col min="11" max="11" width="11" style="24" customWidth="1"/>
    <col min="12" max="12" width="11.42578125" style="24" customWidth="1"/>
    <col min="13" max="13" width="24.28515625" style="24" bestFit="1" customWidth="1"/>
    <col min="14" max="14" width="21.42578125" style="24" bestFit="1" customWidth="1"/>
    <col min="15" max="256" width="11.42578125" style="24" customWidth="1"/>
    <col min="257" max="257" width="13.28515625" style="24" customWidth="1"/>
    <col min="258" max="258" width="78.42578125" style="24" customWidth="1"/>
    <col min="259" max="259" width="11.28515625" style="24" bestFit="1" customWidth="1"/>
    <col min="260" max="260" width="15.85546875" style="24" customWidth="1"/>
    <col min="261" max="261" width="16.42578125" style="24" bestFit="1" customWidth="1"/>
    <col min="262" max="263" width="11.28515625" style="24" bestFit="1" customWidth="1"/>
    <col min="264" max="264" width="14.140625" style="24" customWidth="1"/>
    <col min="265" max="265" width="12" style="24" customWidth="1"/>
    <col min="266" max="266" width="9.42578125" style="24" customWidth="1"/>
    <col min="267" max="267" width="11" style="24" customWidth="1"/>
    <col min="268" max="268" width="11.42578125" style="24" customWidth="1"/>
    <col min="269" max="269" width="24.28515625" style="24" bestFit="1" customWidth="1"/>
    <col min="270" max="270" width="21.42578125" style="24" bestFit="1" customWidth="1"/>
    <col min="271" max="512" width="11.42578125" style="24" customWidth="1"/>
    <col min="513" max="513" width="13.28515625" style="24" customWidth="1"/>
    <col min="514" max="514" width="78.42578125" style="24" customWidth="1"/>
    <col min="515" max="515" width="11.28515625" style="24" bestFit="1" customWidth="1"/>
    <col min="516" max="516" width="15.85546875" style="24" customWidth="1"/>
    <col min="517" max="517" width="16.42578125" style="24" bestFit="1" customWidth="1"/>
    <col min="518" max="519" width="11.28515625" style="24" bestFit="1" customWidth="1"/>
    <col min="520" max="520" width="14.140625" style="24" customWidth="1"/>
    <col min="521" max="521" width="12" style="24" customWidth="1"/>
    <col min="522" max="522" width="9.42578125" style="24" customWidth="1"/>
    <col min="523" max="523" width="11" style="24" customWidth="1"/>
    <col min="524" max="524" width="11.42578125" style="24" customWidth="1"/>
    <col min="525" max="525" width="24.28515625" style="24" bestFit="1" customWidth="1"/>
    <col min="526" max="526" width="21.42578125" style="24" bestFit="1" customWidth="1"/>
    <col min="527" max="768" width="11.42578125" style="24" customWidth="1"/>
    <col min="769" max="769" width="13.28515625" style="24" customWidth="1"/>
    <col min="770" max="770" width="78.42578125" style="24" customWidth="1"/>
    <col min="771" max="771" width="11.28515625" style="24" bestFit="1" customWidth="1"/>
    <col min="772" max="772" width="15.85546875" style="24" customWidth="1"/>
    <col min="773" max="773" width="16.42578125" style="24" bestFit="1" customWidth="1"/>
    <col min="774" max="775" width="11.28515625" style="24" bestFit="1" customWidth="1"/>
    <col min="776" max="776" width="14.140625" style="24" customWidth="1"/>
    <col min="777" max="777" width="12" style="24" customWidth="1"/>
    <col min="778" max="778" width="9.42578125" style="24" customWidth="1"/>
    <col min="779" max="779" width="11" style="24" customWidth="1"/>
    <col min="780" max="780" width="11.42578125" style="24" customWidth="1"/>
    <col min="781" max="781" width="24.28515625" style="24" bestFit="1" customWidth="1"/>
    <col min="782" max="782" width="21.42578125" style="24" bestFit="1" customWidth="1"/>
    <col min="783" max="1024" width="11.42578125" style="24" customWidth="1"/>
    <col min="1025" max="1025" width="13.28515625" style="24" customWidth="1"/>
    <col min="1026" max="1026" width="78.42578125" style="24" customWidth="1"/>
    <col min="1027" max="1027" width="11.28515625" style="24" bestFit="1" customWidth="1"/>
    <col min="1028" max="1028" width="15.85546875" style="24" customWidth="1"/>
    <col min="1029" max="1029" width="16.42578125" style="24" bestFit="1" customWidth="1"/>
    <col min="1030" max="1031" width="11.28515625" style="24" bestFit="1" customWidth="1"/>
    <col min="1032" max="1032" width="14.140625" style="24" customWidth="1"/>
    <col min="1033" max="1033" width="12" style="24" customWidth="1"/>
    <col min="1034" max="1034" width="9.42578125" style="24" customWidth="1"/>
    <col min="1035" max="1035" width="11" style="24" customWidth="1"/>
    <col min="1036" max="1036" width="11.42578125" style="24" customWidth="1"/>
    <col min="1037" max="1037" width="24.28515625" style="24" bestFit="1" customWidth="1"/>
    <col min="1038" max="1038" width="21.42578125" style="24" bestFit="1" customWidth="1"/>
    <col min="1039" max="1280" width="11.42578125" style="24" customWidth="1"/>
    <col min="1281" max="1281" width="13.28515625" style="24" customWidth="1"/>
    <col min="1282" max="1282" width="78.42578125" style="24" customWidth="1"/>
    <col min="1283" max="1283" width="11.28515625" style="24" bestFit="1" customWidth="1"/>
    <col min="1284" max="1284" width="15.85546875" style="24" customWidth="1"/>
    <col min="1285" max="1285" width="16.42578125" style="24" bestFit="1" customWidth="1"/>
    <col min="1286" max="1287" width="11.28515625" style="24" bestFit="1" customWidth="1"/>
    <col min="1288" max="1288" width="14.140625" style="24" customWidth="1"/>
    <col min="1289" max="1289" width="12" style="24" customWidth="1"/>
    <col min="1290" max="1290" width="9.42578125" style="24" customWidth="1"/>
    <col min="1291" max="1291" width="11" style="24" customWidth="1"/>
    <col min="1292" max="1292" width="11.42578125" style="24" customWidth="1"/>
    <col min="1293" max="1293" width="24.28515625" style="24" bestFit="1" customWidth="1"/>
    <col min="1294" max="1294" width="21.42578125" style="24" bestFit="1" customWidth="1"/>
    <col min="1295" max="1536" width="11.42578125" style="24" customWidth="1"/>
    <col min="1537" max="1537" width="13.28515625" style="24" customWidth="1"/>
    <col min="1538" max="1538" width="78.42578125" style="24" customWidth="1"/>
    <col min="1539" max="1539" width="11.28515625" style="24" bestFit="1" customWidth="1"/>
    <col min="1540" max="1540" width="15.85546875" style="24" customWidth="1"/>
    <col min="1541" max="1541" width="16.42578125" style="24" bestFit="1" customWidth="1"/>
    <col min="1542" max="1543" width="11.28515625" style="24" bestFit="1" customWidth="1"/>
    <col min="1544" max="1544" width="14.140625" style="24" customWidth="1"/>
    <col min="1545" max="1545" width="12" style="24" customWidth="1"/>
    <col min="1546" max="1546" width="9.42578125" style="24" customWidth="1"/>
    <col min="1547" max="1547" width="11" style="24" customWidth="1"/>
    <col min="1548" max="1548" width="11.42578125" style="24" customWidth="1"/>
    <col min="1549" max="1549" width="24.28515625" style="24" bestFit="1" customWidth="1"/>
    <col min="1550" max="1550" width="21.42578125" style="24" bestFit="1" customWidth="1"/>
    <col min="1551" max="1792" width="11.42578125" style="24" customWidth="1"/>
    <col min="1793" max="1793" width="13.28515625" style="24" customWidth="1"/>
    <col min="1794" max="1794" width="78.42578125" style="24" customWidth="1"/>
    <col min="1795" max="1795" width="11.28515625" style="24" bestFit="1" customWidth="1"/>
    <col min="1796" max="1796" width="15.85546875" style="24" customWidth="1"/>
    <col min="1797" max="1797" width="16.42578125" style="24" bestFit="1" customWidth="1"/>
    <col min="1798" max="1799" width="11.28515625" style="24" bestFit="1" customWidth="1"/>
    <col min="1800" max="1800" width="14.140625" style="24" customWidth="1"/>
    <col min="1801" max="1801" width="12" style="24" customWidth="1"/>
    <col min="1802" max="1802" width="9.42578125" style="24" customWidth="1"/>
    <col min="1803" max="1803" width="11" style="24" customWidth="1"/>
    <col min="1804" max="1804" width="11.42578125" style="24" customWidth="1"/>
    <col min="1805" max="1805" width="24.28515625" style="24" bestFit="1" customWidth="1"/>
    <col min="1806" max="1806" width="21.42578125" style="24" bestFit="1" customWidth="1"/>
    <col min="1807" max="2048" width="11.42578125" style="24" customWidth="1"/>
    <col min="2049" max="2049" width="13.28515625" style="24" customWidth="1"/>
    <col min="2050" max="2050" width="78.42578125" style="24" customWidth="1"/>
    <col min="2051" max="2051" width="11.28515625" style="24" bestFit="1" customWidth="1"/>
    <col min="2052" max="2052" width="15.85546875" style="24" customWidth="1"/>
    <col min="2053" max="2053" width="16.42578125" style="24" bestFit="1" customWidth="1"/>
    <col min="2054" max="2055" width="11.28515625" style="24" bestFit="1" customWidth="1"/>
    <col min="2056" max="2056" width="14.140625" style="24" customWidth="1"/>
    <col min="2057" max="2057" width="12" style="24" customWidth="1"/>
    <col min="2058" max="2058" width="9.42578125" style="24" customWidth="1"/>
    <col min="2059" max="2059" width="11" style="24" customWidth="1"/>
    <col min="2060" max="2060" width="11.42578125" style="24" customWidth="1"/>
    <col min="2061" max="2061" width="24.28515625" style="24" bestFit="1" customWidth="1"/>
    <col min="2062" max="2062" width="21.42578125" style="24" bestFit="1" customWidth="1"/>
    <col min="2063" max="2304" width="11.42578125" style="24" customWidth="1"/>
    <col min="2305" max="2305" width="13.28515625" style="24" customWidth="1"/>
    <col min="2306" max="2306" width="78.42578125" style="24" customWidth="1"/>
    <col min="2307" max="2307" width="11.28515625" style="24" bestFit="1" customWidth="1"/>
    <col min="2308" max="2308" width="15.85546875" style="24" customWidth="1"/>
    <col min="2309" max="2309" width="16.42578125" style="24" bestFit="1" customWidth="1"/>
    <col min="2310" max="2311" width="11.28515625" style="24" bestFit="1" customWidth="1"/>
    <col min="2312" max="2312" width="14.140625" style="24" customWidth="1"/>
    <col min="2313" max="2313" width="12" style="24" customWidth="1"/>
    <col min="2314" max="2314" width="9.42578125" style="24" customWidth="1"/>
    <col min="2315" max="2315" width="11" style="24" customWidth="1"/>
    <col min="2316" max="2316" width="11.42578125" style="24" customWidth="1"/>
    <col min="2317" max="2317" width="24.28515625" style="24" bestFit="1" customWidth="1"/>
    <col min="2318" max="2318" width="21.42578125" style="24" bestFit="1" customWidth="1"/>
    <col min="2319" max="2560" width="11.42578125" style="24" customWidth="1"/>
    <col min="2561" max="2561" width="13.28515625" style="24" customWidth="1"/>
    <col min="2562" max="2562" width="78.42578125" style="24" customWidth="1"/>
    <col min="2563" max="2563" width="11.28515625" style="24" bestFit="1" customWidth="1"/>
    <col min="2564" max="2564" width="15.85546875" style="24" customWidth="1"/>
    <col min="2565" max="2565" width="16.42578125" style="24" bestFit="1" customWidth="1"/>
    <col min="2566" max="2567" width="11.28515625" style="24" bestFit="1" customWidth="1"/>
    <col min="2568" max="2568" width="14.140625" style="24" customWidth="1"/>
    <col min="2569" max="2569" width="12" style="24" customWidth="1"/>
    <col min="2570" max="2570" width="9.42578125" style="24" customWidth="1"/>
    <col min="2571" max="2571" width="11" style="24" customWidth="1"/>
    <col min="2572" max="2572" width="11.42578125" style="24" customWidth="1"/>
    <col min="2573" max="2573" width="24.28515625" style="24" bestFit="1" customWidth="1"/>
    <col min="2574" max="2574" width="21.42578125" style="24" bestFit="1" customWidth="1"/>
    <col min="2575" max="2816" width="11.42578125" style="24" customWidth="1"/>
    <col min="2817" max="2817" width="13.28515625" style="24" customWidth="1"/>
    <col min="2818" max="2818" width="78.42578125" style="24" customWidth="1"/>
    <col min="2819" max="2819" width="11.28515625" style="24" bestFit="1" customWidth="1"/>
    <col min="2820" max="2820" width="15.85546875" style="24" customWidth="1"/>
    <col min="2821" max="2821" width="16.42578125" style="24" bestFit="1" customWidth="1"/>
    <col min="2822" max="2823" width="11.28515625" style="24" bestFit="1" customWidth="1"/>
    <col min="2824" max="2824" width="14.140625" style="24" customWidth="1"/>
    <col min="2825" max="2825" width="12" style="24" customWidth="1"/>
    <col min="2826" max="2826" width="9.42578125" style="24" customWidth="1"/>
    <col min="2827" max="2827" width="11" style="24" customWidth="1"/>
    <col min="2828" max="2828" width="11.42578125" style="24" customWidth="1"/>
    <col min="2829" max="2829" width="24.28515625" style="24" bestFit="1" customWidth="1"/>
    <col min="2830" max="2830" width="21.42578125" style="24" bestFit="1" customWidth="1"/>
    <col min="2831" max="3072" width="11.42578125" style="24" customWidth="1"/>
    <col min="3073" max="3073" width="13.28515625" style="24" customWidth="1"/>
    <col min="3074" max="3074" width="78.42578125" style="24" customWidth="1"/>
    <col min="3075" max="3075" width="11.28515625" style="24" bestFit="1" customWidth="1"/>
    <col min="3076" max="3076" width="15.85546875" style="24" customWidth="1"/>
    <col min="3077" max="3077" width="16.42578125" style="24" bestFit="1" customWidth="1"/>
    <col min="3078" max="3079" width="11.28515625" style="24" bestFit="1" customWidth="1"/>
    <col min="3080" max="3080" width="14.140625" style="24" customWidth="1"/>
    <col min="3081" max="3081" width="12" style="24" customWidth="1"/>
    <col min="3082" max="3082" width="9.42578125" style="24" customWidth="1"/>
    <col min="3083" max="3083" width="11" style="24" customWidth="1"/>
    <col min="3084" max="3084" width="11.42578125" style="24" customWidth="1"/>
    <col min="3085" max="3085" width="24.28515625" style="24" bestFit="1" customWidth="1"/>
    <col min="3086" max="3086" width="21.42578125" style="24" bestFit="1" customWidth="1"/>
    <col min="3087" max="3328" width="11.42578125" style="24" customWidth="1"/>
    <col min="3329" max="3329" width="13.28515625" style="24" customWidth="1"/>
    <col min="3330" max="3330" width="78.42578125" style="24" customWidth="1"/>
    <col min="3331" max="3331" width="11.28515625" style="24" bestFit="1" customWidth="1"/>
    <col min="3332" max="3332" width="15.85546875" style="24" customWidth="1"/>
    <col min="3333" max="3333" width="16.42578125" style="24" bestFit="1" customWidth="1"/>
    <col min="3334" max="3335" width="11.28515625" style="24" bestFit="1" customWidth="1"/>
    <col min="3336" max="3336" width="14.140625" style="24" customWidth="1"/>
    <col min="3337" max="3337" width="12" style="24" customWidth="1"/>
    <col min="3338" max="3338" width="9.42578125" style="24" customWidth="1"/>
    <col min="3339" max="3339" width="11" style="24" customWidth="1"/>
    <col min="3340" max="3340" width="11.42578125" style="24" customWidth="1"/>
    <col min="3341" max="3341" width="24.28515625" style="24" bestFit="1" customWidth="1"/>
    <col min="3342" max="3342" width="21.42578125" style="24" bestFit="1" customWidth="1"/>
    <col min="3343" max="3584" width="11.42578125" style="24" customWidth="1"/>
    <col min="3585" max="3585" width="13.28515625" style="24" customWidth="1"/>
    <col min="3586" max="3586" width="78.42578125" style="24" customWidth="1"/>
    <col min="3587" max="3587" width="11.28515625" style="24" bestFit="1" customWidth="1"/>
    <col min="3588" max="3588" width="15.85546875" style="24" customWidth="1"/>
    <col min="3589" max="3589" width="16.42578125" style="24" bestFit="1" customWidth="1"/>
    <col min="3590" max="3591" width="11.28515625" style="24" bestFit="1" customWidth="1"/>
    <col min="3592" max="3592" width="14.140625" style="24" customWidth="1"/>
    <col min="3593" max="3593" width="12" style="24" customWidth="1"/>
    <col min="3594" max="3594" width="9.42578125" style="24" customWidth="1"/>
    <col min="3595" max="3595" width="11" style="24" customWidth="1"/>
    <col min="3596" max="3596" width="11.42578125" style="24" customWidth="1"/>
    <col min="3597" max="3597" width="24.28515625" style="24" bestFit="1" customWidth="1"/>
    <col min="3598" max="3598" width="21.42578125" style="24" bestFit="1" customWidth="1"/>
    <col min="3599" max="3840" width="11.42578125" style="24" customWidth="1"/>
    <col min="3841" max="3841" width="13.28515625" style="24" customWidth="1"/>
    <col min="3842" max="3842" width="78.42578125" style="24" customWidth="1"/>
    <col min="3843" max="3843" width="11.28515625" style="24" bestFit="1" customWidth="1"/>
    <col min="3844" max="3844" width="15.85546875" style="24" customWidth="1"/>
    <col min="3845" max="3845" width="16.42578125" style="24" bestFit="1" customWidth="1"/>
    <col min="3846" max="3847" width="11.28515625" style="24" bestFit="1" customWidth="1"/>
    <col min="3848" max="3848" width="14.140625" style="24" customWidth="1"/>
    <col min="3849" max="3849" width="12" style="24" customWidth="1"/>
    <col min="3850" max="3850" width="9.42578125" style="24" customWidth="1"/>
    <col min="3851" max="3851" width="11" style="24" customWidth="1"/>
    <col min="3852" max="3852" width="11.42578125" style="24" customWidth="1"/>
    <col min="3853" max="3853" width="24.28515625" style="24" bestFit="1" customWidth="1"/>
    <col min="3854" max="3854" width="21.42578125" style="24" bestFit="1" customWidth="1"/>
    <col min="3855" max="4096" width="11.42578125" style="24" customWidth="1"/>
    <col min="4097" max="4097" width="13.28515625" style="24" customWidth="1"/>
    <col min="4098" max="4098" width="78.42578125" style="24" customWidth="1"/>
    <col min="4099" max="4099" width="11.28515625" style="24" bestFit="1" customWidth="1"/>
    <col min="4100" max="4100" width="15.85546875" style="24" customWidth="1"/>
    <col min="4101" max="4101" width="16.42578125" style="24" bestFit="1" customWidth="1"/>
    <col min="4102" max="4103" width="11.28515625" style="24" bestFit="1" customWidth="1"/>
    <col min="4104" max="4104" width="14.140625" style="24" customWidth="1"/>
    <col min="4105" max="4105" width="12" style="24" customWidth="1"/>
    <col min="4106" max="4106" width="9.42578125" style="24" customWidth="1"/>
    <col min="4107" max="4107" width="11" style="24" customWidth="1"/>
    <col min="4108" max="4108" width="11.42578125" style="24" customWidth="1"/>
    <col min="4109" max="4109" width="24.28515625" style="24" bestFit="1" customWidth="1"/>
    <col min="4110" max="4110" width="21.42578125" style="24" bestFit="1" customWidth="1"/>
    <col min="4111" max="4352" width="11.42578125" style="24" customWidth="1"/>
    <col min="4353" max="4353" width="13.28515625" style="24" customWidth="1"/>
    <col min="4354" max="4354" width="78.42578125" style="24" customWidth="1"/>
    <col min="4355" max="4355" width="11.28515625" style="24" bestFit="1" customWidth="1"/>
    <col min="4356" max="4356" width="15.85546875" style="24" customWidth="1"/>
    <col min="4357" max="4357" width="16.42578125" style="24" bestFit="1" customWidth="1"/>
    <col min="4358" max="4359" width="11.28515625" style="24" bestFit="1" customWidth="1"/>
    <col min="4360" max="4360" width="14.140625" style="24" customWidth="1"/>
    <col min="4361" max="4361" width="12" style="24" customWidth="1"/>
    <col min="4362" max="4362" width="9.42578125" style="24" customWidth="1"/>
    <col min="4363" max="4363" width="11" style="24" customWidth="1"/>
    <col min="4364" max="4364" width="11.42578125" style="24" customWidth="1"/>
    <col min="4365" max="4365" width="24.28515625" style="24" bestFit="1" customWidth="1"/>
    <col min="4366" max="4366" width="21.42578125" style="24" bestFit="1" customWidth="1"/>
    <col min="4367" max="4608" width="11.42578125" style="24" customWidth="1"/>
    <col min="4609" max="4609" width="13.28515625" style="24" customWidth="1"/>
    <col min="4610" max="4610" width="78.42578125" style="24" customWidth="1"/>
    <col min="4611" max="4611" width="11.28515625" style="24" bestFit="1" customWidth="1"/>
    <col min="4612" max="4612" width="15.85546875" style="24" customWidth="1"/>
    <col min="4613" max="4613" width="16.42578125" style="24" bestFit="1" customWidth="1"/>
    <col min="4614" max="4615" width="11.28515625" style="24" bestFit="1" customWidth="1"/>
    <col min="4616" max="4616" width="14.140625" style="24" customWidth="1"/>
    <col min="4617" max="4617" width="12" style="24" customWidth="1"/>
    <col min="4618" max="4618" width="9.42578125" style="24" customWidth="1"/>
    <col min="4619" max="4619" width="11" style="24" customWidth="1"/>
    <col min="4620" max="4620" width="11.42578125" style="24" customWidth="1"/>
    <col min="4621" max="4621" width="24.28515625" style="24" bestFit="1" customWidth="1"/>
    <col min="4622" max="4622" width="21.42578125" style="24" bestFit="1" customWidth="1"/>
    <col min="4623" max="4864" width="11.42578125" style="24" customWidth="1"/>
    <col min="4865" max="4865" width="13.28515625" style="24" customWidth="1"/>
    <col min="4866" max="4866" width="78.42578125" style="24" customWidth="1"/>
    <col min="4867" max="4867" width="11.28515625" style="24" bestFit="1" customWidth="1"/>
    <col min="4868" max="4868" width="15.85546875" style="24" customWidth="1"/>
    <col min="4869" max="4869" width="16.42578125" style="24" bestFit="1" customWidth="1"/>
    <col min="4870" max="4871" width="11.28515625" style="24" bestFit="1" customWidth="1"/>
    <col min="4872" max="4872" width="14.140625" style="24" customWidth="1"/>
    <col min="4873" max="4873" width="12" style="24" customWidth="1"/>
    <col min="4874" max="4874" width="9.42578125" style="24" customWidth="1"/>
    <col min="4875" max="4875" width="11" style="24" customWidth="1"/>
    <col min="4876" max="4876" width="11.42578125" style="24" customWidth="1"/>
    <col min="4877" max="4877" width="24.28515625" style="24" bestFit="1" customWidth="1"/>
    <col min="4878" max="4878" width="21.42578125" style="24" bestFit="1" customWidth="1"/>
    <col min="4879" max="5120" width="11.42578125" style="24" customWidth="1"/>
    <col min="5121" max="5121" width="13.28515625" style="24" customWidth="1"/>
    <col min="5122" max="5122" width="78.42578125" style="24" customWidth="1"/>
    <col min="5123" max="5123" width="11.28515625" style="24" bestFit="1" customWidth="1"/>
    <col min="5124" max="5124" width="15.85546875" style="24" customWidth="1"/>
    <col min="5125" max="5125" width="16.42578125" style="24" bestFit="1" customWidth="1"/>
    <col min="5126" max="5127" width="11.28515625" style="24" bestFit="1" customWidth="1"/>
    <col min="5128" max="5128" width="14.140625" style="24" customWidth="1"/>
    <col min="5129" max="5129" width="12" style="24" customWidth="1"/>
    <col min="5130" max="5130" width="9.42578125" style="24" customWidth="1"/>
    <col min="5131" max="5131" width="11" style="24" customWidth="1"/>
    <col min="5132" max="5132" width="11.42578125" style="24" customWidth="1"/>
    <col min="5133" max="5133" width="24.28515625" style="24" bestFit="1" customWidth="1"/>
    <col min="5134" max="5134" width="21.42578125" style="24" bestFit="1" customWidth="1"/>
    <col min="5135" max="5376" width="11.42578125" style="24" customWidth="1"/>
    <col min="5377" max="5377" width="13.28515625" style="24" customWidth="1"/>
    <col min="5378" max="5378" width="78.42578125" style="24" customWidth="1"/>
    <col min="5379" max="5379" width="11.28515625" style="24" bestFit="1" customWidth="1"/>
    <col min="5380" max="5380" width="15.85546875" style="24" customWidth="1"/>
    <col min="5381" max="5381" width="16.42578125" style="24" bestFit="1" customWidth="1"/>
    <col min="5382" max="5383" width="11.28515625" style="24" bestFit="1" customWidth="1"/>
    <col min="5384" max="5384" width="14.140625" style="24" customWidth="1"/>
    <col min="5385" max="5385" width="12" style="24" customWidth="1"/>
    <col min="5386" max="5386" width="9.42578125" style="24" customWidth="1"/>
    <col min="5387" max="5387" width="11" style="24" customWidth="1"/>
    <col min="5388" max="5388" width="11.42578125" style="24" customWidth="1"/>
    <col min="5389" max="5389" width="24.28515625" style="24" bestFit="1" customWidth="1"/>
    <col min="5390" max="5390" width="21.42578125" style="24" bestFit="1" customWidth="1"/>
    <col min="5391" max="5632" width="11.42578125" style="24" customWidth="1"/>
    <col min="5633" max="5633" width="13.28515625" style="24" customWidth="1"/>
    <col min="5634" max="5634" width="78.42578125" style="24" customWidth="1"/>
    <col min="5635" max="5635" width="11.28515625" style="24" bestFit="1" customWidth="1"/>
    <col min="5636" max="5636" width="15.85546875" style="24" customWidth="1"/>
    <col min="5637" max="5637" width="16.42578125" style="24" bestFit="1" customWidth="1"/>
    <col min="5638" max="5639" width="11.28515625" style="24" bestFit="1" customWidth="1"/>
    <col min="5640" max="5640" width="14.140625" style="24" customWidth="1"/>
    <col min="5641" max="5641" width="12" style="24" customWidth="1"/>
    <col min="5642" max="5642" width="9.42578125" style="24" customWidth="1"/>
    <col min="5643" max="5643" width="11" style="24" customWidth="1"/>
    <col min="5644" max="5644" width="11.42578125" style="24" customWidth="1"/>
    <col min="5645" max="5645" width="24.28515625" style="24" bestFit="1" customWidth="1"/>
    <col min="5646" max="5646" width="21.42578125" style="24" bestFit="1" customWidth="1"/>
    <col min="5647" max="5888" width="11.42578125" style="24" customWidth="1"/>
    <col min="5889" max="5889" width="13.28515625" style="24" customWidth="1"/>
    <col min="5890" max="5890" width="78.42578125" style="24" customWidth="1"/>
    <col min="5891" max="5891" width="11.28515625" style="24" bestFit="1" customWidth="1"/>
    <col min="5892" max="5892" width="15.85546875" style="24" customWidth="1"/>
    <col min="5893" max="5893" width="16.42578125" style="24" bestFit="1" customWidth="1"/>
    <col min="5894" max="5895" width="11.28515625" style="24" bestFit="1" customWidth="1"/>
    <col min="5896" max="5896" width="14.140625" style="24" customWidth="1"/>
    <col min="5897" max="5897" width="12" style="24" customWidth="1"/>
    <col min="5898" max="5898" width="9.42578125" style="24" customWidth="1"/>
    <col min="5899" max="5899" width="11" style="24" customWidth="1"/>
    <col min="5900" max="5900" width="11.42578125" style="24" customWidth="1"/>
    <col min="5901" max="5901" width="24.28515625" style="24" bestFit="1" customWidth="1"/>
    <col min="5902" max="5902" width="21.42578125" style="24" bestFit="1" customWidth="1"/>
    <col min="5903" max="6144" width="11.42578125" style="24" customWidth="1"/>
    <col min="6145" max="6145" width="13.28515625" style="24" customWidth="1"/>
    <col min="6146" max="6146" width="78.42578125" style="24" customWidth="1"/>
    <col min="6147" max="6147" width="11.28515625" style="24" bestFit="1" customWidth="1"/>
    <col min="6148" max="6148" width="15.85546875" style="24" customWidth="1"/>
    <col min="6149" max="6149" width="16.42578125" style="24" bestFit="1" customWidth="1"/>
    <col min="6150" max="6151" width="11.28515625" style="24" bestFit="1" customWidth="1"/>
    <col min="6152" max="6152" width="14.140625" style="24" customWidth="1"/>
    <col min="6153" max="6153" width="12" style="24" customWidth="1"/>
    <col min="6154" max="6154" width="9.42578125" style="24" customWidth="1"/>
    <col min="6155" max="6155" width="11" style="24" customWidth="1"/>
    <col min="6156" max="6156" width="11.42578125" style="24" customWidth="1"/>
    <col min="6157" max="6157" width="24.28515625" style="24" bestFit="1" customWidth="1"/>
    <col min="6158" max="6158" width="21.42578125" style="24" bestFit="1" customWidth="1"/>
    <col min="6159" max="6400" width="11.42578125" style="24" customWidth="1"/>
    <col min="6401" max="6401" width="13.28515625" style="24" customWidth="1"/>
    <col min="6402" max="6402" width="78.42578125" style="24" customWidth="1"/>
    <col min="6403" max="6403" width="11.28515625" style="24" bestFit="1" customWidth="1"/>
    <col min="6404" max="6404" width="15.85546875" style="24" customWidth="1"/>
    <col min="6405" max="6405" width="16.42578125" style="24" bestFit="1" customWidth="1"/>
    <col min="6406" max="6407" width="11.28515625" style="24" bestFit="1" customWidth="1"/>
    <col min="6408" max="6408" width="14.140625" style="24" customWidth="1"/>
    <col min="6409" max="6409" width="12" style="24" customWidth="1"/>
    <col min="6410" max="6410" width="9.42578125" style="24" customWidth="1"/>
    <col min="6411" max="6411" width="11" style="24" customWidth="1"/>
    <col min="6412" max="6412" width="11.42578125" style="24" customWidth="1"/>
    <col min="6413" max="6413" width="24.28515625" style="24" bestFit="1" customWidth="1"/>
    <col min="6414" max="6414" width="21.42578125" style="24" bestFit="1" customWidth="1"/>
    <col min="6415" max="6656" width="11.42578125" style="24" customWidth="1"/>
    <col min="6657" max="6657" width="13.28515625" style="24" customWidth="1"/>
    <col min="6658" max="6658" width="78.42578125" style="24" customWidth="1"/>
    <col min="6659" max="6659" width="11.28515625" style="24" bestFit="1" customWidth="1"/>
    <col min="6660" max="6660" width="15.85546875" style="24" customWidth="1"/>
    <col min="6661" max="6661" width="16.42578125" style="24" bestFit="1" customWidth="1"/>
    <col min="6662" max="6663" width="11.28515625" style="24" bestFit="1" customWidth="1"/>
    <col min="6664" max="6664" width="14.140625" style="24" customWidth="1"/>
    <col min="6665" max="6665" width="12" style="24" customWidth="1"/>
    <col min="6666" max="6666" width="9.42578125" style="24" customWidth="1"/>
    <col min="6667" max="6667" width="11" style="24" customWidth="1"/>
    <col min="6668" max="6668" width="11.42578125" style="24" customWidth="1"/>
    <col min="6669" max="6669" width="24.28515625" style="24" bestFit="1" customWidth="1"/>
    <col min="6670" max="6670" width="21.42578125" style="24" bestFit="1" customWidth="1"/>
    <col min="6671" max="6912" width="11.42578125" style="24" customWidth="1"/>
    <col min="6913" max="6913" width="13.28515625" style="24" customWidth="1"/>
    <col min="6914" max="6914" width="78.42578125" style="24" customWidth="1"/>
    <col min="6915" max="6915" width="11.28515625" style="24" bestFit="1" customWidth="1"/>
    <col min="6916" max="6916" width="15.85546875" style="24" customWidth="1"/>
    <col min="6917" max="6917" width="16.42578125" style="24" bestFit="1" customWidth="1"/>
    <col min="6918" max="6919" width="11.28515625" style="24" bestFit="1" customWidth="1"/>
    <col min="6920" max="6920" width="14.140625" style="24" customWidth="1"/>
    <col min="6921" max="6921" width="12" style="24" customWidth="1"/>
    <col min="6922" max="6922" width="9.42578125" style="24" customWidth="1"/>
    <col min="6923" max="6923" width="11" style="24" customWidth="1"/>
    <col min="6924" max="6924" width="11.42578125" style="24" customWidth="1"/>
    <col min="6925" max="6925" width="24.28515625" style="24" bestFit="1" customWidth="1"/>
    <col min="6926" max="6926" width="21.42578125" style="24" bestFit="1" customWidth="1"/>
    <col min="6927" max="7168" width="11.42578125" style="24" customWidth="1"/>
    <col min="7169" max="7169" width="13.28515625" style="24" customWidth="1"/>
    <col min="7170" max="7170" width="78.42578125" style="24" customWidth="1"/>
    <col min="7171" max="7171" width="11.28515625" style="24" bestFit="1" customWidth="1"/>
    <col min="7172" max="7172" width="15.85546875" style="24" customWidth="1"/>
    <col min="7173" max="7173" width="16.42578125" style="24" bestFit="1" customWidth="1"/>
    <col min="7174" max="7175" width="11.28515625" style="24" bestFit="1" customWidth="1"/>
    <col min="7176" max="7176" width="14.140625" style="24" customWidth="1"/>
    <col min="7177" max="7177" width="12" style="24" customWidth="1"/>
    <col min="7178" max="7178" width="9.42578125" style="24" customWidth="1"/>
    <col min="7179" max="7179" width="11" style="24" customWidth="1"/>
    <col min="7180" max="7180" width="11.42578125" style="24" customWidth="1"/>
    <col min="7181" max="7181" width="24.28515625" style="24" bestFit="1" customWidth="1"/>
    <col min="7182" max="7182" width="21.42578125" style="24" bestFit="1" customWidth="1"/>
    <col min="7183" max="7424" width="11.42578125" style="24" customWidth="1"/>
    <col min="7425" max="7425" width="13.28515625" style="24" customWidth="1"/>
    <col min="7426" max="7426" width="78.42578125" style="24" customWidth="1"/>
    <col min="7427" max="7427" width="11.28515625" style="24" bestFit="1" customWidth="1"/>
    <col min="7428" max="7428" width="15.85546875" style="24" customWidth="1"/>
    <col min="7429" max="7429" width="16.42578125" style="24" bestFit="1" customWidth="1"/>
    <col min="7430" max="7431" width="11.28515625" style="24" bestFit="1" customWidth="1"/>
    <col min="7432" max="7432" width="14.140625" style="24" customWidth="1"/>
    <col min="7433" max="7433" width="12" style="24" customWidth="1"/>
    <col min="7434" max="7434" width="9.42578125" style="24" customWidth="1"/>
    <col min="7435" max="7435" width="11" style="24" customWidth="1"/>
    <col min="7436" max="7436" width="11.42578125" style="24" customWidth="1"/>
    <col min="7437" max="7437" width="24.28515625" style="24" bestFit="1" customWidth="1"/>
    <col min="7438" max="7438" width="21.42578125" style="24" bestFit="1" customWidth="1"/>
    <col min="7439" max="7680" width="11.42578125" style="24" customWidth="1"/>
    <col min="7681" max="7681" width="13.28515625" style="24" customWidth="1"/>
    <col min="7682" max="7682" width="78.42578125" style="24" customWidth="1"/>
    <col min="7683" max="7683" width="11.28515625" style="24" bestFit="1" customWidth="1"/>
    <col min="7684" max="7684" width="15.85546875" style="24" customWidth="1"/>
    <col min="7685" max="7685" width="16.42578125" style="24" bestFit="1" customWidth="1"/>
    <col min="7686" max="7687" width="11.28515625" style="24" bestFit="1" customWidth="1"/>
    <col min="7688" max="7688" width="14.140625" style="24" customWidth="1"/>
    <col min="7689" max="7689" width="12" style="24" customWidth="1"/>
    <col min="7690" max="7690" width="9.42578125" style="24" customWidth="1"/>
    <col min="7691" max="7691" width="11" style="24" customWidth="1"/>
    <col min="7692" max="7692" width="11.42578125" style="24" customWidth="1"/>
    <col min="7693" max="7693" width="24.28515625" style="24" bestFit="1" customWidth="1"/>
    <col min="7694" max="7694" width="21.42578125" style="24" bestFit="1" customWidth="1"/>
    <col min="7695" max="7936" width="11.42578125" style="24" customWidth="1"/>
    <col min="7937" max="7937" width="13.28515625" style="24" customWidth="1"/>
    <col min="7938" max="7938" width="78.42578125" style="24" customWidth="1"/>
    <col min="7939" max="7939" width="11.28515625" style="24" bestFit="1" customWidth="1"/>
    <col min="7940" max="7940" width="15.85546875" style="24" customWidth="1"/>
    <col min="7941" max="7941" width="16.42578125" style="24" bestFit="1" customWidth="1"/>
    <col min="7942" max="7943" width="11.28515625" style="24" bestFit="1" customWidth="1"/>
    <col min="7944" max="7944" width="14.140625" style="24" customWidth="1"/>
    <col min="7945" max="7945" width="12" style="24" customWidth="1"/>
    <col min="7946" max="7946" width="9.42578125" style="24" customWidth="1"/>
    <col min="7947" max="7947" width="11" style="24" customWidth="1"/>
    <col min="7948" max="7948" width="11.42578125" style="24" customWidth="1"/>
    <col min="7949" max="7949" width="24.28515625" style="24" bestFit="1" customWidth="1"/>
    <col min="7950" max="7950" width="21.42578125" style="24" bestFit="1" customWidth="1"/>
    <col min="7951" max="8192" width="11.42578125" style="24" customWidth="1"/>
    <col min="8193" max="8193" width="13.28515625" style="24" customWidth="1"/>
    <col min="8194" max="8194" width="78.42578125" style="24" customWidth="1"/>
    <col min="8195" max="8195" width="11.28515625" style="24" bestFit="1" customWidth="1"/>
    <col min="8196" max="8196" width="15.85546875" style="24" customWidth="1"/>
    <col min="8197" max="8197" width="16.42578125" style="24" bestFit="1" customWidth="1"/>
    <col min="8198" max="8199" width="11.28515625" style="24" bestFit="1" customWidth="1"/>
    <col min="8200" max="8200" width="14.140625" style="24" customWidth="1"/>
    <col min="8201" max="8201" width="12" style="24" customWidth="1"/>
    <col min="8202" max="8202" width="9.42578125" style="24" customWidth="1"/>
    <col min="8203" max="8203" width="11" style="24" customWidth="1"/>
    <col min="8204" max="8204" width="11.42578125" style="24" customWidth="1"/>
    <col min="8205" max="8205" width="24.28515625" style="24" bestFit="1" customWidth="1"/>
    <col min="8206" max="8206" width="21.42578125" style="24" bestFit="1" customWidth="1"/>
    <col min="8207" max="8448" width="11.42578125" style="24" customWidth="1"/>
    <col min="8449" max="8449" width="13.28515625" style="24" customWidth="1"/>
    <col min="8450" max="8450" width="78.42578125" style="24" customWidth="1"/>
    <col min="8451" max="8451" width="11.28515625" style="24" bestFit="1" customWidth="1"/>
    <col min="8452" max="8452" width="15.85546875" style="24" customWidth="1"/>
    <col min="8453" max="8453" width="16.42578125" style="24" bestFit="1" customWidth="1"/>
    <col min="8454" max="8455" width="11.28515625" style="24" bestFit="1" customWidth="1"/>
    <col min="8456" max="8456" width="14.140625" style="24" customWidth="1"/>
    <col min="8457" max="8457" width="12" style="24" customWidth="1"/>
    <col min="8458" max="8458" width="9.42578125" style="24" customWidth="1"/>
    <col min="8459" max="8459" width="11" style="24" customWidth="1"/>
    <col min="8460" max="8460" width="11.42578125" style="24" customWidth="1"/>
    <col min="8461" max="8461" width="24.28515625" style="24" bestFit="1" customWidth="1"/>
    <col min="8462" max="8462" width="21.42578125" style="24" bestFit="1" customWidth="1"/>
    <col min="8463" max="8704" width="11.42578125" style="24" customWidth="1"/>
    <col min="8705" max="8705" width="13.28515625" style="24" customWidth="1"/>
    <col min="8706" max="8706" width="78.42578125" style="24" customWidth="1"/>
    <col min="8707" max="8707" width="11.28515625" style="24" bestFit="1" customWidth="1"/>
    <col min="8708" max="8708" width="15.85546875" style="24" customWidth="1"/>
    <col min="8709" max="8709" width="16.42578125" style="24" bestFit="1" customWidth="1"/>
    <col min="8710" max="8711" width="11.28515625" style="24" bestFit="1" customWidth="1"/>
    <col min="8712" max="8712" width="14.140625" style="24" customWidth="1"/>
    <col min="8713" max="8713" width="12" style="24" customWidth="1"/>
    <col min="8714" max="8714" width="9.42578125" style="24" customWidth="1"/>
    <col min="8715" max="8715" width="11" style="24" customWidth="1"/>
    <col min="8716" max="8716" width="11.42578125" style="24" customWidth="1"/>
    <col min="8717" max="8717" width="24.28515625" style="24" bestFit="1" customWidth="1"/>
    <col min="8718" max="8718" width="21.42578125" style="24" bestFit="1" customWidth="1"/>
    <col min="8719" max="8960" width="11.42578125" style="24" customWidth="1"/>
    <col min="8961" max="8961" width="13.28515625" style="24" customWidth="1"/>
    <col min="8962" max="8962" width="78.42578125" style="24" customWidth="1"/>
    <col min="8963" max="8963" width="11.28515625" style="24" bestFit="1" customWidth="1"/>
    <col min="8964" max="8964" width="15.85546875" style="24" customWidth="1"/>
    <col min="8965" max="8965" width="16.42578125" style="24" bestFit="1" customWidth="1"/>
    <col min="8966" max="8967" width="11.28515625" style="24" bestFit="1" customWidth="1"/>
    <col min="8968" max="8968" width="14.140625" style="24" customWidth="1"/>
    <col min="8969" max="8969" width="12" style="24" customWidth="1"/>
    <col min="8970" max="8970" width="9.42578125" style="24" customWidth="1"/>
    <col min="8971" max="8971" width="11" style="24" customWidth="1"/>
    <col min="8972" max="8972" width="11.42578125" style="24" customWidth="1"/>
    <col min="8973" max="8973" width="24.28515625" style="24" bestFit="1" customWidth="1"/>
    <col min="8974" max="8974" width="21.42578125" style="24" bestFit="1" customWidth="1"/>
    <col min="8975" max="9216" width="11.42578125" style="24" customWidth="1"/>
    <col min="9217" max="9217" width="13.28515625" style="24" customWidth="1"/>
    <col min="9218" max="9218" width="78.42578125" style="24" customWidth="1"/>
    <col min="9219" max="9219" width="11.28515625" style="24" bestFit="1" customWidth="1"/>
    <col min="9220" max="9220" width="15.85546875" style="24" customWidth="1"/>
    <col min="9221" max="9221" width="16.42578125" style="24" bestFit="1" customWidth="1"/>
    <col min="9222" max="9223" width="11.28515625" style="24" bestFit="1" customWidth="1"/>
    <col min="9224" max="9224" width="14.140625" style="24" customWidth="1"/>
    <col min="9225" max="9225" width="12" style="24" customWidth="1"/>
    <col min="9226" max="9226" width="9.42578125" style="24" customWidth="1"/>
    <col min="9227" max="9227" width="11" style="24" customWidth="1"/>
    <col min="9228" max="9228" width="11.42578125" style="24" customWidth="1"/>
    <col min="9229" max="9229" width="24.28515625" style="24" bestFit="1" customWidth="1"/>
    <col min="9230" max="9230" width="21.42578125" style="24" bestFit="1" customWidth="1"/>
    <col min="9231" max="9472" width="11.42578125" style="24" customWidth="1"/>
    <col min="9473" max="9473" width="13.28515625" style="24" customWidth="1"/>
    <col min="9474" max="9474" width="78.42578125" style="24" customWidth="1"/>
    <col min="9475" max="9475" width="11.28515625" style="24" bestFit="1" customWidth="1"/>
    <col min="9476" max="9476" width="15.85546875" style="24" customWidth="1"/>
    <col min="9477" max="9477" width="16.42578125" style="24" bestFit="1" customWidth="1"/>
    <col min="9478" max="9479" width="11.28515625" style="24" bestFit="1" customWidth="1"/>
    <col min="9480" max="9480" width="14.140625" style="24" customWidth="1"/>
    <col min="9481" max="9481" width="12" style="24" customWidth="1"/>
    <col min="9482" max="9482" width="9.42578125" style="24" customWidth="1"/>
    <col min="9483" max="9483" width="11" style="24" customWidth="1"/>
    <col min="9484" max="9484" width="11.42578125" style="24" customWidth="1"/>
    <col min="9485" max="9485" width="24.28515625" style="24" bestFit="1" customWidth="1"/>
    <col min="9486" max="9486" width="21.42578125" style="24" bestFit="1" customWidth="1"/>
    <col min="9487" max="9728" width="11.42578125" style="24" customWidth="1"/>
    <col min="9729" max="9729" width="13.28515625" style="24" customWidth="1"/>
    <col min="9730" max="9730" width="78.42578125" style="24" customWidth="1"/>
    <col min="9731" max="9731" width="11.28515625" style="24" bestFit="1" customWidth="1"/>
    <col min="9732" max="9732" width="15.85546875" style="24" customWidth="1"/>
    <col min="9733" max="9733" width="16.42578125" style="24" bestFit="1" customWidth="1"/>
    <col min="9734" max="9735" width="11.28515625" style="24" bestFit="1" customWidth="1"/>
    <col min="9736" max="9736" width="14.140625" style="24" customWidth="1"/>
    <col min="9737" max="9737" width="12" style="24" customWidth="1"/>
    <col min="9738" max="9738" width="9.42578125" style="24" customWidth="1"/>
    <col min="9739" max="9739" width="11" style="24" customWidth="1"/>
    <col min="9740" max="9740" width="11.42578125" style="24" customWidth="1"/>
    <col min="9741" max="9741" width="24.28515625" style="24" bestFit="1" customWidth="1"/>
    <col min="9742" max="9742" width="21.42578125" style="24" bestFit="1" customWidth="1"/>
    <col min="9743" max="9984" width="11.42578125" style="24" customWidth="1"/>
    <col min="9985" max="9985" width="13.28515625" style="24" customWidth="1"/>
    <col min="9986" max="9986" width="78.42578125" style="24" customWidth="1"/>
    <col min="9987" max="9987" width="11.28515625" style="24" bestFit="1" customWidth="1"/>
    <col min="9988" max="9988" width="15.85546875" style="24" customWidth="1"/>
    <col min="9989" max="9989" width="16.42578125" style="24" bestFit="1" customWidth="1"/>
    <col min="9990" max="9991" width="11.28515625" style="24" bestFit="1" customWidth="1"/>
    <col min="9992" max="9992" width="14.140625" style="24" customWidth="1"/>
    <col min="9993" max="9993" width="12" style="24" customWidth="1"/>
    <col min="9994" max="9994" width="9.42578125" style="24" customWidth="1"/>
    <col min="9995" max="9995" width="11" style="24" customWidth="1"/>
    <col min="9996" max="9996" width="11.42578125" style="24" customWidth="1"/>
    <col min="9997" max="9997" width="24.28515625" style="24" bestFit="1" customWidth="1"/>
    <col min="9998" max="9998" width="21.42578125" style="24" bestFit="1" customWidth="1"/>
    <col min="9999" max="10240" width="11.42578125" style="24" customWidth="1"/>
    <col min="10241" max="10241" width="13.28515625" style="24" customWidth="1"/>
    <col min="10242" max="10242" width="78.42578125" style="24" customWidth="1"/>
    <col min="10243" max="10243" width="11.28515625" style="24" bestFit="1" customWidth="1"/>
    <col min="10244" max="10244" width="15.85546875" style="24" customWidth="1"/>
    <col min="10245" max="10245" width="16.42578125" style="24" bestFit="1" customWidth="1"/>
    <col min="10246" max="10247" width="11.28515625" style="24" bestFit="1" customWidth="1"/>
    <col min="10248" max="10248" width="14.140625" style="24" customWidth="1"/>
    <col min="10249" max="10249" width="12" style="24" customWidth="1"/>
    <col min="10250" max="10250" width="9.42578125" style="24" customWidth="1"/>
    <col min="10251" max="10251" width="11" style="24" customWidth="1"/>
    <col min="10252" max="10252" width="11.42578125" style="24" customWidth="1"/>
    <col min="10253" max="10253" width="24.28515625" style="24" bestFit="1" customWidth="1"/>
    <col min="10254" max="10254" width="21.42578125" style="24" bestFit="1" customWidth="1"/>
    <col min="10255" max="10496" width="11.42578125" style="24" customWidth="1"/>
    <col min="10497" max="10497" width="13.28515625" style="24" customWidth="1"/>
    <col min="10498" max="10498" width="78.42578125" style="24" customWidth="1"/>
    <col min="10499" max="10499" width="11.28515625" style="24" bestFit="1" customWidth="1"/>
    <col min="10500" max="10500" width="15.85546875" style="24" customWidth="1"/>
    <col min="10501" max="10501" width="16.42578125" style="24" bestFit="1" customWidth="1"/>
    <col min="10502" max="10503" width="11.28515625" style="24" bestFit="1" customWidth="1"/>
    <col min="10504" max="10504" width="14.140625" style="24" customWidth="1"/>
    <col min="10505" max="10505" width="12" style="24" customWidth="1"/>
    <col min="10506" max="10506" width="9.42578125" style="24" customWidth="1"/>
    <col min="10507" max="10507" width="11" style="24" customWidth="1"/>
    <col min="10508" max="10508" width="11.42578125" style="24" customWidth="1"/>
    <col min="10509" max="10509" width="24.28515625" style="24" bestFit="1" customWidth="1"/>
    <col min="10510" max="10510" width="21.42578125" style="24" bestFit="1" customWidth="1"/>
    <col min="10511" max="10752" width="11.42578125" style="24" customWidth="1"/>
    <col min="10753" max="10753" width="13.28515625" style="24" customWidth="1"/>
    <col min="10754" max="10754" width="78.42578125" style="24" customWidth="1"/>
    <col min="10755" max="10755" width="11.28515625" style="24" bestFit="1" customWidth="1"/>
    <col min="10756" max="10756" width="15.85546875" style="24" customWidth="1"/>
    <col min="10757" max="10757" width="16.42578125" style="24" bestFit="1" customWidth="1"/>
    <col min="10758" max="10759" width="11.28515625" style="24" bestFit="1" customWidth="1"/>
    <col min="10760" max="10760" width="14.140625" style="24" customWidth="1"/>
    <col min="10761" max="10761" width="12" style="24" customWidth="1"/>
    <col min="10762" max="10762" width="9.42578125" style="24" customWidth="1"/>
    <col min="10763" max="10763" width="11" style="24" customWidth="1"/>
    <col min="10764" max="10764" width="11.42578125" style="24" customWidth="1"/>
    <col min="10765" max="10765" width="24.28515625" style="24" bestFit="1" customWidth="1"/>
    <col min="10766" max="10766" width="21.42578125" style="24" bestFit="1" customWidth="1"/>
    <col min="10767" max="11008" width="11.42578125" style="24" customWidth="1"/>
    <col min="11009" max="11009" width="13.28515625" style="24" customWidth="1"/>
    <col min="11010" max="11010" width="78.42578125" style="24" customWidth="1"/>
    <col min="11011" max="11011" width="11.28515625" style="24" bestFit="1" customWidth="1"/>
    <col min="11012" max="11012" width="15.85546875" style="24" customWidth="1"/>
    <col min="11013" max="11013" width="16.42578125" style="24" bestFit="1" customWidth="1"/>
    <col min="11014" max="11015" width="11.28515625" style="24" bestFit="1" customWidth="1"/>
    <col min="11016" max="11016" width="14.140625" style="24" customWidth="1"/>
    <col min="11017" max="11017" width="12" style="24" customWidth="1"/>
    <col min="11018" max="11018" width="9.42578125" style="24" customWidth="1"/>
    <col min="11019" max="11019" width="11" style="24" customWidth="1"/>
    <col min="11020" max="11020" width="11.42578125" style="24" customWidth="1"/>
    <col min="11021" max="11021" width="24.28515625" style="24" bestFit="1" customWidth="1"/>
    <col min="11022" max="11022" width="21.42578125" style="24" bestFit="1" customWidth="1"/>
    <col min="11023" max="11264" width="11.42578125" style="24" customWidth="1"/>
    <col min="11265" max="11265" width="13.28515625" style="24" customWidth="1"/>
    <col min="11266" max="11266" width="78.42578125" style="24" customWidth="1"/>
    <col min="11267" max="11267" width="11.28515625" style="24" bestFit="1" customWidth="1"/>
    <col min="11268" max="11268" width="15.85546875" style="24" customWidth="1"/>
    <col min="11269" max="11269" width="16.42578125" style="24" bestFit="1" customWidth="1"/>
    <col min="11270" max="11271" width="11.28515625" style="24" bestFit="1" customWidth="1"/>
    <col min="11272" max="11272" width="14.140625" style="24" customWidth="1"/>
    <col min="11273" max="11273" width="12" style="24" customWidth="1"/>
    <col min="11274" max="11274" width="9.42578125" style="24" customWidth="1"/>
    <col min="11275" max="11275" width="11" style="24" customWidth="1"/>
    <col min="11276" max="11276" width="11.42578125" style="24" customWidth="1"/>
    <col min="11277" max="11277" width="24.28515625" style="24" bestFit="1" customWidth="1"/>
    <col min="11278" max="11278" width="21.42578125" style="24" bestFit="1" customWidth="1"/>
    <col min="11279" max="11520" width="11.42578125" style="24" customWidth="1"/>
    <col min="11521" max="11521" width="13.28515625" style="24" customWidth="1"/>
    <col min="11522" max="11522" width="78.42578125" style="24" customWidth="1"/>
    <col min="11523" max="11523" width="11.28515625" style="24" bestFit="1" customWidth="1"/>
    <col min="11524" max="11524" width="15.85546875" style="24" customWidth="1"/>
    <col min="11525" max="11525" width="16.42578125" style="24" bestFit="1" customWidth="1"/>
    <col min="11526" max="11527" width="11.28515625" style="24" bestFit="1" customWidth="1"/>
    <col min="11528" max="11528" width="14.140625" style="24" customWidth="1"/>
    <col min="11529" max="11529" width="12" style="24" customWidth="1"/>
    <col min="11530" max="11530" width="9.42578125" style="24" customWidth="1"/>
    <col min="11531" max="11531" width="11" style="24" customWidth="1"/>
    <col min="11532" max="11532" width="11.42578125" style="24" customWidth="1"/>
    <col min="11533" max="11533" width="24.28515625" style="24" bestFit="1" customWidth="1"/>
    <col min="11534" max="11534" width="21.42578125" style="24" bestFit="1" customWidth="1"/>
    <col min="11535" max="11776" width="11.42578125" style="24" customWidth="1"/>
    <col min="11777" max="11777" width="13.28515625" style="24" customWidth="1"/>
    <col min="11778" max="11778" width="78.42578125" style="24" customWidth="1"/>
    <col min="11779" max="11779" width="11.28515625" style="24" bestFit="1" customWidth="1"/>
    <col min="11780" max="11780" width="15.85546875" style="24" customWidth="1"/>
    <col min="11781" max="11781" width="16.42578125" style="24" bestFit="1" customWidth="1"/>
    <col min="11782" max="11783" width="11.28515625" style="24" bestFit="1" customWidth="1"/>
    <col min="11784" max="11784" width="14.140625" style="24" customWidth="1"/>
    <col min="11785" max="11785" width="12" style="24" customWidth="1"/>
    <col min="11786" max="11786" width="9.42578125" style="24" customWidth="1"/>
    <col min="11787" max="11787" width="11" style="24" customWidth="1"/>
    <col min="11788" max="11788" width="11.42578125" style="24" customWidth="1"/>
    <col min="11789" max="11789" width="24.28515625" style="24" bestFit="1" customWidth="1"/>
    <col min="11790" max="11790" width="21.42578125" style="24" bestFit="1" customWidth="1"/>
    <col min="11791" max="12032" width="11.42578125" style="24" customWidth="1"/>
    <col min="12033" max="12033" width="13.28515625" style="24" customWidth="1"/>
    <col min="12034" max="12034" width="78.42578125" style="24" customWidth="1"/>
    <col min="12035" max="12035" width="11.28515625" style="24" bestFit="1" customWidth="1"/>
    <col min="12036" max="12036" width="15.85546875" style="24" customWidth="1"/>
    <col min="12037" max="12037" width="16.42578125" style="24" bestFit="1" customWidth="1"/>
    <col min="12038" max="12039" width="11.28515625" style="24" bestFit="1" customWidth="1"/>
    <col min="12040" max="12040" width="14.140625" style="24" customWidth="1"/>
    <col min="12041" max="12041" width="12" style="24" customWidth="1"/>
    <col min="12042" max="12042" width="9.42578125" style="24" customWidth="1"/>
    <col min="12043" max="12043" width="11" style="24" customWidth="1"/>
    <col min="12044" max="12044" width="11.42578125" style="24" customWidth="1"/>
    <col min="12045" max="12045" width="24.28515625" style="24" bestFit="1" customWidth="1"/>
    <col min="12046" max="12046" width="21.42578125" style="24" bestFit="1" customWidth="1"/>
    <col min="12047" max="12288" width="11.42578125" style="24" customWidth="1"/>
    <col min="12289" max="12289" width="13.28515625" style="24" customWidth="1"/>
    <col min="12290" max="12290" width="78.42578125" style="24" customWidth="1"/>
    <col min="12291" max="12291" width="11.28515625" style="24" bestFit="1" customWidth="1"/>
    <col min="12292" max="12292" width="15.85546875" style="24" customWidth="1"/>
    <col min="12293" max="12293" width="16.42578125" style="24" bestFit="1" customWidth="1"/>
    <col min="12294" max="12295" width="11.28515625" style="24" bestFit="1" customWidth="1"/>
    <col min="12296" max="12296" width="14.140625" style="24" customWidth="1"/>
    <col min="12297" max="12297" width="12" style="24" customWidth="1"/>
    <col min="12298" max="12298" width="9.42578125" style="24" customWidth="1"/>
    <col min="12299" max="12299" width="11" style="24" customWidth="1"/>
    <col min="12300" max="12300" width="11.42578125" style="24" customWidth="1"/>
    <col min="12301" max="12301" width="24.28515625" style="24" bestFit="1" customWidth="1"/>
    <col min="12302" max="12302" width="21.42578125" style="24" bestFit="1" customWidth="1"/>
    <col min="12303" max="12544" width="11.42578125" style="24" customWidth="1"/>
    <col min="12545" max="12545" width="13.28515625" style="24" customWidth="1"/>
    <col min="12546" max="12546" width="78.42578125" style="24" customWidth="1"/>
    <col min="12547" max="12547" width="11.28515625" style="24" bestFit="1" customWidth="1"/>
    <col min="12548" max="12548" width="15.85546875" style="24" customWidth="1"/>
    <col min="12549" max="12549" width="16.42578125" style="24" bestFit="1" customWidth="1"/>
    <col min="12550" max="12551" width="11.28515625" style="24" bestFit="1" customWidth="1"/>
    <col min="12552" max="12552" width="14.140625" style="24" customWidth="1"/>
    <col min="12553" max="12553" width="12" style="24" customWidth="1"/>
    <col min="12554" max="12554" width="9.42578125" style="24" customWidth="1"/>
    <col min="12555" max="12555" width="11" style="24" customWidth="1"/>
    <col min="12556" max="12556" width="11.42578125" style="24" customWidth="1"/>
    <col min="12557" max="12557" width="24.28515625" style="24" bestFit="1" customWidth="1"/>
    <col min="12558" max="12558" width="21.42578125" style="24" bestFit="1" customWidth="1"/>
    <col min="12559" max="12800" width="11.42578125" style="24" customWidth="1"/>
    <col min="12801" max="12801" width="13.28515625" style="24" customWidth="1"/>
    <col min="12802" max="12802" width="78.42578125" style="24" customWidth="1"/>
    <col min="12803" max="12803" width="11.28515625" style="24" bestFit="1" customWidth="1"/>
    <col min="12804" max="12804" width="15.85546875" style="24" customWidth="1"/>
    <col min="12805" max="12805" width="16.42578125" style="24" bestFit="1" customWidth="1"/>
    <col min="12806" max="12807" width="11.28515625" style="24" bestFit="1" customWidth="1"/>
    <col min="12808" max="12808" width="14.140625" style="24" customWidth="1"/>
    <col min="12809" max="12809" width="12" style="24" customWidth="1"/>
    <col min="12810" max="12810" width="9.42578125" style="24" customWidth="1"/>
    <col min="12811" max="12811" width="11" style="24" customWidth="1"/>
    <col min="12812" max="12812" width="11.42578125" style="24" customWidth="1"/>
    <col min="12813" max="12813" width="24.28515625" style="24" bestFit="1" customWidth="1"/>
    <col min="12814" max="12814" width="21.42578125" style="24" bestFit="1" customWidth="1"/>
    <col min="12815" max="13056" width="11.42578125" style="24" customWidth="1"/>
    <col min="13057" max="13057" width="13.28515625" style="24" customWidth="1"/>
    <col min="13058" max="13058" width="78.42578125" style="24" customWidth="1"/>
    <col min="13059" max="13059" width="11.28515625" style="24" bestFit="1" customWidth="1"/>
    <col min="13060" max="13060" width="15.85546875" style="24" customWidth="1"/>
    <col min="13061" max="13061" width="16.42578125" style="24" bestFit="1" customWidth="1"/>
    <col min="13062" max="13063" width="11.28515625" style="24" bestFit="1" customWidth="1"/>
    <col min="13064" max="13064" width="14.140625" style="24" customWidth="1"/>
    <col min="13065" max="13065" width="12" style="24" customWidth="1"/>
    <col min="13066" max="13066" width="9.42578125" style="24" customWidth="1"/>
    <col min="13067" max="13067" width="11" style="24" customWidth="1"/>
    <col min="13068" max="13068" width="11.42578125" style="24" customWidth="1"/>
    <col min="13069" max="13069" width="24.28515625" style="24" bestFit="1" customWidth="1"/>
    <col min="13070" max="13070" width="21.42578125" style="24" bestFit="1" customWidth="1"/>
    <col min="13071" max="13312" width="11.42578125" style="24" customWidth="1"/>
    <col min="13313" max="13313" width="13.28515625" style="24" customWidth="1"/>
    <col min="13314" max="13314" width="78.42578125" style="24" customWidth="1"/>
    <col min="13315" max="13315" width="11.28515625" style="24" bestFit="1" customWidth="1"/>
    <col min="13316" max="13316" width="15.85546875" style="24" customWidth="1"/>
    <col min="13317" max="13317" width="16.42578125" style="24" bestFit="1" customWidth="1"/>
    <col min="13318" max="13319" width="11.28515625" style="24" bestFit="1" customWidth="1"/>
    <col min="13320" max="13320" width="14.140625" style="24" customWidth="1"/>
    <col min="13321" max="13321" width="12" style="24" customWidth="1"/>
    <col min="13322" max="13322" width="9.42578125" style="24" customWidth="1"/>
    <col min="13323" max="13323" width="11" style="24" customWidth="1"/>
    <col min="13324" max="13324" width="11.42578125" style="24" customWidth="1"/>
    <col min="13325" max="13325" width="24.28515625" style="24" bestFit="1" customWidth="1"/>
    <col min="13326" max="13326" width="21.42578125" style="24" bestFit="1" customWidth="1"/>
    <col min="13327" max="13568" width="11.42578125" style="24" customWidth="1"/>
    <col min="13569" max="13569" width="13.28515625" style="24" customWidth="1"/>
    <col min="13570" max="13570" width="78.42578125" style="24" customWidth="1"/>
    <col min="13571" max="13571" width="11.28515625" style="24" bestFit="1" customWidth="1"/>
    <col min="13572" max="13572" width="15.85546875" style="24" customWidth="1"/>
    <col min="13573" max="13573" width="16.42578125" style="24" bestFit="1" customWidth="1"/>
    <col min="13574" max="13575" width="11.28515625" style="24" bestFit="1" customWidth="1"/>
    <col min="13576" max="13576" width="14.140625" style="24" customWidth="1"/>
    <col min="13577" max="13577" width="12" style="24" customWidth="1"/>
    <col min="13578" max="13578" width="9.42578125" style="24" customWidth="1"/>
    <col min="13579" max="13579" width="11" style="24" customWidth="1"/>
    <col min="13580" max="13580" width="11.42578125" style="24" customWidth="1"/>
    <col min="13581" max="13581" width="24.28515625" style="24" bestFit="1" customWidth="1"/>
    <col min="13582" max="13582" width="21.42578125" style="24" bestFit="1" customWidth="1"/>
    <col min="13583" max="13824" width="11.42578125" style="24" customWidth="1"/>
    <col min="13825" max="13825" width="13.28515625" style="24" customWidth="1"/>
    <col min="13826" max="13826" width="78.42578125" style="24" customWidth="1"/>
    <col min="13827" max="13827" width="11.28515625" style="24" bestFit="1" customWidth="1"/>
    <col min="13828" max="13828" width="15.85546875" style="24" customWidth="1"/>
    <col min="13829" max="13829" width="16.42578125" style="24" bestFit="1" customWidth="1"/>
    <col min="13830" max="13831" width="11.28515625" style="24" bestFit="1" customWidth="1"/>
    <col min="13832" max="13832" width="14.140625" style="24" customWidth="1"/>
    <col min="13833" max="13833" width="12" style="24" customWidth="1"/>
    <col min="13834" max="13834" width="9.42578125" style="24" customWidth="1"/>
    <col min="13835" max="13835" width="11" style="24" customWidth="1"/>
    <col min="13836" max="13836" width="11.42578125" style="24" customWidth="1"/>
    <col min="13837" max="13837" width="24.28515625" style="24" bestFit="1" customWidth="1"/>
    <col min="13838" max="13838" width="21.42578125" style="24" bestFit="1" customWidth="1"/>
    <col min="13839" max="14080" width="11.42578125" style="24" customWidth="1"/>
    <col min="14081" max="14081" width="13.28515625" style="24" customWidth="1"/>
    <col min="14082" max="14082" width="78.42578125" style="24" customWidth="1"/>
    <col min="14083" max="14083" width="11.28515625" style="24" bestFit="1" customWidth="1"/>
    <col min="14084" max="14084" width="15.85546875" style="24" customWidth="1"/>
    <col min="14085" max="14085" width="16.42578125" style="24" bestFit="1" customWidth="1"/>
    <col min="14086" max="14087" width="11.28515625" style="24" bestFit="1" customWidth="1"/>
    <col min="14088" max="14088" width="14.140625" style="24" customWidth="1"/>
    <col min="14089" max="14089" width="12" style="24" customWidth="1"/>
    <col min="14090" max="14090" width="9.42578125" style="24" customWidth="1"/>
    <col min="14091" max="14091" width="11" style="24" customWidth="1"/>
    <col min="14092" max="14092" width="11.42578125" style="24" customWidth="1"/>
    <col min="14093" max="14093" width="24.28515625" style="24" bestFit="1" customWidth="1"/>
    <col min="14094" max="14094" width="21.42578125" style="24" bestFit="1" customWidth="1"/>
    <col min="14095" max="14336" width="11.42578125" style="24" customWidth="1"/>
    <col min="14337" max="14337" width="13.28515625" style="24" customWidth="1"/>
    <col min="14338" max="14338" width="78.42578125" style="24" customWidth="1"/>
    <col min="14339" max="14339" width="11.28515625" style="24" bestFit="1" customWidth="1"/>
    <col min="14340" max="14340" width="15.85546875" style="24" customWidth="1"/>
    <col min="14341" max="14341" width="16.42578125" style="24" bestFit="1" customWidth="1"/>
    <col min="14342" max="14343" width="11.28515625" style="24" bestFit="1" customWidth="1"/>
    <col min="14344" max="14344" width="14.140625" style="24" customWidth="1"/>
    <col min="14345" max="14345" width="12" style="24" customWidth="1"/>
    <col min="14346" max="14346" width="9.42578125" style="24" customWidth="1"/>
    <col min="14347" max="14347" width="11" style="24" customWidth="1"/>
    <col min="14348" max="14348" width="11.42578125" style="24" customWidth="1"/>
    <col min="14349" max="14349" width="24.28515625" style="24" bestFit="1" customWidth="1"/>
    <col min="14350" max="14350" width="21.42578125" style="24" bestFit="1" customWidth="1"/>
    <col min="14351" max="14592" width="11.42578125" style="24" customWidth="1"/>
    <col min="14593" max="14593" width="13.28515625" style="24" customWidth="1"/>
    <col min="14594" max="14594" width="78.42578125" style="24" customWidth="1"/>
    <col min="14595" max="14595" width="11.28515625" style="24" bestFit="1" customWidth="1"/>
    <col min="14596" max="14596" width="15.85546875" style="24" customWidth="1"/>
    <col min="14597" max="14597" width="16.42578125" style="24" bestFit="1" customWidth="1"/>
    <col min="14598" max="14599" width="11.28515625" style="24" bestFit="1" customWidth="1"/>
    <col min="14600" max="14600" width="14.140625" style="24" customWidth="1"/>
    <col min="14601" max="14601" width="12" style="24" customWidth="1"/>
    <col min="14602" max="14602" width="9.42578125" style="24" customWidth="1"/>
    <col min="14603" max="14603" width="11" style="24" customWidth="1"/>
    <col min="14604" max="14604" width="11.42578125" style="24" customWidth="1"/>
    <col min="14605" max="14605" width="24.28515625" style="24" bestFit="1" customWidth="1"/>
    <col min="14606" max="14606" width="21.42578125" style="24" bestFit="1" customWidth="1"/>
    <col min="14607" max="14848" width="11.42578125" style="24" customWidth="1"/>
    <col min="14849" max="14849" width="13.28515625" style="24" customWidth="1"/>
    <col min="14850" max="14850" width="78.42578125" style="24" customWidth="1"/>
    <col min="14851" max="14851" width="11.28515625" style="24" bestFit="1" customWidth="1"/>
    <col min="14852" max="14852" width="15.85546875" style="24" customWidth="1"/>
    <col min="14853" max="14853" width="16.42578125" style="24" bestFit="1" customWidth="1"/>
    <col min="14854" max="14855" width="11.28515625" style="24" bestFit="1" customWidth="1"/>
    <col min="14856" max="14856" width="14.140625" style="24" customWidth="1"/>
    <col min="14857" max="14857" width="12" style="24" customWidth="1"/>
    <col min="14858" max="14858" width="9.42578125" style="24" customWidth="1"/>
    <col min="14859" max="14859" width="11" style="24" customWidth="1"/>
    <col min="14860" max="14860" width="11.42578125" style="24" customWidth="1"/>
    <col min="14861" max="14861" width="24.28515625" style="24" bestFit="1" customWidth="1"/>
    <col min="14862" max="14862" width="21.42578125" style="24" bestFit="1" customWidth="1"/>
    <col min="14863" max="15104" width="11.42578125" style="24" customWidth="1"/>
    <col min="15105" max="15105" width="13.28515625" style="24" customWidth="1"/>
    <col min="15106" max="15106" width="78.42578125" style="24" customWidth="1"/>
    <col min="15107" max="15107" width="11.28515625" style="24" bestFit="1" customWidth="1"/>
    <col min="15108" max="15108" width="15.85546875" style="24" customWidth="1"/>
    <col min="15109" max="15109" width="16.42578125" style="24" bestFit="1" customWidth="1"/>
    <col min="15110" max="15111" width="11.28515625" style="24" bestFit="1" customWidth="1"/>
    <col min="15112" max="15112" width="14.140625" style="24" customWidth="1"/>
    <col min="15113" max="15113" width="12" style="24" customWidth="1"/>
    <col min="15114" max="15114" width="9.42578125" style="24" customWidth="1"/>
    <col min="15115" max="15115" width="11" style="24" customWidth="1"/>
    <col min="15116" max="15116" width="11.42578125" style="24" customWidth="1"/>
    <col min="15117" max="15117" width="24.28515625" style="24" bestFit="1" customWidth="1"/>
    <col min="15118" max="15118" width="21.42578125" style="24" bestFit="1" customWidth="1"/>
    <col min="15119" max="15360" width="11.42578125" style="24" customWidth="1"/>
    <col min="15361" max="15361" width="13.28515625" style="24" customWidth="1"/>
    <col min="15362" max="15362" width="78.42578125" style="24" customWidth="1"/>
    <col min="15363" max="15363" width="11.28515625" style="24" bestFit="1" customWidth="1"/>
    <col min="15364" max="15364" width="15.85546875" style="24" customWidth="1"/>
    <col min="15365" max="15365" width="16.42578125" style="24" bestFit="1" customWidth="1"/>
    <col min="15366" max="15367" width="11.28515625" style="24" bestFit="1" customWidth="1"/>
    <col min="15368" max="15368" width="14.140625" style="24" customWidth="1"/>
    <col min="15369" max="15369" width="12" style="24" customWidth="1"/>
    <col min="15370" max="15370" width="9.42578125" style="24" customWidth="1"/>
    <col min="15371" max="15371" width="11" style="24" customWidth="1"/>
    <col min="15372" max="15372" width="11.42578125" style="24" customWidth="1"/>
    <col min="15373" max="15373" width="24.28515625" style="24" bestFit="1" customWidth="1"/>
    <col min="15374" max="15374" width="21.42578125" style="24" bestFit="1" customWidth="1"/>
    <col min="15375" max="15616" width="11.42578125" style="24" customWidth="1"/>
    <col min="15617" max="15617" width="13.28515625" style="24" customWidth="1"/>
    <col min="15618" max="15618" width="78.42578125" style="24" customWidth="1"/>
    <col min="15619" max="15619" width="11.28515625" style="24" bestFit="1" customWidth="1"/>
    <col min="15620" max="15620" width="15.85546875" style="24" customWidth="1"/>
    <col min="15621" max="15621" width="16.42578125" style="24" bestFit="1" customWidth="1"/>
    <col min="15622" max="15623" width="11.28515625" style="24" bestFit="1" customWidth="1"/>
    <col min="15624" max="15624" width="14.140625" style="24" customWidth="1"/>
    <col min="15625" max="15625" width="12" style="24" customWidth="1"/>
    <col min="15626" max="15626" width="9.42578125" style="24" customWidth="1"/>
    <col min="15627" max="15627" width="11" style="24" customWidth="1"/>
    <col min="15628" max="15628" width="11.42578125" style="24" customWidth="1"/>
    <col min="15629" max="15629" width="24.28515625" style="24" bestFit="1" customWidth="1"/>
    <col min="15630" max="15630" width="21.42578125" style="24" bestFit="1" customWidth="1"/>
    <col min="15631" max="15872" width="11.42578125" style="24" customWidth="1"/>
    <col min="15873" max="15873" width="13.28515625" style="24" customWidth="1"/>
    <col min="15874" max="15874" width="78.42578125" style="24" customWidth="1"/>
    <col min="15875" max="15875" width="11.28515625" style="24" bestFit="1" customWidth="1"/>
    <col min="15876" max="15876" width="15.85546875" style="24" customWidth="1"/>
    <col min="15877" max="15877" width="16.42578125" style="24" bestFit="1" customWidth="1"/>
    <col min="15878" max="15879" width="11.28515625" style="24" bestFit="1" customWidth="1"/>
    <col min="15880" max="15880" width="14.140625" style="24" customWidth="1"/>
    <col min="15881" max="15881" width="12" style="24" customWidth="1"/>
    <col min="15882" max="15882" width="9.42578125" style="24" customWidth="1"/>
    <col min="15883" max="15883" width="11" style="24" customWidth="1"/>
    <col min="15884" max="15884" width="11.42578125" style="24" customWidth="1"/>
    <col min="15885" max="15885" width="24.28515625" style="24" bestFit="1" customWidth="1"/>
    <col min="15886" max="15886" width="21.42578125" style="24" bestFit="1" customWidth="1"/>
    <col min="15887" max="16128" width="11.42578125" style="24" customWidth="1"/>
    <col min="16129" max="16129" width="13.28515625" style="24" customWidth="1"/>
    <col min="16130" max="16130" width="78.42578125" style="24" customWidth="1"/>
    <col min="16131" max="16131" width="11.28515625" style="24" bestFit="1" customWidth="1"/>
    <col min="16132" max="16132" width="15.85546875" style="24" customWidth="1"/>
    <col min="16133" max="16133" width="16.42578125" style="24" bestFit="1" customWidth="1"/>
    <col min="16134" max="16135" width="11.28515625" style="24" bestFit="1" customWidth="1"/>
    <col min="16136" max="16136" width="14.140625" style="24" customWidth="1"/>
    <col min="16137" max="16137" width="12" style="24" customWidth="1"/>
    <col min="16138" max="16138" width="9.42578125" style="24" customWidth="1"/>
    <col min="16139" max="16139" width="11" style="24" customWidth="1"/>
    <col min="16140" max="16140" width="11.42578125" style="24" customWidth="1"/>
    <col min="16141" max="16141" width="24.28515625" style="24" bestFit="1" customWidth="1"/>
    <col min="16142" max="16142" width="21.42578125" style="24" bestFit="1" customWidth="1"/>
    <col min="16143" max="16384" width="11.42578125" style="24" customWidth="1"/>
  </cols>
  <sheetData>
    <row r="3" spans="2:14" ht="66.75" customHeight="1" thickBot="1">
      <c r="B3" s="969" t="s">
        <v>1038</v>
      </c>
      <c r="C3" s="970"/>
      <c r="D3" s="970"/>
      <c r="E3" s="970"/>
      <c r="F3" s="970"/>
      <c r="G3" s="970"/>
      <c r="H3" s="970"/>
      <c r="I3" s="970"/>
      <c r="J3" s="970"/>
    </row>
    <row r="4" spans="2:14" ht="18.75" thickBot="1">
      <c r="B4" s="1006" t="s">
        <v>888</v>
      </c>
      <c r="C4" s="1006"/>
      <c r="D4" s="1006"/>
      <c r="E4" s="1006"/>
      <c r="F4" s="1006"/>
      <c r="G4" s="1006"/>
      <c r="H4" s="1006"/>
      <c r="I4" s="1006"/>
      <c r="J4" s="1006"/>
      <c r="M4" s="204" t="s">
        <v>466</v>
      </c>
      <c r="N4" s="205">
        <v>5126270100000</v>
      </c>
    </row>
    <row r="5" spans="2:14" ht="15.75" thickBot="1">
      <c r="B5" s="1007" t="s">
        <v>0</v>
      </c>
      <c r="C5" s="118">
        <v>2020</v>
      </c>
      <c r="D5" s="1010">
        <v>2021</v>
      </c>
      <c r="E5" s="1011"/>
      <c r="F5" s="1011"/>
      <c r="G5" s="1011"/>
      <c r="H5" s="1012"/>
      <c r="I5" s="996" t="s">
        <v>703</v>
      </c>
      <c r="J5" s="998"/>
      <c r="K5" s="1014" t="s">
        <v>66</v>
      </c>
    </row>
    <row r="6" spans="2:14" ht="15.75" customHeight="1" thickBot="1">
      <c r="B6" s="1008"/>
      <c r="C6" s="1014" t="s">
        <v>419</v>
      </c>
      <c r="D6" s="1014" t="s">
        <v>420</v>
      </c>
      <c r="E6" s="1014" t="s">
        <v>421</v>
      </c>
      <c r="F6" s="1014" t="s">
        <v>419</v>
      </c>
      <c r="G6" s="1014" t="s">
        <v>422</v>
      </c>
      <c r="H6" s="1014" t="s">
        <v>517</v>
      </c>
      <c r="I6" s="1004" t="s">
        <v>804</v>
      </c>
      <c r="J6" s="1005"/>
      <c r="K6" s="1015"/>
    </row>
    <row r="7" spans="2:14" ht="15.75" thickBot="1">
      <c r="B7" s="1008"/>
      <c r="C7" s="1016"/>
      <c r="D7" s="1016"/>
      <c r="E7" s="1016"/>
      <c r="F7" s="1016"/>
      <c r="G7" s="1016"/>
      <c r="H7" s="1016"/>
      <c r="I7" s="596" t="s">
        <v>433</v>
      </c>
      <c r="J7" s="596" t="s">
        <v>434</v>
      </c>
      <c r="K7" s="1016"/>
    </row>
    <row r="8" spans="2:14" ht="15.75" thickBot="1">
      <c r="B8" s="1009"/>
      <c r="C8" s="623">
        <v>1</v>
      </c>
      <c r="D8" s="623">
        <v>2</v>
      </c>
      <c r="E8" s="623">
        <v>3</v>
      </c>
      <c r="F8" s="623">
        <v>4</v>
      </c>
      <c r="G8" s="623">
        <v>5</v>
      </c>
      <c r="H8" s="623" t="s">
        <v>805</v>
      </c>
      <c r="I8" s="623" t="s">
        <v>806</v>
      </c>
      <c r="J8" s="623" t="s">
        <v>807</v>
      </c>
      <c r="K8" s="623" t="s">
        <v>808</v>
      </c>
    </row>
    <row r="9" spans="2:14" ht="18.75">
      <c r="B9" s="624" t="s">
        <v>809</v>
      </c>
      <c r="C9" s="625">
        <v>31887857730.749973</v>
      </c>
      <c r="D9" s="626">
        <v>122275026084</v>
      </c>
      <c r="E9" s="626">
        <v>39476393403.900017</v>
      </c>
      <c r="F9" s="626">
        <v>36449525410.82</v>
      </c>
      <c r="G9" s="626">
        <v>35577822723.510017</v>
      </c>
      <c r="H9" s="627">
        <f>F9/D9</f>
        <v>0.29809460343750044</v>
      </c>
      <c r="I9" s="628">
        <f>F9-C9</f>
        <v>4561667680.0700264</v>
      </c>
      <c r="J9" s="629">
        <f>I9/C9</f>
        <v>0.14305343803861548</v>
      </c>
      <c r="K9" s="630">
        <f>F9/$N$4</f>
        <v>7.1103404034094887E-3</v>
      </c>
    </row>
    <row r="10" spans="2:14" ht="18.75">
      <c r="B10" s="631" t="s">
        <v>67</v>
      </c>
      <c r="C10" s="632">
        <v>2173668703.7200003</v>
      </c>
      <c r="D10" s="633">
        <v>16462148652</v>
      </c>
      <c r="E10" s="633">
        <v>2735210525.0299997</v>
      </c>
      <c r="F10" s="633">
        <v>2476792528.6599994</v>
      </c>
      <c r="G10" s="633">
        <v>2455882801.6299996</v>
      </c>
      <c r="H10" s="634">
        <f t="shared" ref="H10:H45" si="0">F10/D10</f>
        <v>0.15045378225029524</v>
      </c>
      <c r="I10" s="635">
        <f t="shared" ref="I10:I44" si="1">F10-C10</f>
        <v>303123824.9399991</v>
      </c>
      <c r="J10" s="636">
        <f t="shared" ref="J10:J45" si="2">I10/C10</f>
        <v>0.13945263343086059</v>
      </c>
      <c r="K10" s="636">
        <f t="shared" ref="K10:K45" si="3">F10/$N$4</f>
        <v>4.8315685290558518E-4</v>
      </c>
    </row>
    <row r="11" spans="2:14" ht="18.75">
      <c r="B11" s="637" t="s">
        <v>68</v>
      </c>
      <c r="C11" s="638">
        <v>1819746635.8300004</v>
      </c>
      <c r="D11" s="639">
        <v>15627238629</v>
      </c>
      <c r="E11" s="639">
        <v>2407229892.1500001</v>
      </c>
      <c r="F11" s="639">
        <v>2154190011.2400002</v>
      </c>
      <c r="G11" s="639">
        <v>2138617530.9500003</v>
      </c>
      <c r="H11" s="640">
        <f t="shared" si="0"/>
        <v>0.13784841086654914</v>
      </c>
      <c r="I11" s="641">
        <f t="shared" si="1"/>
        <v>334443375.40999985</v>
      </c>
      <c r="J11" s="642">
        <f t="shared" si="2"/>
        <v>0.18378568138275891</v>
      </c>
      <c r="K11" s="642">
        <f t="shared" si="3"/>
        <v>4.2022561613364859E-4</v>
      </c>
    </row>
    <row r="12" spans="2:14" ht="18.75">
      <c r="B12" s="637" t="s">
        <v>69</v>
      </c>
      <c r="C12" s="638">
        <v>10932152.810000001</v>
      </c>
      <c r="D12" s="639">
        <v>13375000</v>
      </c>
      <c r="E12" s="639">
        <v>1990699.7600000002</v>
      </c>
      <c r="F12" s="639">
        <v>1990699.7600000002</v>
      </c>
      <c r="G12" s="639">
        <v>1990699.7599999998</v>
      </c>
      <c r="H12" s="640">
        <f t="shared" si="0"/>
        <v>0.14883736523364488</v>
      </c>
      <c r="I12" s="643">
        <f t="shared" si="1"/>
        <v>-8941453.0500000007</v>
      </c>
      <c r="J12" s="642">
        <f t="shared" si="2"/>
        <v>-0.81790414069413286</v>
      </c>
      <c r="K12" s="642">
        <f t="shared" si="3"/>
        <v>3.8833298307867163E-7</v>
      </c>
    </row>
    <row r="13" spans="2:14" ht="18.75">
      <c r="B13" s="637" t="s">
        <v>70</v>
      </c>
      <c r="C13" s="638">
        <v>102122116.78000002</v>
      </c>
      <c r="D13" s="639">
        <v>224615540</v>
      </c>
      <c r="E13" s="639">
        <v>82738371.930000007</v>
      </c>
      <c r="F13" s="639">
        <v>80020709.739999995</v>
      </c>
      <c r="G13" s="639">
        <v>79972571.74000001</v>
      </c>
      <c r="H13" s="640">
        <f t="shared" si="0"/>
        <v>0.35625633800760176</v>
      </c>
      <c r="I13" s="641">
        <f t="shared" si="1"/>
        <v>-22101407.040000021</v>
      </c>
      <c r="J13" s="642">
        <f t="shared" si="2"/>
        <v>-0.21642135647866287</v>
      </c>
      <c r="K13" s="642">
        <f t="shared" si="3"/>
        <v>1.5609928501426406E-5</v>
      </c>
    </row>
    <row r="14" spans="2:14" ht="18.75">
      <c r="B14" s="637" t="s">
        <v>71</v>
      </c>
      <c r="C14" s="638">
        <v>240867798.29999998</v>
      </c>
      <c r="D14" s="639">
        <v>596919483</v>
      </c>
      <c r="E14" s="639">
        <v>243251561.18999997</v>
      </c>
      <c r="F14" s="639">
        <v>240591107.92000002</v>
      </c>
      <c r="G14" s="639">
        <v>235301999.18000001</v>
      </c>
      <c r="H14" s="640">
        <f t="shared" si="0"/>
        <v>0.40305454047309092</v>
      </c>
      <c r="I14" s="641">
        <f t="shared" si="1"/>
        <v>-276690.37999996543</v>
      </c>
      <c r="J14" s="642">
        <f t="shared" si="2"/>
        <v>-1.1487230005538082E-3</v>
      </c>
      <c r="K14" s="642">
        <f t="shared" si="3"/>
        <v>4.6932975287431697E-5</v>
      </c>
    </row>
    <row r="15" spans="2:14" ht="18.75">
      <c r="B15" s="631" t="s">
        <v>72</v>
      </c>
      <c r="C15" s="632">
        <v>7813486396.0200005</v>
      </c>
      <c r="D15" s="633">
        <v>24120447098</v>
      </c>
      <c r="E15" s="633">
        <v>7724410287.4299994</v>
      </c>
      <c r="F15" s="633">
        <v>7147195039.5099993</v>
      </c>
      <c r="G15" s="633">
        <v>6988200687.0599995</v>
      </c>
      <c r="H15" s="634">
        <f t="shared" si="0"/>
        <v>0.29631270973010382</v>
      </c>
      <c r="I15" s="635">
        <f t="shared" si="1"/>
        <v>-666291356.51000118</v>
      </c>
      <c r="J15" s="636">
        <f t="shared" si="2"/>
        <v>-8.5274526983165122E-2</v>
      </c>
      <c r="K15" s="636">
        <f t="shared" si="3"/>
        <v>1.3942291178746121E-3</v>
      </c>
    </row>
    <row r="16" spans="2:14" ht="18.75">
      <c r="B16" s="637" t="s">
        <v>73</v>
      </c>
      <c r="C16" s="638">
        <v>804210862.66000009</v>
      </c>
      <c r="D16" s="639">
        <v>2408627276</v>
      </c>
      <c r="E16" s="639">
        <v>974132773.47000003</v>
      </c>
      <c r="F16" s="639">
        <v>887681402.44000006</v>
      </c>
      <c r="G16" s="639">
        <v>872547279.11000013</v>
      </c>
      <c r="H16" s="640">
        <f t="shared" si="0"/>
        <v>0.36854245207841785</v>
      </c>
      <c r="I16" s="641">
        <f t="shared" si="1"/>
        <v>83470539.779999971</v>
      </c>
      <c r="J16" s="642">
        <f t="shared" si="2"/>
        <v>0.10379185815012945</v>
      </c>
      <c r="K16" s="642">
        <f t="shared" si="3"/>
        <v>1.7316321323763257E-4</v>
      </c>
    </row>
    <row r="17" spans="2:13" ht="18.75">
      <c r="B17" s="637" t="s">
        <v>74</v>
      </c>
      <c r="C17" s="638">
        <v>1430538854.8300009</v>
      </c>
      <c r="D17" s="639">
        <v>3933152170</v>
      </c>
      <c r="E17" s="639">
        <v>1384515501.2099998</v>
      </c>
      <c r="F17" s="639">
        <v>1161656643.3700001</v>
      </c>
      <c r="G17" s="639">
        <v>1122002668.52</v>
      </c>
      <c r="H17" s="640">
        <f t="shared" si="0"/>
        <v>0.29535003812730698</v>
      </c>
      <c r="I17" s="641">
        <f t="shared" si="1"/>
        <v>-268882211.46000075</v>
      </c>
      <c r="J17" s="642">
        <f t="shared" si="2"/>
        <v>-0.18795869161621168</v>
      </c>
      <c r="K17" s="642">
        <f t="shared" si="3"/>
        <v>2.2660855177529567E-4</v>
      </c>
    </row>
    <row r="18" spans="2:13" ht="18.75">
      <c r="B18" s="637" t="s">
        <v>75</v>
      </c>
      <c r="C18" s="638">
        <v>2245855506.3700004</v>
      </c>
      <c r="D18" s="639">
        <v>7731561024</v>
      </c>
      <c r="E18" s="639">
        <v>2380083163.8299999</v>
      </c>
      <c r="F18" s="639">
        <v>2186485131.7699995</v>
      </c>
      <c r="G18" s="639">
        <v>2091021529.9299998</v>
      </c>
      <c r="H18" s="640">
        <f t="shared" si="0"/>
        <v>0.28279995785880763</v>
      </c>
      <c r="I18" s="641">
        <f t="shared" si="1"/>
        <v>-59370374.600000858</v>
      </c>
      <c r="J18" s="642">
        <f t="shared" si="2"/>
        <v>-2.6435527322041217E-2</v>
      </c>
      <c r="K18" s="642">
        <f t="shared" si="3"/>
        <v>4.2652554179109671E-4</v>
      </c>
    </row>
    <row r="19" spans="2:13" ht="18.75">
      <c r="B19" s="637" t="s">
        <v>76</v>
      </c>
      <c r="C19" s="638">
        <v>325438243.00999999</v>
      </c>
      <c r="D19" s="639">
        <v>1517628525</v>
      </c>
      <c r="E19" s="639">
        <v>281458789.21999997</v>
      </c>
      <c r="F19" s="639">
        <v>280725561.32999998</v>
      </c>
      <c r="G19" s="639">
        <v>280725561.32999998</v>
      </c>
      <c r="H19" s="640">
        <f t="shared" si="0"/>
        <v>0.18497646604922635</v>
      </c>
      <c r="I19" s="641">
        <f t="shared" si="1"/>
        <v>-44712681.680000007</v>
      </c>
      <c r="J19" s="642">
        <f t="shared" si="2"/>
        <v>-0.13739221692708711</v>
      </c>
      <c r="K19" s="642">
        <f t="shared" si="3"/>
        <v>5.4762147887993649E-5</v>
      </c>
    </row>
    <row r="20" spans="2:13" ht="18.75">
      <c r="B20" s="637" t="s">
        <v>78</v>
      </c>
      <c r="C20" s="638">
        <v>2472225217.8399997</v>
      </c>
      <c r="D20" s="639">
        <v>5955505723</v>
      </c>
      <c r="E20" s="639">
        <v>1666063448.8400002</v>
      </c>
      <c r="F20" s="639">
        <v>1617605111.01</v>
      </c>
      <c r="G20" s="639">
        <v>1614273401.9099998</v>
      </c>
      <c r="H20" s="640">
        <f t="shared" si="0"/>
        <v>0.27161507120425615</v>
      </c>
      <c r="I20" s="641">
        <f t="shared" si="1"/>
        <v>-854620106.82999969</v>
      </c>
      <c r="J20" s="642">
        <f t="shared" si="2"/>
        <v>-0.34568861310163612</v>
      </c>
      <c r="K20" s="642">
        <f t="shared" si="3"/>
        <v>3.1555206406505971E-4</v>
      </c>
    </row>
    <row r="21" spans="2:13" ht="18.75">
      <c r="B21" s="637" t="s">
        <v>79</v>
      </c>
      <c r="C21" s="638">
        <v>230996432.49999997</v>
      </c>
      <c r="D21" s="639">
        <v>1811227339</v>
      </c>
      <c r="E21" s="639">
        <v>623672708.52999997</v>
      </c>
      <c r="F21" s="639">
        <v>623672708.52999997</v>
      </c>
      <c r="G21" s="639">
        <v>623672708.53000009</v>
      </c>
      <c r="H21" s="640">
        <f t="shared" si="0"/>
        <v>0.34433706641946837</v>
      </c>
      <c r="I21" s="641">
        <f t="shared" si="1"/>
        <v>392676276.02999997</v>
      </c>
      <c r="J21" s="642">
        <f t="shared" si="2"/>
        <v>1.6999235519795313</v>
      </c>
      <c r="K21" s="642">
        <f t="shared" si="3"/>
        <v>1.2166208497870605E-4</v>
      </c>
      <c r="M21" s="24">
        <v>1000</v>
      </c>
    </row>
    <row r="22" spans="2:13" ht="18.75">
      <c r="B22" s="637" t="s">
        <v>80</v>
      </c>
      <c r="C22" s="638">
        <v>234081954.70999998</v>
      </c>
      <c r="D22" s="639">
        <v>604073784</v>
      </c>
      <c r="E22" s="639">
        <v>341829674.88999993</v>
      </c>
      <c r="F22" s="639">
        <v>325373734.17000002</v>
      </c>
      <c r="G22" s="639">
        <v>324509557.83000004</v>
      </c>
      <c r="H22" s="640">
        <f t="shared" si="0"/>
        <v>0.53863243661307447</v>
      </c>
      <c r="I22" s="641">
        <f t="shared" si="1"/>
        <v>91291779.460000038</v>
      </c>
      <c r="J22" s="642">
        <f t="shared" si="2"/>
        <v>0.38999921874840726</v>
      </c>
      <c r="K22" s="642">
        <f t="shared" si="3"/>
        <v>6.3471828019752606E-5</v>
      </c>
    </row>
    <row r="23" spans="2:13" ht="18.75">
      <c r="B23" s="637" t="s">
        <v>81</v>
      </c>
      <c r="C23" s="638">
        <v>70139324.100000009</v>
      </c>
      <c r="D23" s="639">
        <v>158671257</v>
      </c>
      <c r="E23" s="639">
        <v>72654227.439999998</v>
      </c>
      <c r="F23" s="639">
        <v>63994746.890000001</v>
      </c>
      <c r="G23" s="639">
        <v>59447979.900000006</v>
      </c>
      <c r="H23" s="640">
        <f t="shared" si="0"/>
        <v>0.40331656848221731</v>
      </c>
      <c r="I23" s="641">
        <f t="shared" si="1"/>
        <v>-6144577.2100000083</v>
      </c>
      <c r="J23" s="642">
        <f t="shared" si="2"/>
        <v>-8.7605309701009895E-2</v>
      </c>
      <c r="K23" s="642">
        <f t="shared" si="3"/>
        <v>1.2483686119075154E-5</v>
      </c>
    </row>
    <row r="24" spans="2:13" ht="18.75">
      <c r="B24" s="631" t="s">
        <v>82</v>
      </c>
      <c r="C24" s="632">
        <v>121360701.30000004</v>
      </c>
      <c r="D24" s="633">
        <v>874195071</v>
      </c>
      <c r="E24" s="633">
        <v>127399086.75</v>
      </c>
      <c r="F24" s="633">
        <v>118170955.26000002</v>
      </c>
      <c r="G24" s="633">
        <v>114474711.58000001</v>
      </c>
      <c r="H24" s="634">
        <f t="shared" si="0"/>
        <v>0.13517687205079199</v>
      </c>
      <c r="I24" s="635">
        <f t="shared" si="1"/>
        <v>-3189746.0400000215</v>
      </c>
      <c r="J24" s="636">
        <f t="shared" si="2"/>
        <v>-2.6283187274231914E-2</v>
      </c>
      <c r="K24" s="636">
        <f t="shared" si="3"/>
        <v>2.3052034511408212E-5</v>
      </c>
    </row>
    <row r="25" spans="2:13" ht="18.75">
      <c r="B25" s="637" t="s">
        <v>83</v>
      </c>
      <c r="C25" s="638">
        <v>5142305.1099999994</v>
      </c>
      <c r="D25" s="639">
        <v>12104000</v>
      </c>
      <c r="E25" s="639">
        <v>8840776.2100000009</v>
      </c>
      <c r="F25" s="639">
        <v>6978505.4199999999</v>
      </c>
      <c r="G25" s="639">
        <v>6826170.1800000006</v>
      </c>
      <c r="H25" s="640">
        <f t="shared" si="0"/>
        <v>0.57654539160608065</v>
      </c>
      <c r="I25" s="641">
        <f t="shared" si="1"/>
        <v>1836200.3100000005</v>
      </c>
      <c r="J25" s="642">
        <f t="shared" si="2"/>
        <v>0.35707727774247155</v>
      </c>
      <c r="K25" s="642">
        <f t="shared" si="3"/>
        <v>1.361322225295932E-6</v>
      </c>
    </row>
    <row r="26" spans="2:13" ht="18.75">
      <c r="B26" s="637" t="s">
        <v>84</v>
      </c>
      <c r="C26" s="638">
        <v>116218396.19000001</v>
      </c>
      <c r="D26" s="639">
        <v>862091071</v>
      </c>
      <c r="E26" s="639">
        <v>118558310.53999999</v>
      </c>
      <c r="F26" s="639">
        <v>111192449.84</v>
      </c>
      <c r="G26" s="639">
        <v>107648541.40000001</v>
      </c>
      <c r="H26" s="640">
        <f t="shared" si="0"/>
        <v>0.12897993446448769</v>
      </c>
      <c r="I26" s="641">
        <f t="shared" si="1"/>
        <v>-5025946.3500000089</v>
      </c>
      <c r="J26" s="642">
        <f t="shared" si="2"/>
        <v>-4.3245703905458517E-2</v>
      </c>
      <c r="K26" s="642">
        <f t="shared" si="3"/>
        <v>2.1690712286112275E-5</v>
      </c>
    </row>
    <row r="27" spans="2:13" ht="18.75">
      <c r="B27" s="631" t="s">
        <v>85</v>
      </c>
      <c r="C27" s="632">
        <v>21779341929.709995</v>
      </c>
      <c r="D27" s="633">
        <v>80795976687</v>
      </c>
      <c r="E27" s="633">
        <v>28889373504.689983</v>
      </c>
      <c r="F27" s="633">
        <v>26707366887.390003</v>
      </c>
      <c r="G27" s="633">
        <v>26019264523.240002</v>
      </c>
      <c r="H27" s="634">
        <f t="shared" si="0"/>
        <v>0.33055317829566128</v>
      </c>
      <c r="I27" s="635">
        <f t="shared" si="1"/>
        <v>4928024957.6800079</v>
      </c>
      <c r="J27" s="636">
        <f t="shared" si="2"/>
        <v>0.22627060879913499</v>
      </c>
      <c r="K27" s="636">
        <f t="shared" si="3"/>
        <v>5.2099023981178839E-3</v>
      </c>
    </row>
    <row r="28" spans="2:13" ht="18.75">
      <c r="B28" s="637" t="s">
        <v>86</v>
      </c>
      <c r="C28" s="638">
        <v>18233155.739999998</v>
      </c>
      <c r="D28" s="639">
        <v>4624171569</v>
      </c>
      <c r="E28" s="639">
        <v>61130585.890000001</v>
      </c>
      <c r="F28" s="639">
        <v>61130585.890000001</v>
      </c>
      <c r="G28" s="639">
        <v>61096602.609999999</v>
      </c>
      <c r="H28" s="640">
        <f t="shared" si="0"/>
        <v>1.3219791908201146E-2</v>
      </c>
      <c r="I28" s="641">
        <f t="shared" si="1"/>
        <v>42897430.150000006</v>
      </c>
      <c r="J28" s="642">
        <f t="shared" si="2"/>
        <v>2.3527156111485072</v>
      </c>
      <c r="K28" s="642">
        <f t="shared" si="3"/>
        <v>1.1924963901141299E-5</v>
      </c>
    </row>
    <row r="29" spans="2:13" ht="18.75">
      <c r="B29" s="637" t="s">
        <v>87</v>
      </c>
      <c r="C29" s="638">
        <v>20962390098.66</v>
      </c>
      <c r="D29" s="639">
        <v>60098336925</v>
      </c>
      <c r="E29" s="639">
        <v>28005889187.639988</v>
      </c>
      <c r="F29" s="639">
        <v>25903197396.240002</v>
      </c>
      <c r="G29" s="639">
        <v>25245626068.330002</v>
      </c>
      <c r="H29" s="640">
        <f t="shared" si="0"/>
        <v>0.43101354748910969</v>
      </c>
      <c r="I29" s="641">
        <f t="shared" si="1"/>
        <v>4940807297.5800018</v>
      </c>
      <c r="J29" s="642">
        <f t="shared" si="2"/>
        <v>0.23569866195247641</v>
      </c>
      <c r="K29" s="642">
        <f t="shared" si="3"/>
        <v>5.0530301546615735E-3</v>
      </c>
      <c r="M29" s="387"/>
    </row>
    <row r="30" spans="2:13" ht="18.75">
      <c r="B30" s="637" t="s">
        <v>88</v>
      </c>
      <c r="C30" s="638">
        <v>173371895.30000001</v>
      </c>
      <c r="D30" s="639">
        <v>487623630</v>
      </c>
      <c r="E30" s="639">
        <v>213667136.96000001</v>
      </c>
      <c r="F30" s="639">
        <v>191116534.15000004</v>
      </c>
      <c r="G30" s="639">
        <v>180710273.65000004</v>
      </c>
      <c r="H30" s="640">
        <f t="shared" si="0"/>
        <v>0.39193452161044789</v>
      </c>
      <c r="I30" s="641">
        <f t="shared" si="1"/>
        <v>17744638.850000024</v>
      </c>
      <c r="J30" s="642">
        <f t="shared" si="2"/>
        <v>0.10235014631001743</v>
      </c>
      <c r="K30" s="642">
        <f t="shared" si="3"/>
        <v>3.7281791716359238E-5</v>
      </c>
    </row>
    <row r="31" spans="2:13" ht="18.75">
      <c r="B31" s="637" t="s">
        <v>89</v>
      </c>
      <c r="C31" s="638">
        <v>0</v>
      </c>
      <c r="D31" s="639">
        <v>13854094937</v>
      </c>
      <c r="E31" s="639">
        <v>304097.5</v>
      </c>
      <c r="F31" s="639">
        <v>304097.5</v>
      </c>
      <c r="G31" s="639">
        <v>217285</v>
      </c>
      <c r="H31" s="640">
        <f t="shared" si="0"/>
        <v>2.1950008382564904E-5</v>
      </c>
      <c r="I31" s="641">
        <f t="shared" si="1"/>
        <v>304097.5</v>
      </c>
      <c r="J31" s="642" t="s">
        <v>28</v>
      </c>
      <c r="K31" s="642">
        <f t="shared" si="3"/>
        <v>5.9321396272116057E-8</v>
      </c>
    </row>
    <row r="32" spans="2:13" ht="18.75">
      <c r="B32" s="637" t="s">
        <v>90</v>
      </c>
      <c r="C32" s="638">
        <v>625346780.01000011</v>
      </c>
      <c r="D32" s="639">
        <v>1731749626</v>
      </c>
      <c r="E32" s="639">
        <v>608382496.70000005</v>
      </c>
      <c r="F32" s="639">
        <v>551618273.61000001</v>
      </c>
      <c r="G32" s="639">
        <v>531614293.64999998</v>
      </c>
      <c r="H32" s="640">
        <f t="shared" si="0"/>
        <v>0.31853234747573145</v>
      </c>
      <c r="I32" s="641">
        <f t="shared" si="1"/>
        <v>-73728506.400000095</v>
      </c>
      <c r="J32" s="642">
        <f t="shared" si="2"/>
        <v>-0.11790019355152205</v>
      </c>
      <c r="K32" s="642">
        <f t="shared" si="3"/>
        <v>1.0760616644253685E-4</v>
      </c>
    </row>
    <row r="33" spans="2:13" ht="18.75">
      <c r="B33" s="631" t="s">
        <v>91</v>
      </c>
      <c r="C33" s="632">
        <v>0</v>
      </c>
      <c r="D33" s="633">
        <v>22258576</v>
      </c>
      <c r="E33" s="633">
        <v>0</v>
      </c>
      <c r="F33" s="633">
        <v>0</v>
      </c>
      <c r="G33" s="633">
        <v>0</v>
      </c>
      <c r="H33" s="634">
        <f t="shared" si="0"/>
        <v>0</v>
      </c>
      <c r="I33" s="633">
        <f t="shared" si="1"/>
        <v>0</v>
      </c>
      <c r="J33" s="644" t="s">
        <v>28</v>
      </c>
      <c r="K33" s="636">
        <f t="shared" si="3"/>
        <v>0</v>
      </c>
    </row>
    <row r="34" spans="2:13" ht="19.5" thickBot="1">
      <c r="B34" s="637" t="s">
        <v>92</v>
      </c>
      <c r="C34" s="638">
        <v>0</v>
      </c>
      <c r="D34" s="639">
        <v>22258576</v>
      </c>
      <c r="E34" s="639">
        <v>0</v>
      </c>
      <c r="F34" s="639">
        <v>0</v>
      </c>
      <c r="G34" s="639">
        <v>0</v>
      </c>
      <c r="H34" s="640">
        <f t="shared" si="0"/>
        <v>0</v>
      </c>
      <c r="I34" s="639">
        <f t="shared" si="1"/>
        <v>0</v>
      </c>
      <c r="J34" s="642" t="s">
        <v>28</v>
      </c>
      <c r="K34" s="642">
        <f t="shared" si="3"/>
        <v>0</v>
      </c>
    </row>
    <row r="35" spans="2:13" ht="18.75">
      <c r="B35" s="624" t="s">
        <v>814</v>
      </c>
      <c r="C35" s="625">
        <v>6160069484.1099997</v>
      </c>
      <c r="D35" s="626">
        <v>57199003232</v>
      </c>
      <c r="E35" s="626">
        <v>9520898552.7299995</v>
      </c>
      <c r="F35" s="626">
        <v>9414654676.4799976</v>
      </c>
      <c r="G35" s="626">
        <v>9354482916.0600014</v>
      </c>
      <c r="H35" s="627">
        <f t="shared" si="0"/>
        <v>0.16459473320354936</v>
      </c>
      <c r="I35" s="628">
        <f t="shared" si="1"/>
        <v>3254585192.369998</v>
      </c>
      <c r="J35" s="629">
        <f t="shared" si="2"/>
        <v>0.5283357924395583</v>
      </c>
      <c r="K35" s="630">
        <f t="shared" si="3"/>
        <v>1.836550648488069E-3</v>
      </c>
    </row>
    <row r="36" spans="2:13" ht="18.75">
      <c r="B36" s="631" t="s">
        <v>67</v>
      </c>
      <c r="C36" s="632">
        <v>1105917.0699999998</v>
      </c>
      <c r="D36" s="633">
        <v>4017000</v>
      </c>
      <c r="E36" s="633">
        <v>1767062.65</v>
      </c>
      <c r="F36" s="633">
        <v>1767062.65</v>
      </c>
      <c r="G36" s="633">
        <v>1767062.65</v>
      </c>
      <c r="H36" s="634">
        <f t="shared" si="0"/>
        <v>0.43989610405775453</v>
      </c>
      <c r="I36" s="635">
        <f t="shared" si="1"/>
        <v>661145.58000000007</v>
      </c>
      <c r="J36" s="636">
        <f t="shared" si="2"/>
        <v>0.59782563985561787</v>
      </c>
      <c r="K36" s="636">
        <f t="shared" si="3"/>
        <v>3.4470728532232427E-7</v>
      </c>
    </row>
    <row r="37" spans="2:13" ht="18.75">
      <c r="B37" s="637" t="s">
        <v>69</v>
      </c>
      <c r="C37" s="638">
        <v>1105917.0699999998</v>
      </c>
      <c r="D37" s="639">
        <v>4017000</v>
      </c>
      <c r="E37" s="639">
        <v>1767062.65</v>
      </c>
      <c r="F37" s="639">
        <v>1767062.65</v>
      </c>
      <c r="G37" s="639">
        <v>1767062.65</v>
      </c>
      <c r="H37" s="640">
        <f t="shared" si="0"/>
        <v>0.43989610405775453</v>
      </c>
      <c r="I37" s="641">
        <f t="shared" si="1"/>
        <v>661145.58000000007</v>
      </c>
      <c r="J37" s="642">
        <f t="shared" si="2"/>
        <v>0.59782563985561787</v>
      </c>
      <c r="K37" s="642">
        <f t="shared" si="3"/>
        <v>3.4470728532232427E-7</v>
      </c>
    </row>
    <row r="38" spans="2:13" ht="18.75">
      <c r="B38" s="631" t="s">
        <v>72</v>
      </c>
      <c r="C38" s="632">
        <v>0</v>
      </c>
      <c r="D38" s="633">
        <v>1560000</v>
      </c>
      <c r="E38" s="633">
        <v>0</v>
      </c>
      <c r="F38" s="633">
        <v>0</v>
      </c>
      <c r="G38" s="633">
        <v>0</v>
      </c>
      <c r="H38" s="634">
        <f t="shared" si="0"/>
        <v>0</v>
      </c>
      <c r="I38" s="633">
        <f t="shared" si="1"/>
        <v>0</v>
      </c>
      <c r="J38" s="642" t="s">
        <v>28</v>
      </c>
      <c r="K38" s="636">
        <f t="shared" si="3"/>
        <v>0</v>
      </c>
    </row>
    <row r="39" spans="2:13" ht="18.75">
      <c r="B39" s="637" t="s">
        <v>73</v>
      </c>
      <c r="C39" s="638">
        <v>0</v>
      </c>
      <c r="D39" s="639">
        <v>1560000</v>
      </c>
      <c r="E39" s="639">
        <v>0</v>
      </c>
      <c r="F39" s="639">
        <v>0</v>
      </c>
      <c r="G39" s="639">
        <v>0</v>
      </c>
      <c r="H39" s="640">
        <f t="shared" si="0"/>
        <v>0</v>
      </c>
      <c r="I39" s="639">
        <f t="shared" si="1"/>
        <v>0</v>
      </c>
      <c r="J39" s="642" t="s">
        <v>28</v>
      </c>
      <c r="K39" s="642">
        <f t="shared" si="3"/>
        <v>0</v>
      </c>
    </row>
    <row r="40" spans="2:13" ht="18.75">
      <c r="B40" s="631" t="s">
        <v>85</v>
      </c>
      <c r="C40" s="632">
        <v>6158963567.04</v>
      </c>
      <c r="D40" s="633">
        <v>57193426232</v>
      </c>
      <c r="E40" s="633">
        <v>9519131490.0799999</v>
      </c>
      <c r="F40" s="633">
        <v>9412887613.8299999</v>
      </c>
      <c r="G40" s="633">
        <v>9352715853.4100018</v>
      </c>
      <c r="H40" s="634">
        <f t="shared" si="0"/>
        <v>0.16457988678012514</v>
      </c>
      <c r="I40" s="635">
        <f t="shared" si="1"/>
        <v>3253924046.79</v>
      </c>
      <c r="J40" s="636">
        <f t="shared" si="2"/>
        <v>0.52832331468942861</v>
      </c>
      <c r="K40" s="636">
        <f t="shared" si="3"/>
        <v>1.8362059412027471E-3</v>
      </c>
    </row>
    <row r="41" spans="2:13" ht="18.75">
      <c r="B41" s="637" t="s">
        <v>87</v>
      </c>
      <c r="C41" s="638">
        <v>156105905.40000004</v>
      </c>
      <c r="D41" s="639">
        <v>3390608</v>
      </c>
      <c r="E41" s="639">
        <v>2621226</v>
      </c>
      <c r="F41" s="639">
        <v>2621226</v>
      </c>
      <c r="G41" s="639">
        <v>521632</v>
      </c>
      <c r="H41" s="640">
        <f t="shared" si="0"/>
        <v>0.77308435537225184</v>
      </c>
      <c r="I41" s="641">
        <f t="shared" si="1"/>
        <v>-153484679.40000004</v>
      </c>
      <c r="J41" s="642">
        <f t="shared" si="2"/>
        <v>-0.98320866854278532</v>
      </c>
      <c r="K41" s="642">
        <f t="shared" si="3"/>
        <v>5.1133201116343834E-7</v>
      </c>
      <c r="M41" s="387"/>
    </row>
    <row r="42" spans="2:13" ht="18.75">
      <c r="B42" s="637" t="s">
        <v>88</v>
      </c>
      <c r="C42" s="638">
        <v>0</v>
      </c>
      <c r="D42" s="639">
        <v>2500000</v>
      </c>
      <c r="E42" s="639">
        <v>0</v>
      </c>
      <c r="F42" s="639">
        <v>0</v>
      </c>
      <c r="G42" s="639">
        <v>0</v>
      </c>
      <c r="H42" s="640">
        <f t="shared" si="0"/>
        <v>0</v>
      </c>
      <c r="I42" s="639">
        <f t="shared" si="1"/>
        <v>0</v>
      </c>
      <c r="J42" s="642" t="s">
        <v>28</v>
      </c>
      <c r="K42" s="642">
        <f t="shared" si="3"/>
        <v>0</v>
      </c>
    </row>
    <row r="43" spans="2:13" ht="18.75">
      <c r="B43" s="637" t="s">
        <v>89</v>
      </c>
      <c r="C43" s="638">
        <v>0</v>
      </c>
      <c r="D43" s="639">
        <v>3700000</v>
      </c>
      <c r="E43" s="639">
        <v>0</v>
      </c>
      <c r="F43" s="639">
        <v>0</v>
      </c>
      <c r="G43" s="639">
        <v>0</v>
      </c>
      <c r="H43" s="640">
        <f t="shared" si="0"/>
        <v>0</v>
      </c>
      <c r="I43" s="639">
        <f t="shared" si="1"/>
        <v>0</v>
      </c>
      <c r="J43" s="642" t="s">
        <v>28</v>
      </c>
      <c r="K43" s="642">
        <f t="shared" si="3"/>
        <v>0</v>
      </c>
    </row>
    <row r="44" spans="2:13" ht="19.5" thickBot="1">
      <c r="B44" s="637" t="s">
        <v>90</v>
      </c>
      <c r="C44" s="638">
        <v>6002857661.6399984</v>
      </c>
      <c r="D44" s="639">
        <v>57183835624</v>
      </c>
      <c r="E44" s="639">
        <v>9516510264.0799999</v>
      </c>
      <c r="F44" s="639">
        <v>9410266387.8299999</v>
      </c>
      <c r="G44" s="639">
        <v>9352194221.4099998</v>
      </c>
      <c r="H44" s="640">
        <f t="shared" si="0"/>
        <v>0.16456165077322166</v>
      </c>
      <c r="I44" s="641">
        <f t="shared" si="1"/>
        <v>3407408726.1900015</v>
      </c>
      <c r="J44" s="642">
        <f t="shared" si="2"/>
        <v>0.56763110475937673</v>
      </c>
      <c r="K44" s="642">
        <f t="shared" si="3"/>
        <v>1.8356946091915836E-3</v>
      </c>
    </row>
    <row r="45" spans="2:13" ht="19.5" thickBot="1">
      <c r="B45" s="645" t="s">
        <v>134</v>
      </c>
      <c r="C45" s="646">
        <f>C9+C35</f>
        <v>38047927214.85997</v>
      </c>
      <c r="D45" s="646">
        <f>D9+D35</f>
        <v>179474029316</v>
      </c>
      <c r="E45" s="646">
        <f>E9+E35</f>
        <v>48997291956.63002</v>
      </c>
      <c r="F45" s="646">
        <f>F9+F35</f>
        <v>45864180087.299995</v>
      </c>
      <c r="G45" s="646">
        <f>G9+G35</f>
        <v>44932305639.570023</v>
      </c>
      <c r="H45" s="647">
        <f t="shared" si="0"/>
        <v>0.25554772610886733</v>
      </c>
      <c r="I45" s="646">
        <f>F45-C45</f>
        <v>7816252872.4400253</v>
      </c>
      <c r="J45" s="648">
        <f t="shared" si="2"/>
        <v>0.20543176579110242</v>
      </c>
      <c r="K45" s="648">
        <f t="shared" si="3"/>
        <v>8.9468910518975577E-3</v>
      </c>
    </row>
    <row r="46" spans="2:13">
      <c r="B46" s="620" t="s">
        <v>886</v>
      </c>
      <c r="C46" s="649"/>
      <c r="D46" s="649"/>
      <c r="E46" s="649"/>
      <c r="F46" s="649"/>
      <c r="G46" s="649"/>
      <c r="H46" s="649"/>
      <c r="I46" s="649"/>
      <c r="J46" s="649"/>
      <c r="K46" s="649"/>
    </row>
    <row r="47" spans="2:13">
      <c r="B47" s="620" t="s">
        <v>816</v>
      </c>
    </row>
    <row r="48" spans="2:13">
      <c r="B48" s="620" t="s">
        <v>803</v>
      </c>
      <c r="C48" s="433"/>
      <c r="D48" s="433"/>
      <c r="E48" s="433"/>
      <c r="F48" s="433"/>
      <c r="G48" s="433"/>
      <c r="H48" s="433"/>
      <c r="I48" s="433"/>
      <c r="J48" s="433"/>
      <c r="K48" s="433"/>
    </row>
    <row r="49" spans="2:11">
      <c r="B49" s="1013"/>
      <c r="C49" s="1013"/>
      <c r="D49" s="1013"/>
      <c r="E49" s="1013"/>
      <c r="F49" s="1013"/>
      <c r="G49" s="1013"/>
      <c r="H49" s="1013"/>
      <c r="I49" s="1013"/>
      <c r="J49" s="1013"/>
    </row>
    <row r="50" spans="2:11">
      <c r="B50" s="1013"/>
      <c r="C50" s="1013"/>
      <c r="D50" s="1013"/>
      <c r="E50" s="1013"/>
      <c r="F50" s="1013"/>
      <c r="G50" s="1013"/>
      <c r="H50" s="1013"/>
      <c r="I50" s="1013"/>
      <c r="J50" s="1013"/>
    </row>
    <row r="54" spans="2:11">
      <c r="K54" s="650"/>
    </row>
  </sheetData>
  <mergeCells count="15">
    <mergeCell ref="B49:J49"/>
    <mergeCell ref="B50:J50"/>
    <mergeCell ref="K5:K7"/>
    <mergeCell ref="C6:C7"/>
    <mergeCell ref="D6:D7"/>
    <mergeCell ref="E6:E7"/>
    <mergeCell ref="F6:F7"/>
    <mergeCell ref="G6:G7"/>
    <mergeCell ref="H6:H7"/>
    <mergeCell ref="I6:J6"/>
    <mergeCell ref="B3:J3"/>
    <mergeCell ref="B4:J4"/>
    <mergeCell ref="B5:B8"/>
    <mergeCell ref="D5:H5"/>
    <mergeCell ref="I5:J5"/>
  </mergeCell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M19"/>
  <sheetViews>
    <sheetView showGridLines="0" zoomScale="80" zoomScaleNormal="80" workbookViewId="0">
      <selection activeCell="D6" sqref="D6:K6"/>
    </sheetView>
  </sheetViews>
  <sheetFormatPr defaultColWidth="9.140625" defaultRowHeight="15"/>
  <cols>
    <col min="1" max="3" width="11.42578125" style="24" customWidth="1"/>
    <col min="4" max="4" width="81.42578125" style="24" customWidth="1"/>
    <col min="5" max="11" width="12.5703125" style="24" customWidth="1"/>
    <col min="12" max="259" width="11.42578125" style="24" customWidth="1"/>
    <col min="260" max="260" width="81.42578125" style="24" customWidth="1"/>
    <col min="261" max="267" width="12.5703125" style="24" customWidth="1"/>
    <col min="268" max="515" width="11.42578125" style="24" customWidth="1"/>
    <col min="516" max="516" width="81.42578125" style="24" customWidth="1"/>
    <col min="517" max="523" width="12.5703125" style="24" customWidth="1"/>
    <col min="524" max="771" width="11.42578125" style="24" customWidth="1"/>
    <col min="772" max="772" width="81.42578125" style="24" customWidth="1"/>
    <col min="773" max="779" width="12.5703125" style="24" customWidth="1"/>
    <col min="780" max="1027" width="11.42578125" style="24" customWidth="1"/>
    <col min="1028" max="1028" width="81.42578125" style="24" customWidth="1"/>
    <col min="1029" max="1035" width="12.5703125" style="24" customWidth="1"/>
    <col min="1036" max="1283" width="11.42578125" style="24" customWidth="1"/>
    <col min="1284" max="1284" width="81.42578125" style="24" customWidth="1"/>
    <col min="1285" max="1291" width="12.5703125" style="24" customWidth="1"/>
    <col min="1292" max="1539" width="11.42578125" style="24" customWidth="1"/>
    <col min="1540" max="1540" width="81.42578125" style="24" customWidth="1"/>
    <col min="1541" max="1547" width="12.5703125" style="24" customWidth="1"/>
    <col min="1548" max="1795" width="11.42578125" style="24" customWidth="1"/>
    <col min="1796" max="1796" width="81.42578125" style="24" customWidth="1"/>
    <col min="1797" max="1803" width="12.5703125" style="24" customWidth="1"/>
    <col min="1804" max="2051" width="11.42578125" style="24" customWidth="1"/>
    <col min="2052" max="2052" width="81.42578125" style="24" customWidth="1"/>
    <col min="2053" max="2059" width="12.5703125" style="24" customWidth="1"/>
    <col min="2060" max="2307" width="11.42578125" style="24" customWidth="1"/>
    <col min="2308" max="2308" width="81.42578125" style="24" customWidth="1"/>
    <col min="2309" max="2315" width="12.5703125" style="24" customWidth="1"/>
    <col min="2316" max="2563" width="11.42578125" style="24" customWidth="1"/>
    <col min="2564" max="2564" width="81.42578125" style="24" customWidth="1"/>
    <col min="2565" max="2571" width="12.5703125" style="24" customWidth="1"/>
    <col min="2572" max="2819" width="11.42578125" style="24" customWidth="1"/>
    <col min="2820" max="2820" width="81.42578125" style="24" customWidth="1"/>
    <col min="2821" max="2827" width="12.5703125" style="24" customWidth="1"/>
    <col min="2828" max="3075" width="11.42578125" style="24" customWidth="1"/>
    <col min="3076" max="3076" width="81.42578125" style="24" customWidth="1"/>
    <col min="3077" max="3083" width="12.5703125" style="24" customWidth="1"/>
    <col min="3084" max="3331" width="11.42578125" style="24" customWidth="1"/>
    <col min="3332" max="3332" width="81.42578125" style="24" customWidth="1"/>
    <col min="3333" max="3339" width="12.5703125" style="24" customWidth="1"/>
    <col min="3340" max="3587" width="11.42578125" style="24" customWidth="1"/>
    <col min="3588" max="3588" width="81.42578125" style="24" customWidth="1"/>
    <col min="3589" max="3595" width="12.5703125" style="24" customWidth="1"/>
    <col min="3596" max="3843" width="11.42578125" style="24" customWidth="1"/>
    <col min="3844" max="3844" width="81.42578125" style="24" customWidth="1"/>
    <col min="3845" max="3851" width="12.5703125" style="24" customWidth="1"/>
    <col min="3852" max="4099" width="11.42578125" style="24" customWidth="1"/>
    <col min="4100" max="4100" width="81.42578125" style="24" customWidth="1"/>
    <col min="4101" max="4107" width="12.5703125" style="24" customWidth="1"/>
    <col min="4108" max="4355" width="11.42578125" style="24" customWidth="1"/>
    <col min="4356" max="4356" width="81.42578125" style="24" customWidth="1"/>
    <col min="4357" max="4363" width="12.5703125" style="24" customWidth="1"/>
    <col min="4364" max="4611" width="11.42578125" style="24" customWidth="1"/>
    <col min="4612" max="4612" width="81.42578125" style="24" customWidth="1"/>
    <col min="4613" max="4619" width="12.5703125" style="24" customWidth="1"/>
    <col min="4620" max="4867" width="11.42578125" style="24" customWidth="1"/>
    <col min="4868" max="4868" width="81.42578125" style="24" customWidth="1"/>
    <col min="4869" max="4875" width="12.5703125" style="24" customWidth="1"/>
    <col min="4876" max="5123" width="11.42578125" style="24" customWidth="1"/>
    <col min="5124" max="5124" width="81.42578125" style="24" customWidth="1"/>
    <col min="5125" max="5131" width="12.5703125" style="24" customWidth="1"/>
    <col min="5132" max="5379" width="11.42578125" style="24" customWidth="1"/>
    <col min="5380" max="5380" width="81.42578125" style="24" customWidth="1"/>
    <col min="5381" max="5387" width="12.5703125" style="24" customWidth="1"/>
    <col min="5388" max="5635" width="11.42578125" style="24" customWidth="1"/>
    <col min="5636" max="5636" width="81.42578125" style="24" customWidth="1"/>
    <col min="5637" max="5643" width="12.5703125" style="24" customWidth="1"/>
    <col min="5644" max="5891" width="11.42578125" style="24" customWidth="1"/>
    <col min="5892" max="5892" width="81.42578125" style="24" customWidth="1"/>
    <col min="5893" max="5899" width="12.5703125" style="24" customWidth="1"/>
    <col min="5900" max="6147" width="11.42578125" style="24" customWidth="1"/>
    <col min="6148" max="6148" width="81.42578125" style="24" customWidth="1"/>
    <col min="6149" max="6155" width="12.5703125" style="24" customWidth="1"/>
    <col min="6156" max="6403" width="11.42578125" style="24" customWidth="1"/>
    <col min="6404" max="6404" width="81.42578125" style="24" customWidth="1"/>
    <col min="6405" max="6411" width="12.5703125" style="24" customWidth="1"/>
    <col min="6412" max="6659" width="11.42578125" style="24" customWidth="1"/>
    <col min="6660" max="6660" width="81.42578125" style="24" customWidth="1"/>
    <col min="6661" max="6667" width="12.5703125" style="24" customWidth="1"/>
    <col min="6668" max="6915" width="11.42578125" style="24" customWidth="1"/>
    <col min="6916" max="6916" width="81.42578125" style="24" customWidth="1"/>
    <col min="6917" max="6923" width="12.5703125" style="24" customWidth="1"/>
    <col min="6924" max="7171" width="11.42578125" style="24" customWidth="1"/>
    <col min="7172" max="7172" width="81.42578125" style="24" customWidth="1"/>
    <col min="7173" max="7179" width="12.5703125" style="24" customWidth="1"/>
    <col min="7180" max="7427" width="11.42578125" style="24" customWidth="1"/>
    <col min="7428" max="7428" width="81.42578125" style="24" customWidth="1"/>
    <col min="7429" max="7435" width="12.5703125" style="24" customWidth="1"/>
    <col min="7436" max="7683" width="11.42578125" style="24" customWidth="1"/>
    <col min="7684" max="7684" width="81.42578125" style="24" customWidth="1"/>
    <col min="7685" max="7691" width="12.5703125" style="24" customWidth="1"/>
    <col min="7692" max="7939" width="11.42578125" style="24" customWidth="1"/>
    <col min="7940" max="7940" width="81.42578125" style="24" customWidth="1"/>
    <col min="7941" max="7947" width="12.5703125" style="24" customWidth="1"/>
    <col min="7948" max="8195" width="11.42578125" style="24" customWidth="1"/>
    <col min="8196" max="8196" width="81.42578125" style="24" customWidth="1"/>
    <col min="8197" max="8203" width="12.5703125" style="24" customWidth="1"/>
    <col min="8204" max="8451" width="11.42578125" style="24" customWidth="1"/>
    <col min="8452" max="8452" width="81.42578125" style="24" customWidth="1"/>
    <col min="8453" max="8459" width="12.5703125" style="24" customWidth="1"/>
    <col min="8460" max="8707" width="11.42578125" style="24" customWidth="1"/>
    <col min="8708" max="8708" width="81.42578125" style="24" customWidth="1"/>
    <col min="8709" max="8715" width="12.5703125" style="24" customWidth="1"/>
    <col min="8716" max="8963" width="11.42578125" style="24" customWidth="1"/>
    <col min="8964" max="8964" width="81.42578125" style="24" customWidth="1"/>
    <col min="8965" max="8971" width="12.5703125" style="24" customWidth="1"/>
    <col min="8972" max="9219" width="11.42578125" style="24" customWidth="1"/>
    <col min="9220" max="9220" width="81.42578125" style="24" customWidth="1"/>
    <col min="9221" max="9227" width="12.5703125" style="24" customWidth="1"/>
    <col min="9228" max="9475" width="11.42578125" style="24" customWidth="1"/>
    <col min="9476" max="9476" width="81.42578125" style="24" customWidth="1"/>
    <col min="9477" max="9483" width="12.5703125" style="24" customWidth="1"/>
    <col min="9484" max="9731" width="11.42578125" style="24" customWidth="1"/>
    <col min="9732" max="9732" width="81.42578125" style="24" customWidth="1"/>
    <col min="9733" max="9739" width="12.5703125" style="24" customWidth="1"/>
    <col min="9740" max="9987" width="11.42578125" style="24" customWidth="1"/>
    <col min="9988" max="9988" width="81.42578125" style="24" customWidth="1"/>
    <col min="9989" max="9995" width="12.5703125" style="24" customWidth="1"/>
    <col min="9996" max="10243" width="11.42578125" style="24" customWidth="1"/>
    <col min="10244" max="10244" width="81.42578125" style="24" customWidth="1"/>
    <col min="10245" max="10251" width="12.5703125" style="24" customWidth="1"/>
    <col min="10252" max="10499" width="11.42578125" style="24" customWidth="1"/>
    <col min="10500" max="10500" width="81.42578125" style="24" customWidth="1"/>
    <col min="10501" max="10507" width="12.5703125" style="24" customWidth="1"/>
    <col min="10508" max="10755" width="11.42578125" style="24" customWidth="1"/>
    <col min="10756" max="10756" width="81.42578125" style="24" customWidth="1"/>
    <col min="10757" max="10763" width="12.5703125" style="24" customWidth="1"/>
    <col min="10764" max="11011" width="11.42578125" style="24" customWidth="1"/>
    <col min="11012" max="11012" width="81.42578125" style="24" customWidth="1"/>
    <col min="11013" max="11019" width="12.5703125" style="24" customWidth="1"/>
    <col min="11020" max="11267" width="11.42578125" style="24" customWidth="1"/>
    <col min="11268" max="11268" width="81.42578125" style="24" customWidth="1"/>
    <col min="11269" max="11275" width="12.5703125" style="24" customWidth="1"/>
    <col min="11276" max="11523" width="11.42578125" style="24" customWidth="1"/>
    <col min="11524" max="11524" width="81.42578125" style="24" customWidth="1"/>
    <col min="11525" max="11531" width="12.5703125" style="24" customWidth="1"/>
    <col min="11532" max="11779" width="11.42578125" style="24" customWidth="1"/>
    <col min="11780" max="11780" width="81.42578125" style="24" customWidth="1"/>
    <col min="11781" max="11787" width="12.5703125" style="24" customWidth="1"/>
    <col min="11788" max="12035" width="11.42578125" style="24" customWidth="1"/>
    <col min="12036" max="12036" width="81.42578125" style="24" customWidth="1"/>
    <col min="12037" max="12043" width="12.5703125" style="24" customWidth="1"/>
    <col min="12044" max="12291" width="11.42578125" style="24" customWidth="1"/>
    <col min="12292" max="12292" width="81.42578125" style="24" customWidth="1"/>
    <col min="12293" max="12299" width="12.5703125" style="24" customWidth="1"/>
    <col min="12300" max="12547" width="11.42578125" style="24" customWidth="1"/>
    <col min="12548" max="12548" width="81.42578125" style="24" customWidth="1"/>
    <col min="12549" max="12555" width="12.5703125" style="24" customWidth="1"/>
    <col min="12556" max="12803" width="11.42578125" style="24" customWidth="1"/>
    <col min="12804" max="12804" width="81.42578125" style="24" customWidth="1"/>
    <col min="12805" max="12811" width="12.5703125" style="24" customWidth="1"/>
    <col min="12812" max="13059" width="11.42578125" style="24" customWidth="1"/>
    <col min="13060" max="13060" width="81.42578125" style="24" customWidth="1"/>
    <col min="13061" max="13067" width="12.5703125" style="24" customWidth="1"/>
    <col min="13068" max="13315" width="11.42578125" style="24" customWidth="1"/>
    <col min="13316" max="13316" width="81.42578125" style="24" customWidth="1"/>
    <col min="13317" max="13323" width="12.5703125" style="24" customWidth="1"/>
    <col min="13324" max="13571" width="11.42578125" style="24" customWidth="1"/>
    <col min="13572" max="13572" width="81.42578125" style="24" customWidth="1"/>
    <col min="13573" max="13579" width="12.5703125" style="24" customWidth="1"/>
    <col min="13580" max="13827" width="11.42578125" style="24" customWidth="1"/>
    <col min="13828" max="13828" width="81.42578125" style="24" customWidth="1"/>
    <col min="13829" max="13835" width="12.5703125" style="24" customWidth="1"/>
    <col min="13836" max="14083" width="11.42578125" style="24" customWidth="1"/>
    <col min="14084" max="14084" width="81.42578125" style="24" customWidth="1"/>
    <col min="14085" max="14091" width="12.5703125" style="24" customWidth="1"/>
    <col min="14092" max="14339" width="11.42578125" style="24" customWidth="1"/>
    <col min="14340" max="14340" width="81.42578125" style="24" customWidth="1"/>
    <col min="14341" max="14347" width="12.5703125" style="24" customWidth="1"/>
    <col min="14348" max="14595" width="11.42578125" style="24" customWidth="1"/>
    <col min="14596" max="14596" width="81.42578125" style="24" customWidth="1"/>
    <col min="14597" max="14603" width="12.5703125" style="24" customWidth="1"/>
    <col min="14604" max="14851" width="11.42578125" style="24" customWidth="1"/>
    <col min="14852" max="14852" width="81.42578125" style="24" customWidth="1"/>
    <col min="14853" max="14859" width="12.5703125" style="24" customWidth="1"/>
    <col min="14860" max="15107" width="11.42578125" style="24" customWidth="1"/>
    <col min="15108" max="15108" width="81.42578125" style="24" customWidth="1"/>
    <col min="15109" max="15115" width="12.5703125" style="24" customWidth="1"/>
    <col min="15116" max="15363" width="11.42578125" style="24" customWidth="1"/>
    <col min="15364" max="15364" width="81.42578125" style="24" customWidth="1"/>
    <col min="15365" max="15371" width="12.5703125" style="24" customWidth="1"/>
    <col min="15372" max="15619" width="11.42578125" style="24" customWidth="1"/>
    <col min="15620" max="15620" width="81.42578125" style="24" customWidth="1"/>
    <col min="15621" max="15627" width="12.5703125" style="24" customWidth="1"/>
    <col min="15628" max="15875" width="11.42578125" style="24" customWidth="1"/>
    <col min="15876" max="15876" width="81.42578125" style="24" customWidth="1"/>
    <col min="15877" max="15883" width="12.5703125" style="24" customWidth="1"/>
    <col min="15884" max="16131" width="11.42578125" style="24" customWidth="1"/>
    <col min="16132" max="16132" width="81.42578125" style="24" customWidth="1"/>
    <col min="16133" max="16139" width="12.5703125" style="24" customWidth="1"/>
    <col min="16140" max="16384" width="11.42578125" style="24" customWidth="1"/>
  </cols>
  <sheetData>
    <row r="3" spans="2:13" ht="18">
      <c r="D3" s="1017" t="s">
        <v>1039</v>
      </c>
      <c r="E3" s="1017"/>
      <c r="F3" s="1017"/>
      <c r="G3" s="1017"/>
      <c r="H3" s="1017"/>
      <c r="I3" s="1017"/>
      <c r="J3" s="1017"/>
      <c r="K3" s="1017"/>
    </row>
    <row r="4" spans="2:13" ht="18">
      <c r="B4" s="1018" t="s">
        <v>889</v>
      </c>
      <c r="C4" s="1018"/>
      <c r="D4" s="1018"/>
      <c r="E4" s="1018"/>
      <c r="F4" s="1018"/>
      <c r="G4" s="1018"/>
      <c r="H4" s="1018"/>
      <c r="I4" s="1018"/>
      <c r="J4" s="1018"/>
      <c r="K4" s="1018"/>
      <c r="L4" s="1018"/>
      <c r="M4" s="1018"/>
    </row>
    <row r="5" spans="2:13" ht="18">
      <c r="D5" s="1017" t="s">
        <v>1040</v>
      </c>
      <c r="E5" s="1017"/>
      <c r="F5" s="1017"/>
      <c r="G5" s="1017"/>
      <c r="H5" s="1017"/>
      <c r="I5" s="1017"/>
      <c r="J5" s="1017"/>
      <c r="K5" s="1017"/>
    </row>
    <row r="6" spans="2:13" ht="18.75" thickBot="1">
      <c r="D6" s="1006" t="s">
        <v>888</v>
      </c>
      <c r="E6" s="1006"/>
      <c r="F6" s="1006"/>
      <c r="G6" s="1006"/>
      <c r="H6" s="1006"/>
      <c r="I6" s="1006"/>
      <c r="J6" s="1006"/>
      <c r="K6" s="1006"/>
    </row>
    <row r="7" spans="2:13" ht="18.75">
      <c r="D7" s="651" t="s">
        <v>580</v>
      </c>
      <c r="E7" s="652" t="s">
        <v>620</v>
      </c>
      <c r="F7" s="652" t="s">
        <v>890</v>
      </c>
      <c r="G7" s="652" t="s">
        <v>891</v>
      </c>
      <c r="H7" s="652" t="s">
        <v>621</v>
      </c>
      <c r="I7" s="652" t="s">
        <v>892</v>
      </c>
      <c r="J7" s="652" t="s">
        <v>893</v>
      </c>
      <c r="K7" s="652" t="s">
        <v>134</v>
      </c>
    </row>
    <row r="8" spans="2:13" ht="18.75">
      <c r="D8" s="653" t="s">
        <v>817</v>
      </c>
      <c r="E8" s="654">
        <v>0</v>
      </c>
      <c r="F8" s="654">
        <v>0</v>
      </c>
      <c r="G8" s="654">
        <v>0</v>
      </c>
      <c r="H8" s="654">
        <v>133000</v>
      </c>
      <c r="I8" s="654">
        <v>0</v>
      </c>
      <c r="J8" s="654">
        <v>21092.5</v>
      </c>
      <c r="K8" s="654">
        <f t="shared" ref="K8:K13" si="0">SUM(E8:J8)</f>
        <v>154092.5</v>
      </c>
    </row>
    <row r="9" spans="2:13" ht="18.75">
      <c r="D9" s="653" t="s">
        <v>855</v>
      </c>
      <c r="E9" s="654">
        <v>0</v>
      </c>
      <c r="F9" s="654">
        <v>0</v>
      </c>
      <c r="G9" s="654">
        <v>0</v>
      </c>
      <c r="H9" s="654">
        <v>90000</v>
      </c>
      <c r="I9" s="654">
        <v>0</v>
      </c>
      <c r="J9" s="654">
        <v>0</v>
      </c>
      <c r="K9" s="654">
        <f t="shared" si="0"/>
        <v>90000</v>
      </c>
    </row>
    <row r="10" spans="2:13" ht="18.75">
      <c r="D10" s="653" t="s">
        <v>894</v>
      </c>
      <c r="E10" s="654">
        <v>0</v>
      </c>
      <c r="F10" s="654">
        <v>0</v>
      </c>
      <c r="G10" s="654">
        <v>216189.97</v>
      </c>
      <c r="H10" s="654">
        <v>0</v>
      </c>
      <c r="I10" s="654">
        <v>0</v>
      </c>
      <c r="J10" s="654">
        <v>0</v>
      </c>
      <c r="K10" s="654">
        <f t="shared" si="0"/>
        <v>216189.97</v>
      </c>
    </row>
    <row r="11" spans="2:13" ht="18.75">
      <c r="D11" s="653" t="s">
        <v>862</v>
      </c>
      <c r="E11" s="654">
        <v>0</v>
      </c>
      <c r="F11" s="654">
        <v>0</v>
      </c>
      <c r="G11" s="654">
        <v>0</v>
      </c>
      <c r="H11" s="654">
        <v>0</v>
      </c>
      <c r="I11" s="654">
        <v>104819.4</v>
      </c>
      <c r="J11" s="654">
        <v>0</v>
      </c>
      <c r="K11" s="654">
        <f t="shared" si="0"/>
        <v>104819.4</v>
      </c>
    </row>
    <row r="12" spans="2:13" ht="18.75">
      <c r="D12" s="653" t="s">
        <v>895</v>
      </c>
      <c r="E12" s="654">
        <v>0</v>
      </c>
      <c r="F12" s="654">
        <v>460922534</v>
      </c>
      <c r="G12" s="654">
        <v>882191600</v>
      </c>
      <c r="H12" s="654">
        <v>21721334.25</v>
      </c>
      <c r="I12" s="654">
        <v>1999932.92</v>
      </c>
      <c r="J12" s="654">
        <v>1551704.0699999998</v>
      </c>
      <c r="K12" s="654">
        <f t="shared" si="0"/>
        <v>1368387105.24</v>
      </c>
    </row>
    <row r="13" spans="2:13" ht="19.5" thickBot="1">
      <c r="D13" s="653" t="s">
        <v>875</v>
      </c>
      <c r="E13" s="654">
        <v>0</v>
      </c>
      <c r="F13" s="654">
        <v>0</v>
      </c>
      <c r="G13" s="654">
        <v>85820</v>
      </c>
      <c r="H13" s="654">
        <v>85025</v>
      </c>
      <c r="I13" s="654">
        <v>8080</v>
      </c>
      <c r="J13" s="654">
        <v>30200</v>
      </c>
      <c r="K13" s="654">
        <f t="shared" si="0"/>
        <v>209125</v>
      </c>
    </row>
    <row r="14" spans="2:13" ht="18.75">
      <c r="D14" s="651" t="s">
        <v>134</v>
      </c>
      <c r="E14" s="655">
        <f t="shared" ref="E14:J14" si="1">SUM(E8:E13)</f>
        <v>0</v>
      </c>
      <c r="F14" s="655">
        <f t="shared" si="1"/>
        <v>460922534</v>
      </c>
      <c r="G14" s="655">
        <f t="shared" si="1"/>
        <v>882493609.97000003</v>
      </c>
      <c r="H14" s="655">
        <f t="shared" si="1"/>
        <v>22029359.25</v>
      </c>
      <c r="I14" s="655">
        <f t="shared" si="1"/>
        <v>2112832.3199999998</v>
      </c>
      <c r="J14" s="655">
        <f t="shared" si="1"/>
        <v>1602996.5699999998</v>
      </c>
      <c r="K14" s="655">
        <f>+SUM(K8:K13)</f>
        <v>1369161332.1099999</v>
      </c>
    </row>
    <row r="15" spans="2:13">
      <c r="D15" s="620" t="s">
        <v>886</v>
      </c>
      <c r="E15" s="620"/>
      <c r="F15" s="620"/>
      <c r="G15" s="620"/>
      <c r="H15" s="620"/>
      <c r="I15" s="620"/>
      <c r="J15" s="620"/>
      <c r="K15" s="433"/>
    </row>
    <row r="16" spans="2:13">
      <c r="D16" s="620" t="s">
        <v>803</v>
      </c>
      <c r="E16" s="620"/>
      <c r="F16" s="620"/>
      <c r="G16" s="620"/>
      <c r="H16" s="620"/>
      <c r="I16" s="620"/>
      <c r="J16" s="620"/>
    </row>
    <row r="17" spans="4:11">
      <c r="D17" s="210"/>
      <c r="E17" s="620"/>
      <c r="F17" s="620"/>
      <c r="G17" s="620"/>
      <c r="H17" s="620"/>
      <c r="I17" s="620"/>
      <c r="J17" s="620"/>
      <c r="K17" s="433"/>
    </row>
    <row r="18" spans="4:11">
      <c r="D18" s="210"/>
      <c r="E18" s="210"/>
      <c r="F18" s="210"/>
      <c r="G18" s="210"/>
      <c r="H18" s="210"/>
      <c r="I18" s="210"/>
      <c r="J18" s="210"/>
      <c r="K18" s="210"/>
    </row>
    <row r="19" spans="4:11">
      <c r="E19" s="210"/>
      <c r="F19" s="210"/>
      <c r="G19" s="210"/>
      <c r="H19" s="210"/>
      <c r="I19" s="210"/>
      <c r="J19" s="210"/>
      <c r="K19" s="210"/>
    </row>
  </sheetData>
  <mergeCells count="4">
    <mergeCell ref="D3:K3"/>
    <mergeCell ref="B4:M4"/>
    <mergeCell ref="D5:K5"/>
    <mergeCell ref="D6:K6"/>
  </mergeCell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65D1-FED2-4C37-9CDC-1D49E5A71447}">
  <dimension ref="C3:D625"/>
  <sheetViews>
    <sheetView showGridLines="0" topLeftCell="A533" workbookViewId="0">
      <selection activeCell="C627" sqref="C627"/>
    </sheetView>
  </sheetViews>
  <sheetFormatPr defaultRowHeight="15"/>
  <cols>
    <col min="1" max="2" width="9.140625" style="24"/>
    <col min="3" max="3" width="123.7109375" style="24" bestFit="1" customWidth="1"/>
    <col min="4" max="4" width="10.85546875" style="24" bestFit="1" customWidth="1"/>
    <col min="5" max="16384" width="9.140625" style="24"/>
  </cols>
  <sheetData>
    <row r="3" spans="3:4">
      <c r="C3" s="808" t="s">
        <v>1041</v>
      </c>
      <c r="D3" s="808"/>
    </row>
    <row r="4" spans="3:4" ht="15.75" thickBot="1">
      <c r="C4" s="938" t="s">
        <v>151</v>
      </c>
      <c r="D4" s="938"/>
    </row>
    <row r="5" spans="3:4">
      <c r="C5" s="1040" t="s">
        <v>0</v>
      </c>
      <c r="D5" s="1040" t="s">
        <v>1042</v>
      </c>
    </row>
    <row r="6" spans="3:4">
      <c r="C6" s="1041"/>
      <c r="D6" s="1042"/>
    </row>
    <row r="7" spans="3:4" ht="15.75" thickBot="1">
      <c r="C7" s="1043" t="s">
        <v>1043</v>
      </c>
      <c r="D7" s="1044"/>
    </row>
    <row r="8" spans="3:4">
      <c r="C8" s="1045" t="s">
        <v>30</v>
      </c>
      <c r="D8" s="1046">
        <v>1317889536</v>
      </c>
    </row>
    <row r="9" spans="3:4">
      <c r="C9" s="1047" t="s">
        <v>1044</v>
      </c>
      <c r="D9" s="1048">
        <v>1317889536</v>
      </c>
    </row>
    <row r="10" spans="3:4">
      <c r="C10" s="1049" t="s">
        <v>1045</v>
      </c>
      <c r="D10" s="1050">
        <v>1317889536</v>
      </c>
    </row>
    <row r="11" spans="3:4">
      <c r="C11" s="1051" t="s">
        <v>1046</v>
      </c>
      <c r="D11" s="1050">
        <v>1087387800</v>
      </c>
    </row>
    <row r="12" spans="3:4">
      <c r="C12" s="1051" t="s">
        <v>1047</v>
      </c>
      <c r="D12" s="1050">
        <v>230501736</v>
      </c>
    </row>
    <row r="13" spans="3:4">
      <c r="C13" s="1045" t="s">
        <v>31</v>
      </c>
      <c r="D13" s="1046">
        <v>2591470315.2800002</v>
      </c>
    </row>
    <row r="14" spans="3:4">
      <c r="C14" s="1047" t="s">
        <v>1048</v>
      </c>
      <c r="D14" s="1048">
        <v>2591470315.2800002</v>
      </c>
    </row>
    <row r="15" spans="3:4">
      <c r="C15" s="1049" t="s">
        <v>1049</v>
      </c>
      <c r="D15" s="1050">
        <v>2591470315.2800002</v>
      </c>
    </row>
    <row r="16" spans="3:4">
      <c r="C16" s="1051" t="s">
        <v>1046</v>
      </c>
      <c r="D16" s="1050">
        <v>2476163920.8200002</v>
      </c>
    </row>
    <row r="17" spans="3:4">
      <c r="C17" s="1051" t="s">
        <v>1047</v>
      </c>
      <c r="D17" s="1050">
        <v>115306394.45999999</v>
      </c>
    </row>
    <row r="18" spans="3:4">
      <c r="C18" s="1045" t="s">
        <v>33</v>
      </c>
      <c r="D18" s="1046">
        <v>35456678293.830002</v>
      </c>
    </row>
    <row r="19" spans="3:4">
      <c r="C19" s="1047" t="s">
        <v>1050</v>
      </c>
      <c r="D19" s="1048">
        <v>5493606907.0900002</v>
      </c>
    </row>
    <row r="20" spans="3:4">
      <c r="C20" s="1049" t="s">
        <v>1051</v>
      </c>
      <c r="D20" s="1050">
        <v>396334791.41999984</v>
      </c>
    </row>
    <row r="21" spans="3:4">
      <c r="C21" s="1051" t="s">
        <v>1052</v>
      </c>
      <c r="D21" s="1050">
        <v>385021651.93999982</v>
      </c>
    </row>
    <row r="22" spans="3:4">
      <c r="C22" s="1051" t="s">
        <v>1047</v>
      </c>
      <c r="D22" s="1050">
        <v>11313139.48</v>
      </c>
    </row>
    <row r="23" spans="3:4">
      <c r="C23" s="1049" t="s">
        <v>1053</v>
      </c>
      <c r="D23" s="1050">
        <v>3765057060.4299998</v>
      </c>
    </row>
    <row r="24" spans="3:4">
      <c r="C24" s="1051" t="s">
        <v>1052</v>
      </c>
      <c r="D24" s="1050">
        <v>342814451.77000004</v>
      </c>
    </row>
    <row r="25" spans="3:4">
      <c r="C25" s="1051" t="s">
        <v>1054</v>
      </c>
      <c r="D25" s="1050">
        <v>1767186730.4300001</v>
      </c>
    </row>
    <row r="26" spans="3:4">
      <c r="C26" s="1051" t="s">
        <v>1047</v>
      </c>
      <c r="D26" s="1050">
        <v>1565936613.5699999</v>
      </c>
    </row>
    <row r="27" spans="3:4">
      <c r="C27" s="1051" t="s">
        <v>1055</v>
      </c>
      <c r="D27" s="1050">
        <v>89119264.659999996</v>
      </c>
    </row>
    <row r="28" spans="3:4">
      <c r="C28" s="1049" t="s">
        <v>1056</v>
      </c>
      <c r="D28" s="1050">
        <v>36866298.420000002</v>
      </c>
    </row>
    <row r="29" spans="3:4">
      <c r="C29" s="1051" t="s">
        <v>1052</v>
      </c>
      <c r="D29" s="1050">
        <v>36866298.420000002</v>
      </c>
    </row>
    <row r="30" spans="3:4">
      <c r="C30" s="1049" t="s">
        <v>1057</v>
      </c>
      <c r="D30" s="1050">
        <v>0</v>
      </c>
    </row>
    <row r="31" spans="3:4">
      <c r="C31" s="1051" t="s">
        <v>1052</v>
      </c>
      <c r="D31" s="1050">
        <v>0</v>
      </c>
    </row>
    <row r="32" spans="3:4">
      <c r="C32" s="1049" t="s">
        <v>1058</v>
      </c>
      <c r="D32" s="1050">
        <v>508230508.41000015</v>
      </c>
    </row>
    <row r="33" spans="3:4">
      <c r="C33" s="1051" t="s">
        <v>1059</v>
      </c>
      <c r="D33" s="1050">
        <v>508230508.41000015</v>
      </c>
    </row>
    <row r="34" spans="3:4">
      <c r="C34" s="1049" t="s">
        <v>1060</v>
      </c>
      <c r="D34" s="1050">
        <v>27629024.630000003</v>
      </c>
    </row>
    <row r="35" spans="3:4">
      <c r="C35" s="1051" t="s">
        <v>1061</v>
      </c>
      <c r="D35" s="1050">
        <v>27629024.630000003</v>
      </c>
    </row>
    <row r="36" spans="3:4">
      <c r="C36" s="1049" t="s">
        <v>1062</v>
      </c>
      <c r="D36" s="1050">
        <v>558607350.5999999</v>
      </c>
    </row>
    <row r="37" spans="3:4">
      <c r="C37" s="1051" t="s">
        <v>1063</v>
      </c>
      <c r="D37" s="1050">
        <v>558607350.5999999</v>
      </c>
    </row>
    <row r="38" spans="3:4">
      <c r="C38" s="1049" t="s">
        <v>1064</v>
      </c>
      <c r="D38" s="1050">
        <v>72467740.889999986</v>
      </c>
    </row>
    <row r="39" spans="3:4">
      <c r="C39" s="1051" t="s">
        <v>1065</v>
      </c>
      <c r="D39" s="1050">
        <v>72467740.889999986</v>
      </c>
    </row>
    <row r="40" spans="3:4">
      <c r="C40" s="1049" t="s">
        <v>1066</v>
      </c>
      <c r="D40" s="1050">
        <v>35481497.549999997</v>
      </c>
    </row>
    <row r="41" spans="3:4">
      <c r="C41" s="1051" t="s">
        <v>1065</v>
      </c>
      <c r="D41" s="1050">
        <v>35481497.549999997</v>
      </c>
    </row>
    <row r="42" spans="3:4">
      <c r="C42" s="1049" t="s">
        <v>1067</v>
      </c>
      <c r="D42" s="1050">
        <v>13067602.589999998</v>
      </c>
    </row>
    <row r="43" spans="3:4">
      <c r="C43" s="1051" t="s">
        <v>1068</v>
      </c>
      <c r="D43" s="1050">
        <v>13067602.589999998</v>
      </c>
    </row>
    <row r="44" spans="3:4">
      <c r="C44" s="1049" t="s">
        <v>1069</v>
      </c>
      <c r="D44" s="1050">
        <v>31034652.999999996</v>
      </c>
    </row>
    <row r="45" spans="3:4">
      <c r="C45" s="1051" t="s">
        <v>1070</v>
      </c>
      <c r="D45" s="1050">
        <v>31034652.999999996</v>
      </c>
    </row>
    <row r="46" spans="3:4">
      <c r="C46" s="1049" t="s">
        <v>1071</v>
      </c>
      <c r="D46" s="1050">
        <v>48830379.150000006</v>
      </c>
    </row>
    <row r="47" spans="3:4">
      <c r="C47" s="1051" t="s">
        <v>1052</v>
      </c>
      <c r="D47" s="1050">
        <v>48830379.150000006</v>
      </c>
    </row>
    <row r="48" spans="3:4">
      <c r="C48" s="1047" t="s">
        <v>1072</v>
      </c>
      <c r="D48" s="1048">
        <v>25413892910.330002</v>
      </c>
    </row>
    <row r="49" spans="3:4">
      <c r="C49" s="1049" t="s">
        <v>1051</v>
      </c>
      <c r="D49" s="1050">
        <v>44825074.989999995</v>
      </c>
    </row>
    <row r="50" spans="3:4">
      <c r="C50" s="1051" t="s">
        <v>1052</v>
      </c>
      <c r="D50" s="1050">
        <v>44825074.989999995</v>
      </c>
    </row>
    <row r="51" spans="3:4">
      <c r="C51" s="1049" t="s">
        <v>1073</v>
      </c>
      <c r="D51" s="1050">
        <v>23112748241.860001</v>
      </c>
    </row>
    <row r="52" spans="3:4">
      <c r="C52" s="1051" t="s">
        <v>1074</v>
      </c>
      <c r="D52" s="1050">
        <v>22345322819.860001</v>
      </c>
    </row>
    <row r="53" spans="3:4">
      <c r="C53" s="1051" t="s">
        <v>1055</v>
      </c>
      <c r="D53" s="1050">
        <v>767425422</v>
      </c>
    </row>
    <row r="54" spans="3:4">
      <c r="C54" s="1049" t="s">
        <v>1075</v>
      </c>
      <c r="D54" s="1050">
        <v>130000000</v>
      </c>
    </row>
    <row r="55" spans="3:4">
      <c r="C55" s="1051" t="s">
        <v>1052</v>
      </c>
      <c r="D55" s="1050">
        <v>0</v>
      </c>
    </row>
    <row r="56" spans="3:4">
      <c r="C56" s="1051" t="s">
        <v>1074</v>
      </c>
      <c r="D56" s="1050">
        <v>130000000</v>
      </c>
    </row>
    <row r="57" spans="3:4">
      <c r="C57" s="1049" t="s">
        <v>1053</v>
      </c>
      <c r="D57" s="1050">
        <v>90682088.410000011</v>
      </c>
    </row>
    <row r="58" spans="3:4">
      <c r="C58" s="1051" t="s">
        <v>1052</v>
      </c>
      <c r="D58" s="1050">
        <v>90315049.410000011</v>
      </c>
    </row>
    <row r="59" spans="3:4">
      <c r="C59" s="1051" t="s">
        <v>1074</v>
      </c>
      <c r="D59" s="1050">
        <v>367039</v>
      </c>
    </row>
    <row r="60" spans="3:4">
      <c r="C60" s="1049" t="s">
        <v>1076</v>
      </c>
      <c r="D60" s="1050">
        <v>8871902.4799999986</v>
      </c>
    </row>
    <row r="61" spans="3:4">
      <c r="C61" s="1051" t="s">
        <v>1077</v>
      </c>
      <c r="D61" s="1050">
        <v>8871902.4799999986</v>
      </c>
    </row>
    <row r="62" spans="3:4">
      <c r="C62" s="1049" t="s">
        <v>1078</v>
      </c>
      <c r="D62" s="1050">
        <v>29318622.510000009</v>
      </c>
    </row>
    <row r="63" spans="3:4">
      <c r="C63" s="1051" t="s">
        <v>1077</v>
      </c>
      <c r="D63" s="1050">
        <v>29318622.510000009</v>
      </c>
    </row>
    <row r="64" spans="3:4">
      <c r="C64" s="1049" t="s">
        <v>1079</v>
      </c>
      <c r="D64" s="1050">
        <v>128701584.16999999</v>
      </c>
    </row>
    <row r="65" spans="3:4">
      <c r="C65" s="1051" t="s">
        <v>1080</v>
      </c>
      <c r="D65" s="1050">
        <v>128701584.16999999</v>
      </c>
    </row>
    <row r="66" spans="3:4">
      <c r="C66" s="1049" t="s">
        <v>1081</v>
      </c>
      <c r="D66" s="1050">
        <v>91448984.170000002</v>
      </c>
    </row>
    <row r="67" spans="3:4">
      <c r="C67" s="1051" t="s">
        <v>1080</v>
      </c>
      <c r="D67" s="1050">
        <v>91448984.170000002</v>
      </c>
    </row>
    <row r="68" spans="3:4">
      <c r="C68" s="1049" t="s">
        <v>1082</v>
      </c>
      <c r="D68" s="1050">
        <v>258631419.06</v>
      </c>
    </row>
    <row r="69" spans="3:4">
      <c r="C69" s="1051" t="s">
        <v>1077</v>
      </c>
      <c r="D69" s="1050">
        <v>258631419.06</v>
      </c>
    </row>
    <row r="70" spans="3:4">
      <c r="C70" s="1049" t="s">
        <v>1083</v>
      </c>
      <c r="D70" s="1050">
        <v>52840330.719999999</v>
      </c>
    </row>
    <row r="71" spans="3:4">
      <c r="C71" s="1051" t="s">
        <v>1077</v>
      </c>
      <c r="D71" s="1050">
        <v>52840330.719999999</v>
      </c>
    </row>
    <row r="72" spans="3:4">
      <c r="C72" s="1049" t="s">
        <v>1057</v>
      </c>
      <c r="D72" s="1050">
        <v>360631.6</v>
      </c>
    </row>
    <row r="73" spans="3:4">
      <c r="C73" s="1051" t="s">
        <v>1074</v>
      </c>
      <c r="D73" s="1050">
        <v>360631.6</v>
      </c>
    </row>
    <row r="74" spans="3:4">
      <c r="C74" s="1049" t="s">
        <v>1084</v>
      </c>
      <c r="D74" s="1050">
        <v>200366715.24000001</v>
      </c>
    </row>
    <row r="75" spans="3:4">
      <c r="C75" s="1051" t="s">
        <v>1074</v>
      </c>
      <c r="D75" s="1050">
        <v>200366715.24000001</v>
      </c>
    </row>
    <row r="76" spans="3:4">
      <c r="C76" s="1049" t="s">
        <v>1085</v>
      </c>
      <c r="D76" s="1050">
        <v>34037055.380000003</v>
      </c>
    </row>
    <row r="77" spans="3:4">
      <c r="C77" s="1051" t="s">
        <v>1074</v>
      </c>
      <c r="D77" s="1050">
        <v>34037055.380000003</v>
      </c>
    </row>
    <row r="78" spans="3:4">
      <c r="C78" s="1049" t="s">
        <v>1086</v>
      </c>
      <c r="D78" s="1050">
        <v>0</v>
      </c>
    </row>
    <row r="79" spans="3:4">
      <c r="C79" s="1051" t="s">
        <v>1074</v>
      </c>
      <c r="D79" s="1050">
        <v>0</v>
      </c>
    </row>
    <row r="80" spans="3:4">
      <c r="C80" s="1049" t="s">
        <v>1087</v>
      </c>
      <c r="D80" s="1050">
        <v>161478331.79999998</v>
      </c>
    </row>
    <row r="81" spans="3:4">
      <c r="C81" s="1051" t="s">
        <v>1074</v>
      </c>
      <c r="D81" s="1050">
        <v>161478331.79999998</v>
      </c>
    </row>
    <row r="82" spans="3:4">
      <c r="C82" s="1049" t="s">
        <v>1058</v>
      </c>
      <c r="D82" s="1050">
        <v>121070694.69999999</v>
      </c>
    </row>
    <row r="83" spans="3:4">
      <c r="C83" s="1051" t="s">
        <v>1074</v>
      </c>
      <c r="D83" s="1050">
        <v>121070694.69999999</v>
      </c>
    </row>
    <row r="84" spans="3:4">
      <c r="C84" s="1049" t="s">
        <v>1088</v>
      </c>
      <c r="D84" s="1050">
        <v>0</v>
      </c>
    </row>
    <row r="85" spans="3:4">
      <c r="C85" s="1051" t="s">
        <v>1074</v>
      </c>
      <c r="D85" s="1050">
        <v>0</v>
      </c>
    </row>
    <row r="86" spans="3:4">
      <c r="C86" s="1049" t="s">
        <v>1089</v>
      </c>
      <c r="D86" s="1050">
        <v>0</v>
      </c>
    </row>
    <row r="87" spans="3:4">
      <c r="C87" s="1051" t="s">
        <v>1074</v>
      </c>
      <c r="D87" s="1050">
        <v>0</v>
      </c>
    </row>
    <row r="88" spans="3:4">
      <c r="C88" s="1049" t="s">
        <v>1090</v>
      </c>
      <c r="D88" s="1050">
        <v>114594001.03</v>
      </c>
    </row>
    <row r="89" spans="3:4">
      <c r="C89" s="1051" t="s">
        <v>1091</v>
      </c>
      <c r="D89" s="1050">
        <v>114594001.03</v>
      </c>
    </row>
    <row r="90" spans="3:4">
      <c r="C90" s="1049" t="s">
        <v>1060</v>
      </c>
      <c r="D90" s="1050">
        <v>143051593.18000001</v>
      </c>
    </row>
    <row r="91" spans="3:4">
      <c r="C91" s="1051" t="s">
        <v>1091</v>
      </c>
      <c r="D91" s="1050">
        <v>143051593.18000001</v>
      </c>
    </row>
    <row r="92" spans="3:4">
      <c r="C92" s="1049" t="s">
        <v>1062</v>
      </c>
      <c r="D92" s="1050">
        <v>36543391.609999999</v>
      </c>
    </row>
    <row r="93" spans="3:4">
      <c r="C93" s="1051" t="s">
        <v>1077</v>
      </c>
      <c r="D93" s="1050">
        <v>36543391.609999999</v>
      </c>
    </row>
    <row r="94" spans="3:4">
      <c r="C94" s="1049" t="s">
        <v>1092</v>
      </c>
      <c r="D94" s="1050">
        <v>0</v>
      </c>
    </row>
    <row r="95" spans="3:4">
      <c r="C95" s="1051" t="s">
        <v>1077</v>
      </c>
      <c r="D95" s="1050">
        <v>0</v>
      </c>
    </row>
    <row r="96" spans="3:4">
      <c r="C96" s="1049" t="s">
        <v>1093</v>
      </c>
      <c r="D96" s="1050">
        <v>305927842.26999998</v>
      </c>
    </row>
    <row r="97" spans="3:4">
      <c r="C97" s="1051" t="s">
        <v>1080</v>
      </c>
      <c r="D97" s="1050">
        <v>305927842.26999998</v>
      </c>
    </row>
    <row r="98" spans="3:4">
      <c r="C98" s="1049" t="s">
        <v>1066</v>
      </c>
      <c r="D98" s="1050">
        <v>130279611.79000002</v>
      </c>
    </row>
    <row r="99" spans="3:4">
      <c r="C99" s="1051" t="s">
        <v>1080</v>
      </c>
      <c r="D99" s="1050">
        <v>130279611.79000002</v>
      </c>
    </row>
    <row r="100" spans="3:4">
      <c r="C100" s="1049" t="s">
        <v>1094</v>
      </c>
      <c r="D100" s="1050">
        <v>109272199.81000002</v>
      </c>
    </row>
    <row r="101" spans="3:4">
      <c r="C101" s="1051" t="s">
        <v>1077</v>
      </c>
      <c r="D101" s="1050">
        <v>109272199.81000002</v>
      </c>
    </row>
    <row r="102" spans="3:4">
      <c r="C102" s="1049" t="s">
        <v>1095</v>
      </c>
      <c r="D102" s="1050">
        <v>108842593.54999998</v>
      </c>
    </row>
    <row r="103" spans="3:4">
      <c r="C103" s="1051" t="s">
        <v>1077</v>
      </c>
      <c r="D103" s="1050">
        <v>108842593.54999998</v>
      </c>
    </row>
    <row r="104" spans="3:4">
      <c r="C104" s="1047" t="s">
        <v>1096</v>
      </c>
      <c r="D104" s="1048">
        <v>681931199.67000031</v>
      </c>
    </row>
    <row r="105" spans="3:4">
      <c r="C105" s="1049" t="s">
        <v>1051</v>
      </c>
      <c r="D105" s="1050">
        <v>47304168.20000001</v>
      </c>
    </row>
    <row r="106" spans="3:4">
      <c r="C106" s="1051" t="s">
        <v>1097</v>
      </c>
      <c r="D106" s="1050">
        <v>47304168.20000001</v>
      </c>
    </row>
    <row r="107" spans="3:4">
      <c r="C107" s="1051" t="s">
        <v>1047</v>
      </c>
      <c r="D107" s="1050">
        <v>0</v>
      </c>
    </row>
    <row r="108" spans="3:4">
      <c r="C108" s="1049" t="s">
        <v>1053</v>
      </c>
      <c r="D108" s="1050">
        <v>634627031.47000027</v>
      </c>
    </row>
    <row r="109" spans="3:4">
      <c r="C109" s="1051" t="s">
        <v>1097</v>
      </c>
      <c r="D109" s="1050">
        <v>630729531.47000027</v>
      </c>
    </row>
    <row r="110" spans="3:4">
      <c r="C110" s="1051" t="s">
        <v>1047</v>
      </c>
      <c r="D110" s="1050">
        <v>3897500</v>
      </c>
    </row>
    <row r="111" spans="3:4">
      <c r="C111" s="1047" t="s">
        <v>1098</v>
      </c>
      <c r="D111" s="1048">
        <v>1745347123.3099997</v>
      </c>
    </row>
    <row r="112" spans="3:4">
      <c r="C112" s="1049" t="s">
        <v>1051</v>
      </c>
      <c r="D112" s="1050">
        <v>40360297.819999993</v>
      </c>
    </row>
    <row r="113" spans="3:4">
      <c r="C113" s="1051" t="s">
        <v>1052</v>
      </c>
      <c r="D113" s="1050">
        <v>40360297.819999993</v>
      </c>
    </row>
    <row r="114" spans="3:4">
      <c r="C114" s="1049" t="s">
        <v>1075</v>
      </c>
      <c r="D114" s="1050">
        <v>1320060453.0999999</v>
      </c>
    </row>
    <row r="115" spans="3:4">
      <c r="C115" s="1051" t="s">
        <v>1052</v>
      </c>
      <c r="D115" s="1050">
        <v>5135632.22</v>
      </c>
    </row>
    <row r="116" spans="3:4">
      <c r="C116" s="1051" t="s">
        <v>1099</v>
      </c>
      <c r="D116" s="1050">
        <v>25452386.199999999</v>
      </c>
    </row>
    <row r="117" spans="3:4">
      <c r="C117" s="1051" t="s">
        <v>1100</v>
      </c>
      <c r="D117" s="1050">
        <v>0</v>
      </c>
    </row>
    <row r="118" spans="3:4">
      <c r="C118" s="1051" t="s">
        <v>1101</v>
      </c>
      <c r="D118" s="1050">
        <v>1256064596.54</v>
      </c>
    </row>
    <row r="119" spans="3:4">
      <c r="C119" s="1051" t="s">
        <v>1102</v>
      </c>
      <c r="D119" s="1050">
        <v>9794799.0299999993</v>
      </c>
    </row>
    <row r="120" spans="3:4">
      <c r="C120" s="1051" t="s">
        <v>1103</v>
      </c>
      <c r="D120" s="1050">
        <v>23613039.109999999</v>
      </c>
    </row>
    <row r="121" spans="3:4">
      <c r="C121" s="1049" t="s">
        <v>1053</v>
      </c>
      <c r="D121" s="1050">
        <v>384926372.38999993</v>
      </c>
    </row>
    <row r="122" spans="3:4">
      <c r="C122" s="1051" t="s">
        <v>1052</v>
      </c>
      <c r="D122" s="1050">
        <v>384926372.38999993</v>
      </c>
    </row>
    <row r="123" spans="3:4">
      <c r="C123" s="1047" t="s">
        <v>1104</v>
      </c>
      <c r="D123" s="1048">
        <v>2121900153.4299998</v>
      </c>
    </row>
    <row r="124" spans="3:4">
      <c r="C124" s="1049" t="s">
        <v>1051</v>
      </c>
      <c r="D124" s="1050">
        <v>38518608.889999986</v>
      </c>
    </row>
    <row r="125" spans="3:4">
      <c r="C125" s="1051" t="s">
        <v>1052</v>
      </c>
      <c r="D125" s="1050">
        <v>30673380.409999989</v>
      </c>
    </row>
    <row r="126" spans="3:4">
      <c r="C126" s="1051" t="s">
        <v>1105</v>
      </c>
      <c r="D126" s="1050">
        <v>7845228.4800000004</v>
      </c>
    </row>
    <row r="127" spans="3:4">
      <c r="C127" s="1049" t="s">
        <v>1106</v>
      </c>
      <c r="D127" s="1050">
        <v>173507151.50999999</v>
      </c>
    </row>
    <row r="128" spans="3:4">
      <c r="C128" s="1051" t="s">
        <v>1052</v>
      </c>
      <c r="D128" s="1050">
        <v>12495228.459999999</v>
      </c>
    </row>
    <row r="129" spans="3:4">
      <c r="C129" s="1051" t="s">
        <v>1107</v>
      </c>
      <c r="D129" s="1050">
        <v>394590.48</v>
      </c>
    </row>
    <row r="130" spans="3:4">
      <c r="C130" s="1051" t="s">
        <v>1105</v>
      </c>
      <c r="D130" s="1050">
        <v>6922342.9300000006</v>
      </c>
    </row>
    <row r="131" spans="3:4">
      <c r="C131" s="1051" t="s">
        <v>1055</v>
      </c>
      <c r="D131" s="1050">
        <v>153694989.63999999</v>
      </c>
    </row>
    <row r="132" spans="3:4">
      <c r="C132" s="1049" t="s">
        <v>1053</v>
      </c>
      <c r="D132" s="1050">
        <v>227706965.68000004</v>
      </c>
    </row>
    <row r="133" spans="3:4">
      <c r="C133" s="1051" t="s">
        <v>1052</v>
      </c>
      <c r="D133" s="1050">
        <v>122769880.45000003</v>
      </c>
    </row>
    <row r="134" spans="3:4">
      <c r="C134" s="1051" t="s">
        <v>1105</v>
      </c>
      <c r="D134" s="1050">
        <v>46206418.629999995</v>
      </c>
    </row>
    <row r="135" spans="3:4">
      <c r="C135" s="1051" t="s">
        <v>1047</v>
      </c>
      <c r="D135" s="1050">
        <v>58730666.600000001</v>
      </c>
    </row>
    <row r="136" spans="3:4">
      <c r="C136" s="1049" t="s">
        <v>1078</v>
      </c>
      <c r="D136" s="1050">
        <v>0</v>
      </c>
    </row>
    <row r="137" spans="3:4">
      <c r="C137" s="1051" t="s">
        <v>1108</v>
      </c>
      <c r="D137" s="1050">
        <v>0</v>
      </c>
    </row>
    <row r="138" spans="3:4">
      <c r="C138" s="1049" t="s">
        <v>1079</v>
      </c>
      <c r="D138" s="1050">
        <v>64265892.229999982</v>
      </c>
    </row>
    <row r="139" spans="3:4">
      <c r="C139" s="1051" t="s">
        <v>1108</v>
      </c>
      <c r="D139" s="1050">
        <v>64265892.229999982</v>
      </c>
    </row>
    <row r="140" spans="3:4">
      <c r="C140" s="1049" t="s">
        <v>1083</v>
      </c>
      <c r="D140" s="1050">
        <v>572390314.77999997</v>
      </c>
    </row>
    <row r="141" spans="3:4">
      <c r="C141" s="1051" t="s">
        <v>1109</v>
      </c>
      <c r="D141" s="1050">
        <v>572390314.77999997</v>
      </c>
    </row>
    <row r="142" spans="3:4">
      <c r="C142" s="1049" t="s">
        <v>1110</v>
      </c>
      <c r="D142" s="1050">
        <v>634791358.01999998</v>
      </c>
    </row>
    <row r="143" spans="3:4">
      <c r="C143" s="1051" t="s">
        <v>1111</v>
      </c>
      <c r="D143" s="1050">
        <v>634791358.01999998</v>
      </c>
    </row>
    <row r="144" spans="3:4">
      <c r="C144" s="1049" t="s">
        <v>1112</v>
      </c>
      <c r="D144" s="1050">
        <v>42803482.740000002</v>
      </c>
    </row>
    <row r="145" spans="3:4">
      <c r="C145" s="1051" t="s">
        <v>1107</v>
      </c>
      <c r="D145" s="1050">
        <v>42803482.740000002</v>
      </c>
    </row>
    <row r="146" spans="3:4">
      <c r="C146" s="1049" t="s">
        <v>1084</v>
      </c>
      <c r="D146" s="1050">
        <v>179744566.05000001</v>
      </c>
    </row>
    <row r="147" spans="3:4">
      <c r="C147" s="1051" t="s">
        <v>1113</v>
      </c>
      <c r="D147" s="1050">
        <v>179744566.05000001</v>
      </c>
    </row>
    <row r="148" spans="3:4">
      <c r="C148" s="1049" t="s">
        <v>1087</v>
      </c>
      <c r="D148" s="1050">
        <v>71345163.349999994</v>
      </c>
    </row>
    <row r="149" spans="3:4">
      <c r="C149" s="1051" t="s">
        <v>1114</v>
      </c>
      <c r="D149" s="1050">
        <v>71345163.349999994</v>
      </c>
    </row>
    <row r="150" spans="3:4">
      <c r="C150" s="1049" t="s">
        <v>1058</v>
      </c>
      <c r="D150" s="1050">
        <v>67598073.649999991</v>
      </c>
    </row>
    <row r="151" spans="3:4">
      <c r="C151" s="1051" t="s">
        <v>1115</v>
      </c>
      <c r="D151" s="1050">
        <v>67598073.649999991</v>
      </c>
    </row>
    <row r="152" spans="3:4">
      <c r="C152" s="1049" t="s">
        <v>1088</v>
      </c>
      <c r="D152" s="1050">
        <v>49228576.529999994</v>
      </c>
    </row>
    <row r="153" spans="3:4">
      <c r="C153" s="1051" t="s">
        <v>1115</v>
      </c>
      <c r="D153" s="1050">
        <v>49228576.529999994</v>
      </c>
    </row>
    <row r="154" spans="3:4">
      <c r="C154" s="1045" t="s">
        <v>34</v>
      </c>
      <c r="D154" s="1046">
        <v>19448380001.640003</v>
      </c>
    </row>
    <row r="155" spans="3:4">
      <c r="C155" s="1047" t="s">
        <v>1116</v>
      </c>
      <c r="D155" s="1048">
        <v>11430844845.140001</v>
      </c>
    </row>
    <row r="156" spans="3:4">
      <c r="C156" s="1049" t="s">
        <v>1117</v>
      </c>
      <c r="D156" s="1050">
        <v>10737037858.040001</v>
      </c>
    </row>
    <row r="157" spans="3:4">
      <c r="C157" s="1051" t="s">
        <v>1052</v>
      </c>
      <c r="D157" s="1050">
        <v>347131087.2700001</v>
      </c>
    </row>
    <row r="158" spans="3:4">
      <c r="C158" s="1051" t="s">
        <v>1118</v>
      </c>
      <c r="D158" s="1050">
        <v>98596795.779999986</v>
      </c>
    </row>
    <row r="159" spans="3:4">
      <c r="C159" s="1051" t="s">
        <v>1119</v>
      </c>
      <c r="D159" s="1050">
        <v>15426980.6</v>
      </c>
    </row>
    <row r="160" spans="3:4">
      <c r="C160" s="1051" t="s">
        <v>1120</v>
      </c>
      <c r="D160" s="1050">
        <v>13633472.5</v>
      </c>
    </row>
    <row r="161" spans="3:4">
      <c r="C161" s="1051" t="s">
        <v>1047</v>
      </c>
      <c r="D161" s="1050">
        <v>71402254.609999985</v>
      </c>
    </row>
    <row r="162" spans="3:4">
      <c r="C162" s="1051" t="s">
        <v>1055</v>
      </c>
      <c r="D162" s="1050">
        <v>10190847267.280001</v>
      </c>
    </row>
    <row r="163" spans="3:4">
      <c r="C163" s="1049" t="s">
        <v>1121</v>
      </c>
      <c r="D163" s="1050">
        <v>551337826.68999982</v>
      </c>
    </row>
    <row r="164" spans="3:4">
      <c r="C164" s="1051" t="s">
        <v>1119</v>
      </c>
      <c r="D164" s="1050">
        <v>551337826.68999982</v>
      </c>
    </row>
    <row r="165" spans="3:4">
      <c r="C165" s="1049" t="s">
        <v>1122</v>
      </c>
      <c r="D165" s="1050">
        <v>39021879.99000001</v>
      </c>
    </row>
    <row r="166" spans="3:4">
      <c r="C166" s="1051" t="s">
        <v>1120</v>
      </c>
      <c r="D166" s="1050">
        <v>39021879.99000001</v>
      </c>
    </row>
    <row r="167" spans="3:4">
      <c r="C167" s="1049" t="s">
        <v>1123</v>
      </c>
      <c r="D167" s="1050">
        <v>40310942.160000011</v>
      </c>
    </row>
    <row r="168" spans="3:4">
      <c r="C168" s="1051" t="s">
        <v>1124</v>
      </c>
      <c r="D168" s="1050">
        <v>40310942.160000011</v>
      </c>
    </row>
    <row r="169" spans="3:4">
      <c r="C169" s="1049" t="s">
        <v>1125</v>
      </c>
      <c r="D169" s="1050">
        <v>9502499.75</v>
      </c>
    </row>
    <row r="170" spans="3:4">
      <c r="C170" s="1051" t="s">
        <v>1124</v>
      </c>
      <c r="D170" s="1050">
        <v>9502499.75</v>
      </c>
    </row>
    <row r="171" spans="3:4">
      <c r="C171" s="1049" t="s">
        <v>1126</v>
      </c>
      <c r="D171" s="1050">
        <v>20341510.16</v>
      </c>
    </row>
    <row r="172" spans="3:4">
      <c r="C172" s="1051" t="s">
        <v>1124</v>
      </c>
      <c r="D172" s="1050">
        <v>20341510.16</v>
      </c>
    </row>
    <row r="173" spans="3:4">
      <c r="C173" s="1049" t="s">
        <v>1127</v>
      </c>
      <c r="D173" s="1050">
        <v>9962151.5999999996</v>
      </c>
    </row>
    <row r="174" spans="3:4">
      <c r="C174" s="1051" t="s">
        <v>1124</v>
      </c>
      <c r="D174" s="1050">
        <v>9962151.5999999996</v>
      </c>
    </row>
    <row r="175" spans="3:4">
      <c r="C175" s="1049" t="s">
        <v>1128</v>
      </c>
      <c r="D175" s="1050">
        <v>8786990.5800000001</v>
      </c>
    </row>
    <row r="176" spans="3:4">
      <c r="C176" s="1051" t="s">
        <v>1124</v>
      </c>
      <c r="D176" s="1050">
        <v>8786990.5800000001</v>
      </c>
    </row>
    <row r="177" spans="3:4">
      <c r="C177" s="1049" t="s">
        <v>1129</v>
      </c>
      <c r="D177" s="1050">
        <v>6243087.4799999995</v>
      </c>
    </row>
    <row r="178" spans="3:4">
      <c r="C178" s="1051" t="s">
        <v>1124</v>
      </c>
      <c r="D178" s="1050">
        <v>6243087.4799999995</v>
      </c>
    </row>
    <row r="179" spans="3:4">
      <c r="C179" s="1049" t="s">
        <v>1130</v>
      </c>
      <c r="D179" s="1050">
        <v>8300098.6899999995</v>
      </c>
    </row>
    <row r="180" spans="3:4">
      <c r="C180" s="1051" t="s">
        <v>1124</v>
      </c>
      <c r="D180" s="1050">
        <v>8300098.6899999995</v>
      </c>
    </row>
    <row r="181" spans="3:4">
      <c r="C181" s="1047" t="s">
        <v>1131</v>
      </c>
      <c r="D181" s="1048">
        <v>8017535156.499999</v>
      </c>
    </row>
    <row r="182" spans="3:4">
      <c r="C182" s="1049" t="s">
        <v>1117</v>
      </c>
      <c r="D182" s="1050">
        <v>7100816722.8700008</v>
      </c>
    </row>
    <row r="183" spans="3:4">
      <c r="C183" s="1051" t="s">
        <v>1132</v>
      </c>
      <c r="D183" s="1050">
        <v>7100816722.8700008</v>
      </c>
    </row>
    <row r="184" spans="3:4">
      <c r="C184" s="1049" t="s">
        <v>1133</v>
      </c>
      <c r="D184" s="1050">
        <v>40380541.680000007</v>
      </c>
    </row>
    <row r="185" spans="3:4">
      <c r="C185" s="1051" t="s">
        <v>1132</v>
      </c>
      <c r="D185" s="1050">
        <v>25827889.490000002</v>
      </c>
    </row>
    <row r="186" spans="3:4">
      <c r="C186" s="1051" t="s">
        <v>1134</v>
      </c>
      <c r="D186" s="1050">
        <v>14552652.190000001</v>
      </c>
    </row>
    <row r="187" spans="3:4">
      <c r="C187" s="1049" t="s">
        <v>1121</v>
      </c>
      <c r="D187" s="1050">
        <v>59720379.99000001</v>
      </c>
    </row>
    <row r="188" spans="3:4">
      <c r="C188" s="1051" t="s">
        <v>1135</v>
      </c>
      <c r="D188" s="1050">
        <v>59720379.99000001</v>
      </c>
    </row>
    <row r="189" spans="3:4">
      <c r="C189" s="1049" t="s">
        <v>1136</v>
      </c>
      <c r="D189" s="1050">
        <v>4338159.75</v>
      </c>
    </row>
    <row r="190" spans="3:4">
      <c r="C190" s="1051" t="s">
        <v>1135</v>
      </c>
      <c r="D190" s="1050">
        <v>4338159.75</v>
      </c>
    </row>
    <row r="191" spans="3:4">
      <c r="C191" s="1049" t="s">
        <v>1137</v>
      </c>
      <c r="D191" s="1050">
        <v>181777389.24000001</v>
      </c>
    </row>
    <row r="192" spans="3:4">
      <c r="C192" s="1051" t="s">
        <v>1132</v>
      </c>
      <c r="D192" s="1050">
        <v>181777389.24000001</v>
      </c>
    </row>
    <row r="193" spans="3:4">
      <c r="C193" s="1049" t="s">
        <v>1138</v>
      </c>
      <c r="D193" s="1050">
        <v>482866042.53000009</v>
      </c>
    </row>
    <row r="194" spans="3:4">
      <c r="C194" s="1051" t="s">
        <v>1139</v>
      </c>
      <c r="D194" s="1050">
        <v>482866042.53000009</v>
      </c>
    </row>
    <row r="195" spans="3:4">
      <c r="C195" s="1049" t="s">
        <v>1140</v>
      </c>
      <c r="D195" s="1050">
        <v>28651469.190000005</v>
      </c>
    </row>
    <row r="196" spans="3:4">
      <c r="C196" s="1051" t="s">
        <v>1141</v>
      </c>
      <c r="D196" s="1050">
        <v>28651469.190000005</v>
      </c>
    </row>
    <row r="197" spans="3:4">
      <c r="C197" s="1049" t="s">
        <v>1142</v>
      </c>
      <c r="D197" s="1050">
        <v>98953179.330000013</v>
      </c>
    </row>
    <row r="198" spans="3:4">
      <c r="C198" s="1051" t="s">
        <v>1141</v>
      </c>
      <c r="D198" s="1050">
        <v>98953179.330000013</v>
      </c>
    </row>
    <row r="199" spans="3:4">
      <c r="C199" s="1049" t="s">
        <v>1143</v>
      </c>
      <c r="D199" s="1050">
        <v>20031271.919999998</v>
      </c>
    </row>
    <row r="200" spans="3:4">
      <c r="C200" s="1051" t="s">
        <v>1141</v>
      </c>
      <c r="D200" s="1050">
        <v>20031271.919999998</v>
      </c>
    </row>
    <row r="201" spans="3:4">
      <c r="C201" s="1045" t="s">
        <v>35</v>
      </c>
      <c r="D201" s="1046">
        <v>14424702563.729998</v>
      </c>
    </row>
    <row r="202" spans="3:4">
      <c r="C202" s="1047" t="s">
        <v>1144</v>
      </c>
      <c r="D202" s="1048">
        <v>5436861313.8399992</v>
      </c>
    </row>
    <row r="203" spans="3:4">
      <c r="C203" s="1049" t="s">
        <v>1145</v>
      </c>
      <c r="D203" s="1050">
        <v>3822475825.7299995</v>
      </c>
    </row>
    <row r="204" spans="3:4">
      <c r="C204" s="1051" t="s">
        <v>1052</v>
      </c>
      <c r="D204" s="1050">
        <v>867415597.32999957</v>
      </c>
    </row>
    <row r="205" spans="3:4">
      <c r="C205" s="1051" t="s">
        <v>1047</v>
      </c>
      <c r="D205" s="1050">
        <v>2955060228.4000001</v>
      </c>
    </row>
    <row r="206" spans="3:4">
      <c r="C206" s="1049" t="s">
        <v>1146</v>
      </c>
      <c r="D206" s="1050">
        <v>326080886.68000001</v>
      </c>
    </row>
    <row r="207" spans="3:4">
      <c r="C207" s="1051" t="s">
        <v>1147</v>
      </c>
      <c r="D207" s="1050">
        <v>326080886.68000001</v>
      </c>
    </row>
    <row r="208" spans="3:4">
      <c r="C208" s="1049" t="s">
        <v>1148</v>
      </c>
      <c r="D208" s="1050">
        <v>123096.18</v>
      </c>
    </row>
    <row r="209" spans="3:4">
      <c r="C209" s="1051" t="s">
        <v>1149</v>
      </c>
      <c r="D209" s="1050">
        <v>123096.18</v>
      </c>
    </row>
    <row r="210" spans="3:4">
      <c r="C210" s="1049" t="s">
        <v>1150</v>
      </c>
      <c r="D210" s="1050">
        <v>14148853.299999999</v>
      </c>
    </row>
    <row r="211" spans="3:4">
      <c r="C211" s="1051" t="s">
        <v>1149</v>
      </c>
      <c r="D211" s="1050">
        <v>14148853.299999999</v>
      </c>
    </row>
    <row r="212" spans="3:4">
      <c r="C212" s="1049" t="s">
        <v>1151</v>
      </c>
      <c r="D212" s="1050">
        <v>41612229.260000005</v>
      </c>
    </row>
    <row r="213" spans="3:4">
      <c r="C213" s="1051" t="s">
        <v>1149</v>
      </c>
      <c r="D213" s="1050">
        <v>41612229.260000005</v>
      </c>
    </row>
    <row r="214" spans="3:4">
      <c r="C214" s="1049" t="s">
        <v>1152</v>
      </c>
      <c r="D214" s="1050">
        <v>149599211.93999997</v>
      </c>
    </row>
    <row r="215" spans="3:4">
      <c r="C215" s="1051" t="s">
        <v>1149</v>
      </c>
      <c r="D215" s="1050">
        <v>149599211.93999997</v>
      </c>
    </row>
    <row r="216" spans="3:4">
      <c r="C216" s="1049" t="s">
        <v>1153</v>
      </c>
      <c r="D216" s="1050">
        <v>17982619.020000003</v>
      </c>
    </row>
    <row r="217" spans="3:4">
      <c r="C217" s="1051" t="s">
        <v>1154</v>
      </c>
      <c r="D217" s="1050">
        <v>17982619.020000003</v>
      </c>
    </row>
    <row r="218" spans="3:4">
      <c r="C218" s="1049" t="s">
        <v>1155</v>
      </c>
      <c r="D218" s="1050">
        <v>18982795.91</v>
      </c>
    </row>
    <row r="219" spans="3:4">
      <c r="C219" s="1051" t="s">
        <v>1147</v>
      </c>
      <c r="D219" s="1050">
        <v>18982795.91</v>
      </c>
    </row>
    <row r="220" spans="3:4">
      <c r="C220" s="1049" t="s">
        <v>1156</v>
      </c>
      <c r="D220" s="1050">
        <v>9927315.5099999998</v>
      </c>
    </row>
    <row r="221" spans="3:4">
      <c r="C221" s="1051" t="s">
        <v>1147</v>
      </c>
      <c r="D221" s="1050">
        <v>9927315.5099999998</v>
      </c>
    </row>
    <row r="222" spans="3:4">
      <c r="C222" s="1049" t="s">
        <v>1157</v>
      </c>
      <c r="D222" s="1050">
        <v>11857482.529999999</v>
      </c>
    </row>
    <row r="223" spans="3:4">
      <c r="C223" s="1051" t="s">
        <v>1147</v>
      </c>
      <c r="D223" s="1050">
        <v>11857482.529999999</v>
      </c>
    </row>
    <row r="224" spans="3:4">
      <c r="C224" s="1049" t="s">
        <v>1158</v>
      </c>
      <c r="D224" s="1050">
        <v>12508406.48</v>
      </c>
    </row>
    <row r="225" spans="3:4">
      <c r="C225" s="1051" t="s">
        <v>1147</v>
      </c>
      <c r="D225" s="1050">
        <v>12508406.48</v>
      </c>
    </row>
    <row r="226" spans="3:4">
      <c r="C226" s="1049" t="s">
        <v>1159</v>
      </c>
      <c r="D226" s="1050">
        <v>9915851.5800000001</v>
      </c>
    </row>
    <row r="227" spans="3:4">
      <c r="C227" s="1051" t="s">
        <v>1052</v>
      </c>
      <c r="D227" s="1050">
        <v>9915851.5800000001</v>
      </c>
    </row>
    <row r="228" spans="3:4">
      <c r="C228" s="1049" t="s">
        <v>1160</v>
      </c>
      <c r="D228" s="1050">
        <v>151033592.88</v>
      </c>
    </row>
    <row r="229" spans="3:4">
      <c r="C229" s="1051" t="s">
        <v>1154</v>
      </c>
      <c r="D229" s="1050">
        <v>151033592.88</v>
      </c>
    </row>
    <row r="230" spans="3:4">
      <c r="C230" s="1049" t="s">
        <v>1161</v>
      </c>
      <c r="D230" s="1050">
        <v>22259649.890000001</v>
      </c>
    </row>
    <row r="231" spans="3:4">
      <c r="C231" s="1051" t="s">
        <v>1154</v>
      </c>
      <c r="D231" s="1050">
        <v>22259649.890000001</v>
      </c>
    </row>
    <row r="232" spans="3:4">
      <c r="C232" s="1049" t="s">
        <v>1162</v>
      </c>
      <c r="D232" s="1050">
        <v>44711997.859999999</v>
      </c>
    </row>
    <row r="233" spans="3:4">
      <c r="C233" s="1051" t="s">
        <v>1154</v>
      </c>
      <c r="D233" s="1050">
        <v>44711997.859999999</v>
      </c>
    </row>
    <row r="234" spans="3:4">
      <c r="C234" s="1049" t="s">
        <v>1163</v>
      </c>
      <c r="D234" s="1050">
        <v>25596026.699999999</v>
      </c>
    </row>
    <row r="235" spans="3:4">
      <c r="C235" s="1051" t="s">
        <v>1147</v>
      </c>
      <c r="D235" s="1050">
        <v>25596026.699999999</v>
      </c>
    </row>
    <row r="236" spans="3:4">
      <c r="C236" s="1049" t="s">
        <v>1164</v>
      </c>
      <c r="D236" s="1050">
        <v>31356428.950000003</v>
      </c>
    </row>
    <row r="237" spans="3:4">
      <c r="C237" s="1051" t="s">
        <v>1154</v>
      </c>
      <c r="D237" s="1050">
        <v>31356428.950000003</v>
      </c>
    </row>
    <row r="238" spans="3:4">
      <c r="C238" s="1049" t="s">
        <v>1165</v>
      </c>
      <c r="D238" s="1050">
        <v>155600781.77000001</v>
      </c>
    </row>
    <row r="239" spans="3:4">
      <c r="C239" s="1051" t="s">
        <v>1154</v>
      </c>
      <c r="D239" s="1050">
        <v>155600781.77000001</v>
      </c>
    </row>
    <row r="240" spans="3:4">
      <c r="C240" s="1049" t="s">
        <v>1166</v>
      </c>
      <c r="D240" s="1050">
        <v>446421293.62</v>
      </c>
    </row>
    <row r="241" spans="3:4">
      <c r="C241" s="1051" t="s">
        <v>1154</v>
      </c>
      <c r="D241" s="1050">
        <v>446421293.62</v>
      </c>
    </row>
    <row r="242" spans="3:4">
      <c r="C242" s="1049" t="s">
        <v>1167</v>
      </c>
      <c r="D242" s="1050">
        <v>22560124.509999998</v>
      </c>
    </row>
    <row r="243" spans="3:4">
      <c r="C243" s="1051" t="s">
        <v>1052</v>
      </c>
      <c r="D243" s="1050">
        <v>22560124.509999998</v>
      </c>
    </row>
    <row r="244" spans="3:4">
      <c r="C244" s="1049" t="s">
        <v>1168</v>
      </c>
      <c r="D244" s="1050">
        <v>25240913.179999992</v>
      </c>
    </row>
    <row r="245" spans="3:4">
      <c r="C245" s="1051" t="s">
        <v>1147</v>
      </c>
      <c r="D245" s="1050">
        <v>25240913.179999992</v>
      </c>
    </row>
    <row r="246" spans="3:4">
      <c r="C246" s="1049" t="s">
        <v>1169</v>
      </c>
      <c r="D246" s="1050">
        <v>52889762.700000003</v>
      </c>
    </row>
    <row r="247" spans="3:4">
      <c r="C247" s="1051" t="s">
        <v>1154</v>
      </c>
      <c r="D247" s="1050">
        <v>52889762.700000003</v>
      </c>
    </row>
    <row r="248" spans="3:4">
      <c r="C248" s="1049" t="s">
        <v>1170</v>
      </c>
      <c r="D248" s="1050">
        <v>23976167.66</v>
      </c>
    </row>
    <row r="249" spans="3:4">
      <c r="C249" s="1051" t="s">
        <v>1147</v>
      </c>
      <c r="D249" s="1050">
        <v>23976167.66</v>
      </c>
    </row>
    <row r="250" spans="3:4">
      <c r="C250" s="1047" t="s">
        <v>1171</v>
      </c>
      <c r="D250" s="1048">
        <v>4273331088.3900003</v>
      </c>
    </row>
    <row r="251" spans="3:4">
      <c r="C251" s="1049" t="s">
        <v>1172</v>
      </c>
      <c r="D251" s="1050">
        <v>4093096506.8499999</v>
      </c>
    </row>
    <row r="252" spans="3:4">
      <c r="C252" s="1051" t="s">
        <v>1173</v>
      </c>
      <c r="D252" s="1050">
        <v>4093096506.8499999</v>
      </c>
    </row>
    <row r="253" spans="3:4">
      <c r="C253" s="1049" t="s">
        <v>1174</v>
      </c>
      <c r="D253" s="1050">
        <v>136978750.10999998</v>
      </c>
    </row>
    <row r="254" spans="3:4">
      <c r="C254" s="1051" t="s">
        <v>1173</v>
      </c>
      <c r="D254" s="1050">
        <v>136978750.10999998</v>
      </c>
    </row>
    <row r="255" spans="3:4">
      <c r="C255" s="1049" t="s">
        <v>1175</v>
      </c>
      <c r="D255" s="1050">
        <v>25160127.52999999</v>
      </c>
    </row>
    <row r="256" spans="3:4">
      <c r="C256" s="1051" t="s">
        <v>1176</v>
      </c>
      <c r="D256" s="1050">
        <v>25160127.52999999</v>
      </c>
    </row>
    <row r="257" spans="3:4">
      <c r="C257" s="1049" t="s">
        <v>1177</v>
      </c>
      <c r="D257" s="1050">
        <v>18095703.900000002</v>
      </c>
    </row>
    <row r="258" spans="3:4">
      <c r="C258" s="1051" t="s">
        <v>1176</v>
      </c>
      <c r="D258" s="1050">
        <v>18095703.900000002</v>
      </c>
    </row>
    <row r="259" spans="3:4">
      <c r="C259" s="1047" t="s">
        <v>1178</v>
      </c>
      <c r="D259" s="1048">
        <v>1891773871.3599999</v>
      </c>
    </row>
    <row r="260" spans="3:4">
      <c r="C260" s="1049" t="s">
        <v>1179</v>
      </c>
      <c r="D260" s="1050">
        <v>58817871.630000003</v>
      </c>
    </row>
    <row r="261" spans="3:4">
      <c r="C261" s="1051" t="s">
        <v>1180</v>
      </c>
      <c r="D261" s="1050">
        <v>50272175.420000002</v>
      </c>
    </row>
    <row r="262" spans="3:4">
      <c r="C262" s="1051" t="s">
        <v>1181</v>
      </c>
      <c r="D262" s="1050">
        <v>8545696.2100000009</v>
      </c>
    </row>
    <row r="263" spans="3:4">
      <c r="C263" s="1049" t="s">
        <v>1172</v>
      </c>
      <c r="D263" s="1050">
        <v>402464977.08000004</v>
      </c>
    </row>
    <row r="264" spans="3:4">
      <c r="C264" s="1051" t="s">
        <v>1180</v>
      </c>
      <c r="D264" s="1050">
        <v>402464977.08000004</v>
      </c>
    </row>
    <row r="265" spans="3:4">
      <c r="C265" s="1049" t="s">
        <v>1174</v>
      </c>
      <c r="D265" s="1050">
        <v>81653949.549999997</v>
      </c>
    </row>
    <row r="266" spans="3:4">
      <c r="C266" s="1051" t="s">
        <v>1180</v>
      </c>
      <c r="D266" s="1050">
        <v>81653949.549999997</v>
      </c>
    </row>
    <row r="267" spans="3:4">
      <c r="C267" s="1049" t="s">
        <v>1145</v>
      </c>
      <c r="D267" s="1050">
        <v>1289635140.6199999</v>
      </c>
    </row>
    <row r="268" spans="3:4">
      <c r="C268" s="1051" t="s">
        <v>1180</v>
      </c>
      <c r="D268" s="1050">
        <v>1135706732.8299999</v>
      </c>
    </row>
    <row r="269" spans="3:4">
      <c r="C269" s="1051" t="s">
        <v>1181</v>
      </c>
      <c r="D269" s="1050">
        <v>75554417.729999989</v>
      </c>
    </row>
    <row r="270" spans="3:4">
      <c r="C270" s="1051" t="s">
        <v>1182</v>
      </c>
      <c r="D270" s="1050">
        <v>78373990.060000002</v>
      </c>
    </row>
    <row r="271" spans="3:4">
      <c r="C271" s="1049" t="s">
        <v>1183</v>
      </c>
      <c r="D271" s="1050">
        <v>40640760.850000001</v>
      </c>
    </row>
    <row r="272" spans="3:4">
      <c r="C272" s="1051" t="s">
        <v>1180</v>
      </c>
      <c r="D272" s="1050">
        <v>40640760.850000001</v>
      </c>
    </row>
    <row r="273" spans="3:4">
      <c r="C273" s="1049" t="s">
        <v>1150</v>
      </c>
      <c r="D273" s="1050">
        <v>18561171.630000003</v>
      </c>
    </row>
    <row r="274" spans="3:4">
      <c r="C274" s="1051" t="s">
        <v>1180</v>
      </c>
      <c r="D274" s="1050">
        <v>18561171.630000003</v>
      </c>
    </row>
    <row r="275" spans="3:4">
      <c r="C275" s="1047" t="s">
        <v>1184</v>
      </c>
      <c r="D275" s="1048">
        <v>2822736290.1400003</v>
      </c>
    </row>
    <row r="276" spans="3:4">
      <c r="C276" s="1049" t="s">
        <v>1172</v>
      </c>
      <c r="D276" s="1050">
        <v>1246383544.9400001</v>
      </c>
    </row>
    <row r="277" spans="3:4">
      <c r="C277" s="1051" t="s">
        <v>1185</v>
      </c>
      <c r="D277" s="1050">
        <v>1246383544.9400001</v>
      </c>
    </row>
    <row r="278" spans="3:4">
      <c r="C278" s="1049" t="s">
        <v>1174</v>
      </c>
      <c r="D278" s="1050">
        <v>454897159.99999994</v>
      </c>
    </row>
    <row r="279" spans="3:4">
      <c r="C279" s="1051" t="s">
        <v>1185</v>
      </c>
      <c r="D279" s="1050">
        <v>454897159.99999994</v>
      </c>
    </row>
    <row r="280" spans="3:4">
      <c r="C280" s="1049" t="s">
        <v>1145</v>
      </c>
      <c r="D280" s="1050">
        <v>895045666.70000005</v>
      </c>
    </row>
    <row r="281" spans="3:4">
      <c r="C281" s="1051" t="s">
        <v>1185</v>
      </c>
      <c r="D281" s="1050">
        <v>895045666.70000005</v>
      </c>
    </row>
    <row r="282" spans="3:4">
      <c r="C282" s="1049" t="s">
        <v>1186</v>
      </c>
      <c r="D282" s="1050">
        <v>184245841.38999999</v>
      </c>
    </row>
    <row r="283" spans="3:4">
      <c r="C283" s="1051" t="s">
        <v>1187</v>
      </c>
      <c r="D283" s="1050">
        <v>184245841.38999999</v>
      </c>
    </row>
    <row r="284" spans="3:4">
      <c r="C284" s="1049" t="s">
        <v>1188</v>
      </c>
      <c r="D284" s="1050">
        <v>42164077.110000014</v>
      </c>
    </row>
    <row r="285" spans="3:4">
      <c r="C285" s="1051" t="s">
        <v>1189</v>
      </c>
      <c r="D285" s="1050">
        <v>42164077.110000014</v>
      </c>
    </row>
    <row r="286" spans="3:4">
      <c r="C286" s="1045" t="s">
        <v>36</v>
      </c>
      <c r="D286" s="1046">
        <v>3326226812.9399996</v>
      </c>
    </row>
    <row r="287" spans="3:4">
      <c r="C287" s="1047" t="s">
        <v>1190</v>
      </c>
      <c r="D287" s="1048">
        <v>3326226812.9399996</v>
      </c>
    </row>
    <row r="288" spans="3:4">
      <c r="C288" s="1049" t="s">
        <v>1191</v>
      </c>
      <c r="D288" s="1050">
        <v>2926965313.2299995</v>
      </c>
    </row>
    <row r="289" spans="3:4">
      <c r="C289" s="1051" t="s">
        <v>1052</v>
      </c>
      <c r="D289" s="1050">
        <v>582446729.81999981</v>
      </c>
    </row>
    <row r="290" spans="3:4">
      <c r="C290" s="1051" t="s">
        <v>1192</v>
      </c>
      <c r="D290" s="1050">
        <v>2252162512.29</v>
      </c>
    </row>
    <row r="291" spans="3:4">
      <c r="C291" s="1051" t="s">
        <v>1047</v>
      </c>
      <c r="D291" s="1050">
        <v>92356071.11999999</v>
      </c>
    </row>
    <row r="292" spans="3:4">
      <c r="C292" s="1049" t="s">
        <v>1193</v>
      </c>
      <c r="D292" s="1050">
        <v>315532394.86999995</v>
      </c>
    </row>
    <row r="293" spans="3:4">
      <c r="C293" s="1051" t="s">
        <v>1194</v>
      </c>
      <c r="D293" s="1050">
        <v>315532394.86999995</v>
      </c>
    </row>
    <row r="294" spans="3:4">
      <c r="C294" s="1049" t="s">
        <v>1195</v>
      </c>
      <c r="D294" s="1050">
        <v>52446392.319999985</v>
      </c>
    </row>
    <row r="295" spans="3:4">
      <c r="C295" s="1051" t="s">
        <v>1196</v>
      </c>
      <c r="D295" s="1050">
        <v>52446392.319999985</v>
      </c>
    </row>
    <row r="296" spans="3:4">
      <c r="C296" s="1049" t="s">
        <v>1197</v>
      </c>
      <c r="D296" s="1050">
        <v>18577433.750000004</v>
      </c>
    </row>
    <row r="297" spans="3:4">
      <c r="C297" s="1051" t="s">
        <v>1198</v>
      </c>
      <c r="D297" s="1050">
        <v>18577433.750000004</v>
      </c>
    </row>
    <row r="298" spans="3:4">
      <c r="C298" s="1049" t="s">
        <v>1199</v>
      </c>
      <c r="D298" s="1050">
        <v>12705278.77</v>
      </c>
    </row>
    <row r="299" spans="3:4">
      <c r="C299" s="1051" t="s">
        <v>1192</v>
      </c>
      <c r="D299" s="1050">
        <v>12705278.77</v>
      </c>
    </row>
    <row r="300" spans="3:4">
      <c r="C300" s="1045" t="s">
        <v>37</v>
      </c>
      <c r="D300" s="1046">
        <v>8380833759.1900015</v>
      </c>
    </row>
    <row r="301" spans="3:4">
      <c r="C301" s="1047" t="s">
        <v>1200</v>
      </c>
      <c r="D301" s="1048">
        <v>8380833759.1900015</v>
      </c>
    </row>
    <row r="302" spans="3:4">
      <c r="C302" s="1049" t="s">
        <v>1201</v>
      </c>
      <c r="D302" s="1050">
        <v>6875030047.8199997</v>
      </c>
    </row>
    <row r="303" spans="3:4">
      <c r="C303" s="1051" t="s">
        <v>1052</v>
      </c>
      <c r="D303" s="1050">
        <v>494613146.46999979</v>
      </c>
    </row>
    <row r="304" spans="3:4">
      <c r="C304" s="1051" t="s">
        <v>1047</v>
      </c>
      <c r="D304" s="1050">
        <v>3723094.52</v>
      </c>
    </row>
    <row r="305" spans="3:4">
      <c r="C305" s="1051" t="s">
        <v>1055</v>
      </c>
      <c r="D305" s="1050">
        <v>6376693806.8299999</v>
      </c>
    </row>
    <row r="306" spans="3:4">
      <c r="C306" s="1049" t="s">
        <v>1202</v>
      </c>
      <c r="D306" s="1050">
        <v>118788673.83999994</v>
      </c>
    </row>
    <row r="307" spans="3:4">
      <c r="C307" s="1051" t="s">
        <v>1203</v>
      </c>
      <c r="D307" s="1050">
        <v>118788673.83999994</v>
      </c>
    </row>
    <row r="308" spans="3:4">
      <c r="C308" s="1049" t="s">
        <v>1204</v>
      </c>
      <c r="D308" s="1050">
        <v>234413536.31999996</v>
      </c>
    </row>
    <row r="309" spans="3:4">
      <c r="C309" s="1051" t="s">
        <v>1205</v>
      </c>
      <c r="D309" s="1050">
        <v>234413536.31999996</v>
      </c>
    </row>
    <row r="310" spans="3:4">
      <c r="C310" s="1049" t="s">
        <v>1206</v>
      </c>
      <c r="D310" s="1050">
        <v>170610034.62999997</v>
      </c>
    </row>
    <row r="311" spans="3:4">
      <c r="C311" s="1051" t="s">
        <v>1207</v>
      </c>
      <c r="D311" s="1050">
        <v>170610034.62999997</v>
      </c>
    </row>
    <row r="312" spans="3:4">
      <c r="C312" s="1049" t="s">
        <v>1208</v>
      </c>
      <c r="D312" s="1050">
        <v>38291046.560000002</v>
      </c>
    </row>
    <row r="313" spans="3:4">
      <c r="C313" s="1051" t="s">
        <v>1209</v>
      </c>
      <c r="D313" s="1050">
        <v>38291046.560000002</v>
      </c>
    </row>
    <row r="314" spans="3:4">
      <c r="C314" s="1049" t="s">
        <v>1210</v>
      </c>
      <c r="D314" s="1050">
        <v>83758153.00999999</v>
      </c>
    </row>
    <row r="315" spans="3:4">
      <c r="C315" s="1051" t="s">
        <v>1211</v>
      </c>
      <c r="D315" s="1050">
        <v>83758153.00999999</v>
      </c>
    </row>
    <row r="316" spans="3:4">
      <c r="C316" s="1049" t="s">
        <v>1212</v>
      </c>
      <c r="D316" s="1050">
        <v>105139766.59999999</v>
      </c>
    </row>
    <row r="317" spans="3:4">
      <c r="C317" s="1051" t="s">
        <v>1213</v>
      </c>
      <c r="D317" s="1050">
        <v>105139766.59999999</v>
      </c>
    </row>
    <row r="318" spans="3:4">
      <c r="C318" s="1049" t="s">
        <v>1214</v>
      </c>
      <c r="D318" s="1050">
        <v>154880124.8900001</v>
      </c>
    </row>
    <row r="319" spans="3:4">
      <c r="C319" s="1051" t="s">
        <v>1215</v>
      </c>
      <c r="D319" s="1050">
        <v>154880124.8900001</v>
      </c>
    </row>
    <row r="320" spans="3:4">
      <c r="C320" s="1049" t="s">
        <v>1216</v>
      </c>
      <c r="D320" s="1050">
        <v>152274344.72000006</v>
      </c>
    </row>
    <row r="321" spans="3:4">
      <c r="C321" s="1051" t="s">
        <v>1217</v>
      </c>
      <c r="D321" s="1050">
        <v>152274344.72000006</v>
      </c>
    </row>
    <row r="322" spans="3:4">
      <c r="C322" s="1049" t="s">
        <v>1218</v>
      </c>
      <c r="D322" s="1050">
        <v>188843533.00999993</v>
      </c>
    </row>
    <row r="323" spans="3:4">
      <c r="C323" s="1051" t="s">
        <v>1219</v>
      </c>
      <c r="D323" s="1050">
        <v>188843533.00999993</v>
      </c>
    </row>
    <row r="324" spans="3:4">
      <c r="C324" s="1049" t="s">
        <v>1220</v>
      </c>
      <c r="D324" s="1050">
        <v>40653168.86999999</v>
      </c>
    </row>
    <row r="325" spans="3:4">
      <c r="C325" s="1051" t="s">
        <v>1221</v>
      </c>
      <c r="D325" s="1050">
        <v>40653168.86999999</v>
      </c>
    </row>
    <row r="326" spans="3:4">
      <c r="C326" s="1049" t="s">
        <v>1222</v>
      </c>
      <c r="D326" s="1050">
        <v>218151328.92000008</v>
      </c>
    </row>
    <row r="327" spans="3:4">
      <c r="C327" s="1051" t="s">
        <v>1223</v>
      </c>
      <c r="D327" s="1050">
        <v>218151328.92000008</v>
      </c>
    </row>
    <row r="328" spans="3:4">
      <c r="C328" s="1045" t="s">
        <v>38</v>
      </c>
      <c r="D328" s="1046">
        <v>84568488347.75</v>
      </c>
    </row>
    <row r="329" spans="3:4">
      <c r="C329" s="1047" t="s">
        <v>1224</v>
      </c>
      <c r="D329" s="1048">
        <v>84568488347.75</v>
      </c>
    </row>
    <row r="330" spans="3:4">
      <c r="C330" s="1049" t="s">
        <v>1225</v>
      </c>
      <c r="D330" s="1050">
        <v>65201593143.759995</v>
      </c>
    </row>
    <row r="331" spans="3:4">
      <c r="C331" s="1051" t="s">
        <v>1052</v>
      </c>
      <c r="D331" s="1050">
        <v>2786572732.1900001</v>
      </c>
    </row>
    <row r="332" spans="3:4">
      <c r="C332" s="1051" t="s">
        <v>1226</v>
      </c>
      <c r="D332" s="1050">
        <v>8230366343.3400021</v>
      </c>
    </row>
    <row r="333" spans="3:4">
      <c r="C333" s="1051" t="s">
        <v>1227</v>
      </c>
      <c r="D333" s="1050">
        <v>35092557448.989998</v>
      </c>
    </row>
    <row r="334" spans="3:4">
      <c r="C334" s="1051" t="s">
        <v>1228</v>
      </c>
      <c r="D334" s="1050">
        <v>15335544086.92</v>
      </c>
    </row>
    <row r="335" spans="3:4">
      <c r="C335" s="1051" t="s">
        <v>1229</v>
      </c>
      <c r="D335" s="1050">
        <v>2110647950.77</v>
      </c>
    </row>
    <row r="336" spans="3:4">
      <c r="C336" s="1051" t="s">
        <v>1230</v>
      </c>
      <c r="D336" s="1050">
        <v>170587966.55000001</v>
      </c>
    </row>
    <row r="337" spans="3:4">
      <c r="C337" s="1051" t="s">
        <v>1231</v>
      </c>
      <c r="D337" s="1050">
        <v>20972343.34</v>
      </c>
    </row>
    <row r="338" spans="3:4">
      <c r="C338" s="1051" t="s">
        <v>1232</v>
      </c>
      <c r="D338" s="1050">
        <v>280396055.51999998</v>
      </c>
    </row>
    <row r="339" spans="3:4">
      <c r="C339" s="1051" t="s">
        <v>1233</v>
      </c>
      <c r="D339" s="1050">
        <v>578766536.44000006</v>
      </c>
    </row>
    <row r="340" spans="3:4">
      <c r="C340" s="1051" t="s">
        <v>1047</v>
      </c>
      <c r="D340" s="1050">
        <v>595181679.70000017</v>
      </c>
    </row>
    <row r="341" spans="3:4">
      <c r="C341" s="1049" t="s">
        <v>1234</v>
      </c>
      <c r="D341" s="1050">
        <v>2157780.9899999998</v>
      </c>
    </row>
    <row r="342" spans="3:4">
      <c r="C342" s="1051" t="s">
        <v>1235</v>
      </c>
      <c r="D342" s="1050">
        <v>2157780.9899999998</v>
      </c>
    </row>
    <row r="343" spans="3:4">
      <c r="C343" s="1049" t="s">
        <v>1236</v>
      </c>
      <c r="D343" s="1050">
        <v>119297131.77000001</v>
      </c>
    </row>
    <row r="344" spans="3:4">
      <c r="C344" s="1051" t="s">
        <v>1226</v>
      </c>
      <c r="D344" s="1050">
        <v>119297131.77000001</v>
      </c>
    </row>
    <row r="345" spans="3:4">
      <c r="C345" s="1049" t="s">
        <v>1237</v>
      </c>
      <c r="D345" s="1050">
        <v>5981492235.6300001</v>
      </c>
    </row>
    <row r="346" spans="3:4">
      <c r="C346" s="1051" t="s">
        <v>1238</v>
      </c>
      <c r="D346" s="1050">
        <v>5981492235.6300001</v>
      </c>
    </row>
    <row r="347" spans="3:4">
      <c r="C347" s="1049" t="s">
        <v>1239</v>
      </c>
      <c r="D347" s="1050">
        <v>52544005.189999998</v>
      </c>
    </row>
    <row r="348" spans="3:4">
      <c r="C348" s="1051" t="s">
        <v>1226</v>
      </c>
      <c r="D348" s="1050">
        <v>52544005.189999998</v>
      </c>
    </row>
    <row r="349" spans="3:4">
      <c r="C349" s="1049" t="s">
        <v>1240</v>
      </c>
      <c r="D349" s="1050">
        <v>520827363.0799998</v>
      </c>
    </row>
    <row r="350" spans="3:4">
      <c r="C350" s="1051" t="s">
        <v>1231</v>
      </c>
      <c r="D350" s="1050">
        <v>520827363.0799998</v>
      </c>
    </row>
    <row r="351" spans="3:4">
      <c r="C351" s="1049" t="s">
        <v>1241</v>
      </c>
      <c r="D351" s="1050">
        <v>820744623.88</v>
      </c>
    </row>
    <row r="352" spans="3:4">
      <c r="C352" s="1051" t="s">
        <v>1231</v>
      </c>
      <c r="D352" s="1050">
        <v>820744623.88</v>
      </c>
    </row>
    <row r="353" spans="3:4">
      <c r="C353" s="1049" t="s">
        <v>1242</v>
      </c>
      <c r="D353" s="1050">
        <v>1582188660.5300004</v>
      </c>
    </row>
    <row r="354" spans="3:4">
      <c r="C354" s="1051" t="s">
        <v>1243</v>
      </c>
      <c r="D354" s="1050">
        <v>1582188660.5300004</v>
      </c>
    </row>
    <row r="355" spans="3:4">
      <c r="C355" s="1049" t="s">
        <v>1244</v>
      </c>
      <c r="D355" s="1050">
        <v>10287643402.92</v>
      </c>
    </row>
    <row r="356" spans="3:4">
      <c r="C356" s="1051" t="s">
        <v>1245</v>
      </c>
      <c r="D356" s="1050">
        <v>10287643402.92</v>
      </c>
    </row>
    <row r="357" spans="3:4">
      <c r="C357" s="1045" t="s">
        <v>39</v>
      </c>
      <c r="D357" s="1046">
        <v>62777339865.920006</v>
      </c>
    </row>
    <row r="358" spans="3:4">
      <c r="C358" s="1047" t="s">
        <v>1246</v>
      </c>
      <c r="D358" s="1048">
        <v>62777339865.920006</v>
      </c>
    </row>
    <row r="359" spans="3:4">
      <c r="C359" s="1049" t="s">
        <v>1247</v>
      </c>
      <c r="D359" s="1050">
        <v>59645532041.610001</v>
      </c>
    </row>
    <row r="360" spans="3:4">
      <c r="C360" s="1051" t="s">
        <v>1052</v>
      </c>
      <c r="D360" s="1050">
        <v>16400315366.609999</v>
      </c>
    </row>
    <row r="361" spans="3:4">
      <c r="C361" s="1051" t="s">
        <v>1248</v>
      </c>
      <c r="D361" s="1050">
        <v>56424217.340000004</v>
      </c>
    </row>
    <row r="362" spans="3:4">
      <c r="C362" s="1051" t="s">
        <v>1249</v>
      </c>
      <c r="D362" s="1050">
        <v>742878555.3599999</v>
      </c>
    </row>
    <row r="363" spans="3:4">
      <c r="C363" s="1051" t="s">
        <v>1250</v>
      </c>
      <c r="D363" s="1050">
        <v>101609870.3</v>
      </c>
    </row>
    <row r="364" spans="3:4">
      <c r="C364" s="1051" t="s">
        <v>1047</v>
      </c>
      <c r="D364" s="1050">
        <v>550735424.26999998</v>
      </c>
    </row>
    <row r="365" spans="3:4">
      <c r="C365" s="1051" t="s">
        <v>1055</v>
      </c>
      <c r="D365" s="1050">
        <v>41793568607.730003</v>
      </c>
    </row>
    <row r="366" spans="3:4">
      <c r="C366" s="1049" t="s">
        <v>1251</v>
      </c>
      <c r="D366" s="1050">
        <v>52277264.770000003</v>
      </c>
    </row>
    <row r="367" spans="3:4">
      <c r="C367" s="1051" t="s">
        <v>1252</v>
      </c>
      <c r="D367" s="1050">
        <v>52277264.770000003</v>
      </c>
    </row>
    <row r="368" spans="3:4">
      <c r="C368" s="1049" t="s">
        <v>1253</v>
      </c>
      <c r="D368" s="1050">
        <v>9986337.709999999</v>
      </c>
    </row>
    <row r="369" spans="3:4">
      <c r="C369" s="1051" t="s">
        <v>1252</v>
      </c>
      <c r="D369" s="1050">
        <v>9986337.709999999</v>
      </c>
    </row>
    <row r="370" spans="3:4">
      <c r="C370" s="1049" t="s">
        <v>1254</v>
      </c>
      <c r="D370" s="1050">
        <v>75425089.960000008</v>
      </c>
    </row>
    <row r="371" spans="3:4">
      <c r="C371" s="1051" t="s">
        <v>1255</v>
      </c>
      <c r="D371" s="1050">
        <v>24142785.570000008</v>
      </c>
    </row>
    <row r="372" spans="3:4">
      <c r="C372" s="1051" t="s">
        <v>1256</v>
      </c>
      <c r="D372" s="1050">
        <v>7258832.1900000004</v>
      </c>
    </row>
    <row r="373" spans="3:4">
      <c r="C373" s="1051" t="s">
        <v>1257</v>
      </c>
      <c r="D373" s="1050">
        <v>38637128.399999999</v>
      </c>
    </row>
    <row r="374" spans="3:4">
      <c r="C374" s="1051" t="s">
        <v>1258</v>
      </c>
      <c r="D374" s="1050">
        <v>5386343.7999999998</v>
      </c>
    </row>
    <row r="375" spans="3:4">
      <c r="C375" s="1049" t="s">
        <v>1259</v>
      </c>
      <c r="D375" s="1050">
        <v>79789934.450000018</v>
      </c>
    </row>
    <row r="376" spans="3:4">
      <c r="C376" s="1051" t="s">
        <v>1258</v>
      </c>
      <c r="D376" s="1050">
        <v>79789934.450000018</v>
      </c>
    </row>
    <row r="377" spans="3:4">
      <c r="C377" s="1049" t="s">
        <v>1260</v>
      </c>
      <c r="D377" s="1050">
        <v>2485834616.48</v>
      </c>
    </row>
    <row r="378" spans="3:4">
      <c r="C378" s="1051" t="s">
        <v>1249</v>
      </c>
      <c r="D378" s="1050">
        <v>0</v>
      </c>
    </row>
    <row r="379" spans="3:4">
      <c r="C379" s="1051" t="s">
        <v>1261</v>
      </c>
      <c r="D379" s="1050">
        <v>2485834616.48</v>
      </c>
    </row>
    <row r="380" spans="3:4">
      <c r="C380" s="1049" t="s">
        <v>1262</v>
      </c>
      <c r="D380" s="1050">
        <v>3328407.71</v>
      </c>
    </row>
    <row r="381" spans="3:4">
      <c r="C381" s="1051" t="s">
        <v>1252</v>
      </c>
      <c r="D381" s="1050">
        <v>3328407.71</v>
      </c>
    </row>
    <row r="382" spans="3:4">
      <c r="C382" s="1049" t="s">
        <v>1263</v>
      </c>
      <c r="D382" s="1050">
        <v>425166173.23000002</v>
      </c>
    </row>
    <row r="383" spans="3:4">
      <c r="C383" s="1051" t="s">
        <v>1264</v>
      </c>
      <c r="D383" s="1050">
        <v>425166173.23000002</v>
      </c>
    </row>
    <row r="384" spans="3:4">
      <c r="C384" s="1045" t="s">
        <v>40</v>
      </c>
      <c r="D384" s="1046">
        <v>952972605.18999994</v>
      </c>
    </row>
    <row r="385" spans="3:4">
      <c r="C385" s="1047" t="s">
        <v>1265</v>
      </c>
      <c r="D385" s="1048">
        <v>952972605.18999994</v>
      </c>
    </row>
    <row r="386" spans="3:4">
      <c r="C386" s="1049" t="s">
        <v>1266</v>
      </c>
      <c r="D386" s="1050">
        <v>952972605.18999994</v>
      </c>
    </row>
    <row r="387" spans="3:4">
      <c r="C387" s="1051" t="s">
        <v>1052</v>
      </c>
      <c r="D387" s="1050">
        <v>497508405.50999993</v>
      </c>
    </row>
    <row r="388" spans="3:4">
      <c r="C388" s="1051" t="s">
        <v>1267</v>
      </c>
      <c r="D388" s="1050">
        <v>56263431.49000001</v>
      </c>
    </row>
    <row r="389" spans="3:4">
      <c r="C389" s="1051" t="s">
        <v>1268</v>
      </c>
      <c r="D389" s="1050">
        <v>261885382.41</v>
      </c>
    </row>
    <row r="390" spans="3:4">
      <c r="C390" s="1051" t="s">
        <v>1269</v>
      </c>
      <c r="D390" s="1050">
        <v>24048625.329999994</v>
      </c>
    </row>
    <row r="391" spans="3:4">
      <c r="C391" s="1051" t="s">
        <v>1270</v>
      </c>
      <c r="D391" s="1050">
        <v>2101487.7600000002</v>
      </c>
    </row>
    <row r="392" spans="3:4">
      <c r="C392" s="1051" t="s">
        <v>1271</v>
      </c>
      <c r="D392" s="1050">
        <v>7835575.5099999998</v>
      </c>
    </row>
    <row r="393" spans="3:4">
      <c r="C393" s="1051" t="s">
        <v>1047</v>
      </c>
      <c r="D393" s="1050">
        <v>103329697.17999999</v>
      </c>
    </row>
    <row r="394" spans="3:4">
      <c r="C394" s="1045" t="s">
        <v>41</v>
      </c>
      <c r="D394" s="1046">
        <v>789696752.40999997</v>
      </c>
    </row>
    <row r="395" spans="3:4">
      <c r="C395" s="1047" t="s">
        <v>1272</v>
      </c>
      <c r="D395" s="1048">
        <v>789696752.40999997</v>
      </c>
    </row>
    <row r="396" spans="3:4">
      <c r="C396" s="1049" t="s">
        <v>1273</v>
      </c>
      <c r="D396" s="1050">
        <v>789696752.40999997</v>
      </c>
    </row>
    <row r="397" spans="3:4">
      <c r="C397" s="1051" t="s">
        <v>1052</v>
      </c>
      <c r="D397" s="1050">
        <v>196866159.90000001</v>
      </c>
    </row>
    <row r="398" spans="3:4">
      <c r="C398" s="1051" t="s">
        <v>1274</v>
      </c>
      <c r="D398" s="1050">
        <v>29074537.75</v>
      </c>
    </row>
    <row r="399" spans="3:4">
      <c r="C399" s="1051" t="s">
        <v>1275</v>
      </c>
      <c r="D399" s="1050">
        <v>153107732.88999999</v>
      </c>
    </row>
    <row r="400" spans="3:4">
      <c r="C400" s="1051" t="s">
        <v>1276</v>
      </c>
      <c r="D400" s="1050">
        <v>2932317.9</v>
      </c>
    </row>
    <row r="401" spans="3:4">
      <c r="C401" s="1051" t="s">
        <v>1047</v>
      </c>
      <c r="D401" s="1050">
        <v>23664715.969999999</v>
      </c>
    </row>
    <row r="402" spans="3:4">
      <c r="C402" s="1051" t="s">
        <v>1055</v>
      </c>
      <c r="D402" s="1050">
        <v>384051288</v>
      </c>
    </row>
    <row r="403" spans="3:4">
      <c r="C403" s="1045" t="s">
        <v>42</v>
      </c>
      <c r="D403" s="1046">
        <v>6201270123.4399996</v>
      </c>
    </row>
    <row r="404" spans="3:4">
      <c r="C404" s="1047" t="s">
        <v>1277</v>
      </c>
      <c r="D404" s="1048">
        <v>6201270123.4399996</v>
      </c>
    </row>
    <row r="405" spans="3:4">
      <c r="C405" s="1049" t="s">
        <v>1278</v>
      </c>
      <c r="D405" s="1050">
        <v>5968177627.8199997</v>
      </c>
    </row>
    <row r="406" spans="3:4">
      <c r="C406" s="1051" t="s">
        <v>1052</v>
      </c>
      <c r="D406" s="1050">
        <v>877387701.0999999</v>
      </c>
    </row>
    <row r="407" spans="3:4">
      <c r="C407" s="1051" t="s">
        <v>1279</v>
      </c>
      <c r="D407" s="1050">
        <v>145744156.26999998</v>
      </c>
    </row>
    <row r="408" spans="3:4">
      <c r="C408" s="1051" t="s">
        <v>1280</v>
      </c>
      <c r="D408" s="1050">
        <v>961273706.32000017</v>
      </c>
    </row>
    <row r="409" spans="3:4">
      <c r="C409" s="1051" t="s">
        <v>1281</v>
      </c>
      <c r="D409" s="1050">
        <v>101257632.26000002</v>
      </c>
    </row>
    <row r="410" spans="3:4">
      <c r="C410" s="1051" t="s">
        <v>1282</v>
      </c>
      <c r="D410" s="1050">
        <v>986605</v>
      </c>
    </row>
    <row r="411" spans="3:4">
      <c r="C411" s="1051" t="s">
        <v>1283</v>
      </c>
      <c r="D411" s="1050">
        <v>1379379.16</v>
      </c>
    </row>
    <row r="412" spans="3:4">
      <c r="C412" s="1051" t="s">
        <v>1047</v>
      </c>
      <c r="D412" s="1050">
        <v>595960545.83999991</v>
      </c>
    </row>
    <row r="413" spans="3:4">
      <c r="C413" s="1051" t="s">
        <v>1055</v>
      </c>
      <c r="D413" s="1050">
        <v>3284187901.8700004</v>
      </c>
    </row>
    <row r="414" spans="3:4">
      <c r="C414" s="1049" t="s">
        <v>1284</v>
      </c>
      <c r="D414" s="1050">
        <v>227843213.91999993</v>
      </c>
    </row>
    <row r="415" spans="3:4">
      <c r="C415" s="1051" t="s">
        <v>1282</v>
      </c>
      <c r="D415" s="1050">
        <v>224400585.12999994</v>
      </c>
    </row>
    <row r="416" spans="3:4">
      <c r="C416" s="1051" t="s">
        <v>1285</v>
      </c>
      <c r="D416" s="1050">
        <v>1736669.6400000001</v>
      </c>
    </row>
    <row r="417" spans="3:4">
      <c r="C417" s="1051" t="s">
        <v>1286</v>
      </c>
      <c r="D417" s="1050">
        <v>1705959.15</v>
      </c>
    </row>
    <row r="418" spans="3:4">
      <c r="C418" s="1049" t="s">
        <v>1287</v>
      </c>
      <c r="D418" s="1050">
        <v>5249281.7</v>
      </c>
    </row>
    <row r="419" spans="3:4">
      <c r="C419" s="1051" t="s">
        <v>1052</v>
      </c>
      <c r="D419" s="1050">
        <v>5249281.7</v>
      </c>
    </row>
    <row r="420" spans="3:4">
      <c r="C420" s="1045" t="s">
        <v>43</v>
      </c>
      <c r="D420" s="1046">
        <v>11462324674.879999</v>
      </c>
    </row>
    <row r="421" spans="3:4">
      <c r="C421" s="1047" t="s">
        <v>1288</v>
      </c>
      <c r="D421" s="1048">
        <v>11462324674.879999</v>
      </c>
    </row>
    <row r="422" spans="3:4">
      <c r="C422" s="1049" t="s">
        <v>1289</v>
      </c>
      <c r="D422" s="1050">
        <v>8927848969</v>
      </c>
    </row>
    <row r="423" spans="3:4">
      <c r="C423" s="1051" t="s">
        <v>1052</v>
      </c>
      <c r="D423" s="1050">
        <v>804402034.75</v>
      </c>
    </row>
    <row r="424" spans="3:4">
      <c r="C424" s="1051" t="s">
        <v>1290</v>
      </c>
      <c r="D424" s="1050">
        <v>1677058386.0899999</v>
      </c>
    </row>
    <row r="425" spans="3:4">
      <c r="C425" s="1051" t="s">
        <v>1291</v>
      </c>
      <c r="D425" s="1050">
        <v>1928198253.7699997</v>
      </c>
    </row>
    <row r="426" spans="3:4">
      <c r="C426" s="1051" t="s">
        <v>1292</v>
      </c>
      <c r="D426" s="1050">
        <v>21867682.800000001</v>
      </c>
    </row>
    <row r="427" spans="3:4">
      <c r="C427" s="1051" t="s">
        <v>1293</v>
      </c>
      <c r="D427" s="1050">
        <v>0</v>
      </c>
    </row>
    <row r="428" spans="3:4">
      <c r="C428" s="1051" t="s">
        <v>1294</v>
      </c>
      <c r="D428" s="1050">
        <v>30419564.91</v>
      </c>
    </row>
    <row r="429" spans="3:4">
      <c r="C429" s="1051" t="s">
        <v>1295</v>
      </c>
      <c r="D429" s="1050">
        <v>0</v>
      </c>
    </row>
    <row r="430" spans="3:4">
      <c r="C430" s="1051" t="s">
        <v>1296</v>
      </c>
      <c r="D430" s="1050">
        <v>438047150.90000004</v>
      </c>
    </row>
    <row r="431" spans="3:4">
      <c r="C431" s="1051" t="s">
        <v>1297</v>
      </c>
      <c r="D431" s="1050">
        <v>404893877.13000005</v>
      </c>
    </row>
    <row r="432" spans="3:4">
      <c r="C432" s="1051" t="s">
        <v>1298</v>
      </c>
      <c r="D432" s="1050">
        <v>0</v>
      </c>
    </row>
    <row r="433" spans="3:4">
      <c r="C433" s="1051" t="s">
        <v>1299</v>
      </c>
      <c r="D433" s="1050">
        <v>318488585.26999998</v>
      </c>
    </row>
    <row r="434" spans="3:4">
      <c r="C434" s="1051" t="s">
        <v>1047</v>
      </c>
      <c r="D434" s="1050">
        <v>229246340.56999999</v>
      </c>
    </row>
    <row r="435" spans="3:4">
      <c r="C435" s="1051" t="s">
        <v>1055</v>
      </c>
      <c r="D435" s="1050">
        <v>3075227092.8100004</v>
      </c>
    </row>
    <row r="436" spans="3:4">
      <c r="C436" s="1049" t="s">
        <v>1300</v>
      </c>
      <c r="D436" s="1050">
        <v>125257643.43000001</v>
      </c>
    </row>
    <row r="437" spans="3:4">
      <c r="C437" s="1051" t="s">
        <v>1301</v>
      </c>
      <c r="D437" s="1050">
        <v>125257643.43000001</v>
      </c>
    </row>
    <row r="438" spans="3:4">
      <c r="C438" s="1049" t="s">
        <v>1302</v>
      </c>
      <c r="D438" s="1050">
        <v>1597995540.8400006</v>
      </c>
    </row>
    <row r="439" spans="3:4">
      <c r="C439" s="1051" t="s">
        <v>1303</v>
      </c>
      <c r="D439" s="1050">
        <v>1597995540.8400006</v>
      </c>
    </row>
    <row r="440" spans="3:4">
      <c r="C440" s="1049" t="s">
        <v>1304</v>
      </c>
      <c r="D440" s="1050">
        <v>671616246.23000026</v>
      </c>
    </row>
    <row r="441" spans="3:4">
      <c r="C441" s="1051" t="s">
        <v>1303</v>
      </c>
      <c r="D441" s="1050">
        <v>671616246.23000026</v>
      </c>
    </row>
    <row r="442" spans="3:4">
      <c r="C442" s="1049" t="s">
        <v>1305</v>
      </c>
      <c r="D442" s="1050">
        <v>47886619.559999995</v>
      </c>
    </row>
    <row r="443" spans="3:4">
      <c r="C443" s="1051" t="s">
        <v>1296</v>
      </c>
      <c r="D443" s="1050">
        <v>47886619.559999995</v>
      </c>
    </row>
    <row r="444" spans="3:4">
      <c r="C444" s="1049" t="s">
        <v>1306</v>
      </c>
      <c r="D444" s="1050">
        <v>80153255.550000027</v>
      </c>
    </row>
    <row r="445" spans="3:4">
      <c r="C445" s="1051" t="s">
        <v>1307</v>
      </c>
      <c r="D445" s="1050">
        <v>80153255.550000027</v>
      </c>
    </row>
    <row r="446" spans="3:4">
      <c r="C446" s="1049" t="s">
        <v>1308</v>
      </c>
      <c r="D446" s="1050">
        <v>11566400.270000001</v>
      </c>
    </row>
    <row r="447" spans="3:4">
      <c r="C447" s="1051" t="s">
        <v>1309</v>
      </c>
      <c r="D447" s="1050">
        <v>11566400.270000001</v>
      </c>
    </row>
    <row r="448" spans="3:4">
      <c r="C448" s="1045" t="s">
        <v>44</v>
      </c>
      <c r="D448" s="1046">
        <v>2515445836.48</v>
      </c>
    </row>
    <row r="449" spans="3:4">
      <c r="C449" s="1047" t="s">
        <v>1310</v>
      </c>
      <c r="D449" s="1048">
        <v>2515445836.48</v>
      </c>
    </row>
    <row r="450" spans="3:4">
      <c r="C450" s="1049" t="s">
        <v>1311</v>
      </c>
      <c r="D450" s="1050">
        <v>2354432653.3599997</v>
      </c>
    </row>
    <row r="451" spans="3:4">
      <c r="C451" s="1051" t="s">
        <v>1052</v>
      </c>
      <c r="D451" s="1050">
        <v>704522615.26999974</v>
      </c>
    </row>
    <row r="452" spans="3:4">
      <c r="C452" s="1051" t="s">
        <v>1312</v>
      </c>
      <c r="D452" s="1050">
        <v>33147873.509999998</v>
      </c>
    </row>
    <row r="453" spans="3:4">
      <c r="C453" s="1051" t="s">
        <v>1313</v>
      </c>
      <c r="D453" s="1050">
        <v>384641245.55000007</v>
      </c>
    </row>
    <row r="454" spans="3:4">
      <c r="C454" s="1051" t="s">
        <v>1314</v>
      </c>
      <c r="D454" s="1050">
        <v>40368247.07</v>
      </c>
    </row>
    <row r="455" spans="3:4">
      <c r="C455" s="1051" t="s">
        <v>1047</v>
      </c>
      <c r="D455" s="1050">
        <v>460466869.01999998</v>
      </c>
    </row>
    <row r="456" spans="3:4">
      <c r="C456" s="1051" t="s">
        <v>1055</v>
      </c>
      <c r="D456" s="1050">
        <v>731285802.93999982</v>
      </c>
    </row>
    <row r="457" spans="3:4">
      <c r="C457" s="1049" t="s">
        <v>1315</v>
      </c>
      <c r="D457" s="1050">
        <v>80887082.899999991</v>
      </c>
    </row>
    <row r="458" spans="3:4">
      <c r="C458" s="1051" t="s">
        <v>1316</v>
      </c>
      <c r="D458" s="1050">
        <v>80887082.899999991</v>
      </c>
    </row>
    <row r="459" spans="3:4">
      <c r="C459" s="1049" t="s">
        <v>1317</v>
      </c>
      <c r="D459" s="1050">
        <v>31951725.460000001</v>
      </c>
    </row>
    <row r="460" spans="3:4">
      <c r="C460" s="1051" t="s">
        <v>1313</v>
      </c>
      <c r="D460" s="1050">
        <v>31951725.460000001</v>
      </c>
    </row>
    <row r="461" spans="3:4">
      <c r="C461" s="1049" t="s">
        <v>1318</v>
      </c>
      <c r="D461" s="1050">
        <v>17790266.729999993</v>
      </c>
    </row>
    <row r="462" spans="3:4">
      <c r="C462" s="1051" t="s">
        <v>1313</v>
      </c>
      <c r="D462" s="1050">
        <v>17790266.729999993</v>
      </c>
    </row>
    <row r="463" spans="3:4">
      <c r="C463" s="1049" t="s">
        <v>1319</v>
      </c>
      <c r="D463" s="1050">
        <v>30384108.030000001</v>
      </c>
    </row>
    <row r="464" spans="3:4">
      <c r="C464" s="1051" t="s">
        <v>1312</v>
      </c>
      <c r="D464" s="1050">
        <v>30384108.030000001</v>
      </c>
    </row>
    <row r="465" spans="3:4">
      <c r="C465" s="1045" t="s">
        <v>45</v>
      </c>
      <c r="D465" s="1046">
        <v>1265270974.8999999</v>
      </c>
    </row>
    <row r="466" spans="3:4">
      <c r="C466" s="1047" t="s">
        <v>1320</v>
      </c>
      <c r="D466" s="1048">
        <v>1265270974.8999999</v>
      </c>
    </row>
    <row r="467" spans="3:4">
      <c r="C467" s="1049" t="s">
        <v>1321</v>
      </c>
      <c r="D467" s="1050">
        <v>1052431136.3399999</v>
      </c>
    </row>
    <row r="468" spans="3:4">
      <c r="C468" s="1051" t="s">
        <v>1052</v>
      </c>
      <c r="D468" s="1050">
        <v>333556478.18000001</v>
      </c>
    </row>
    <row r="469" spans="3:4">
      <c r="C469" s="1051" t="s">
        <v>1322</v>
      </c>
      <c r="D469" s="1050">
        <v>487257162.61000001</v>
      </c>
    </row>
    <row r="470" spans="3:4">
      <c r="C470" s="1051" t="s">
        <v>1323</v>
      </c>
      <c r="D470" s="1050">
        <v>53239235.550000004</v>
      </c>
    </row>
    <row r="471" spans="3:4">
      <c r="C471" s="1051" t="s">
        <v>1047</v>
      </c>
      <c r="D471" s="1050">
        <v>178378260</v>
      </c>
    </row>
    <row r="472" spans="3:4">
      <c r="C472" s="1049" t="s">
        <v>1324</v>
      </c>
      <c r="D472" s="1050">
        <v>212839838.55999994</v>
      </c>
    </row>
    <row r="473" spans="3:4">
      <c r="C473" s="1051" t="s">
        <v>1325</v>
      </c>
      <c r="D473" s="1050">
        <v>212839838.55999994</v>
      </c>
    </row>
    <row r="474" spans="3:4">
      <c r="C474" s="1045" t="s">
        <v>46</v>
      </c>
      <c r="D474" s="1046">
        <v>4196193199.6799989</v>
      </c>
    </row>
    <row r="475" spans="3:4">
      <c r="C475" s="1047" t="s">
        <v>1326</v>
      </c>
      <c r="D475" s="1048">
        <v>4196193199.6799989</v>
      </c>
    </row>
    <row r="476" spans="3:4">
      <c r="C476" s="1049" t="s">
        <v>1327</v>
      </c>
      <c r="D476" s="1050">
        <v>4196193199.6799989</v>
      </c>
    </row>
    <row r="477" spans="3:4">
      <c r="C477" s="1051" t="s">
        <v>1052</v>
      </c>
      <c r="D477" s="1050">
        <v>740218367.98000002</v>
      </c>
    </row>
    <row r="478" spans="3:4">
      <c r="C478" s="1051" t="s">
        <v>1328</v>
      </c>
      <c r="D478" s="1050">
        <v>2359451419.3699989</v>
      </c>
    </row>
    <row r="479" spans="3:4">
      <c r="C479" s="1051" t="s">
        <v>1329</v>
      </c>
      <c r="D479" s="1050">
        <v>991932072.80999994</v>
      </c>
    </row>
    <row r="480" spans="3:4">
      <c r="C480" s="1051" t="s">
        <v>1330</v>
      </c>
      <c r="D480" s="1050">
        <v>104591339.52</v>
      </c>
    </row>
    <row r="481" spans="3:4">
      <c r="C481" s="1045" t="s">
        <v>47</v>
      </c>
      <c r="D481" s="1046">
        <v>465925318.97000003</v>
      </c>
    </row>
    <row r="482" spans="3:4">
      <c r="C482" s="1047" t="s">
        <v>1331</v>
      </c>
      <c r="D482" s="1048">
        <v>465925318.97000003</v>
      </c>
    </row>
    <row r="483" spans="3:4">
      <c r="C483" s="1049" t="s">
        <v>1332</v>
      </c>
      <c r="D483" s="1050">
        <v>465925318.97000003</v>
      </c>
    </row>
    <row r="484" spans="3:4">
      <c r="C484" s="1051" t="s">
        <v>1052</v>
      </c>
      <c r="D484" s="1050">
        <v>229072961.45000002</v>
      </c>
    </row>
    <row r="485" spans="3:4">
      <c r="C485" s="1051" t="s">
        <v>1333</v>
      </c>
      <c r="D485" s="1050">
        <v>2386085.8800000004</v>
      </c>
    </row>
    <row r="486" spans="3:4">
      <c r="C486" s="1051" t="s">
        <v>1334</v>
      </c>
      <c r="D486" s="1050">
        <v>6258954.3399999999</v>
      </c>
    </row>
    <row r="487" spans="3:4">
      <c r="C487" s="1051" t="s">
        <v>1335</v>
      </c>
      <c r="D487" s="1050">
        <v>22632721.68</v>
      </c>
    </row>
    <row r="488" spans="3:4">
      <c r="C488" s="1051" t="s">
        <v>1336</v>
      </c>
      <c r="D488" s="1050">
        <v>2602848.7600000002</v>
      </c>
    </row>
    <row r="489" spans="3:4">
      <c r="C489" s="1051" t="s">
        <v>1047</v>
      </c>
      <c r="D489" s="1050">
        <v>202971746.86000001</v>
      </c>
    </row>
    <row r="490" spans="3:4">
      <c r="C490" s="1045" t="s">
        <v>48</v>
      </c>
      <c r="D490" s="1046">
        <v>1215868504.9000001</v>
      </c>
    </row>
    <row r="491" spans="3:4">
      <c r="C491" s="1047" t="s">
        <v>1337</v>
      </c>
      <c r="D491" s="1048">
        <v>1215868504.9000001</v>
      </c>
    </row>
    <row r="492" spans="3:4">
      <c r="C492" s="1049" t="s">
        <v>1338</v>
      </c>
      <c r="D492" s="1050">
        <v>877136853.26000011</v>
      </c>
    </row>
    <row r="493" spans="3:4">
      <c r="C493" s="1051" t="s">
        <v>1052</v>
      </c>
      <c r="D493" s="1050">
        <v>272792495.49000007</v>
      </c>
    </row>
    <row r="494" spans="3:4">
      <c r="C494" s="1051" t="s">
        <v>1339</v>
      </c>
      <c r="D494" s="1050">
        <v>81936940.510000005</v>
      </c>
    </row>
    <row r="495" spans="3:4">
      <c r="C495" s="1051" t="s">
        <v>1340</v>
      </c>
      <c r="D495" s="1050">
        <v>1413128.25</v>
      </c>
    </row>
    <row r="496" spans="3:4">
      <c r="C496" s="1051" t="s">
        <v>1341</v>
      </c>
      <c r="D496" s="1050">
        <v>64221449.490000017</v>
      </c>
    </row>
    <row r="497" spans="3:4">
      <c r="C497" s="1051" t="s">
        <v>1047</v>
      </c>
      <c r="D497" s="1050">
        <v>175346750.17999998</v>
      </c>
    </row>
    <row r="498" spans="3:4">
      <c r="C498" s="1051" t="s">
        <v>1055</v>
      </c>
      <c r="D498" s="1050">
        <v>281426089.34000003</v>
      </c>
    </row>
    <row r="499" spans="3:4">
      <c r="C499" s="1049" t="s">
        <v>1342</v>
      </c>
      <c r="D499" s="1050">
        <v>35992712.909999996</v>
      </c>
    </row>
    <row r="500" spans="3:4">
      <c r="C500" s="1051" t="s">
        <v>1341</v>
      </c>
      <c r="D500" s="1050">
        <v>35992712.909999996</v>
      </c>
    </row>
    <row r="501" spans="3:4">
      <c r="C501" s="1049" t="s">
        <v>1343</v>
      </c>
      <c r="D501" s="1050">
        <v>69215533.189999998</v>
      </c>
    </row>
    <row r="502" spans="3:4">
      <c r="C502" s="1051" t="s">
        <v>1340</v>
      </c>
      <c r="D502" s="1050">
        <v>69215533.189999998</v>
      </c>
    </row>
    <row r="503" spans="3:4">
      <c r="C503" s="1049" t="s">
        <v>1344</v>
      </c>
      <c r="D503" s="1050">
        <v>233523405.54000002</v>
      </c>
    </row>
    <row r="504" spans="3:4">
      <c r="C504" s="1051" t="s">
        <v>1341</v>
      </c>
      <c r="D504" s="1050">
        <v>233523405.54000002</v>
      </c>
    </row>
    <row r="505" spans="3:4">
      <c r="C505" s="1045" t="s">
        <v>49</v>
      </c>
      <c r="D505" s="1046">
        <v>233973244.39000002</v>
      </c>
    </row>
    <row r="506" spans="3:4">
      <c r="C506" s="1047" t="s">
        <v>1345</v>
      </c>
      <c r="D506" s="1048">
        <v>233973244.39000002</v>
      </c>
    </row>
    <row r="507" spans="3:4">
      <c r="C507" s="1049" t="s">
        <v>1346</v>
      </c>
      <c r="D507" s="1050">
        <v>233973244.39000002</v>
      </c>
    </row>
    <row r="508" spans="3:4">
      <c r="C508" s="1051" t="s">
        <v>1347</v>
      </c>
      <c r="D508" s="1050">
        <v>230915744.43000001</v>
      </c>
    </row>
    <row r="509" spans="3:4">
      <c r="C509" s="1051" t="s">
        <v>1047</v>
      </c>
      <c r="D509" s="1050">
        <v>3057499.96</v>
      </c>
    </row>
    <row r="510" spans="3:4">
      <c r="C510" s="1045" t="s">
        <v>50</v>
      </c>
      <c r="D510" s="1046">
        <v>4122110291.0500007</v>
      </c>
    </row>
    <row r="511" spans="3:4">
      <c r="C511" s="1047" t="s">
        <v>1348</v>
      </c>
      <c r="D511" s="1048">
        <v>4122110291.0500007</v>
      </c>
    </row>
    <row r="512" spans="3:4">
      <c r="C512" s="1049" t="s">
        <v>1349</v>
      </c>
      <c r="D512" s="1050">
        <v>3750134795.6200004</v>
      </c>
    </row>
    <row r="513" spans="3:4">
      <c r="C513" s="1051" t="s">
        <v>1052</v>
      </c>
      <c r="D513" s="1050">
        <v>412800218.37000006</v>
      </c>
    </row>
    <row r="514" spans="3:4">
      <c r="C514" s="1051" t="s">
        <v>1350</v>
      </c>
      <c r="D514" s="1050">
        <v>2488406.73</v>
      </c>
    </row>
    <row r="515" spans="3:4">
      <c r="C515" s="1051" t="s">
        <v>1351</v>
      </c>
      <c r="D515" s="1050">
        <v>125932187.94000001</v>
      </c>
    </row>
    <row r="516" spans="3:4">
      <c r="C516" s="1051" t="s">
        <v>1352</v>
      </c>
      <c r="D516" s="1050">
        <v>345256863.35999995</v>
      </c>
    </row>
    <row r="517" spans="3:4">
      <c r="C517" s="1051" t="s">
        <v>1353</v>
      </c>
      <c r="D517" s="1050">
        <v>28020610.50999999</v>
      </c>
    </row>
    <row r="518" spans="3:4">
      <c r="C518" s="1051" t="s">
        <v>1354</v>
      </c>
      <c r="D518" s="1050">
        <v>21143485.66</v>
      </c>
    </row>
    <row r="519" spans="3:4">
      <c r="C519" s="1051" t="s">
        <v>1355</v>
      </c>
      <c r="D519" s="1050">
        <v>41692386.939999998</v>
      </c>
    </row>
    <row r="520" spans="3:4">
      <c r="C520" s="1051" t="s">
        <v>1356</v>
      </c>
      <c r="D520" s="1050">
        <v>22926779.460000001</v>
      </c>
    </row>
    <row r="521" spans="3:4">
      <c r="C521" s="1051" t="s">
        <v>1047</v>
      </c>
      <c r="D521" s="1050">
        <v>90437108.989999995</v>
      </c>
    </row>
    <row r="522" spans="3:4">
      <c r="C522" s="1051" t="s">
        <v>1055</v>
      </c>
      <c r="D522" s="1050">
        <v>2659436747.6600003</v>
      </c>
    </row>
    <row r="523" spans="3:4">
      <c r="C523" s="1049" t="s">
        <v>1357</v>
      </c>
      <c r="D523" s="1050">
        <v>371975495.43000013</v>
      </c>
    </row>
    <row r="524" spans="3:4">
      <c r="C524" s="1051" t="s">
        <v>1353</v>
      </c>
      <c r="D524" s="1050">
        <v>371975495.43000013</v>
      </c>
    </row>
    <row r="525" spans="3:4">
      <c r="C525" s="1045" t="s">
        <v>51</v>
      </c>
      <c r="D525" s="1046">
        <v>6383195161.2099991</v>
      </c>
    </row>
    <row r="526" spans="3:4">
      <c r="C526" s="1047" t="s">
        <v>1358</v>
      </c>
      <c r="D526" s="1048">
        <v>6383195161.2099991</v>
      </c>
    </row>
    <row r="527" spans="3:4">
      <c r="C527" s="1049" t="s">
        <v>1359</v>
      </c>
      <c r="D527" s="1050">
        <v>5941757669.1099997</v>
      </c>
    </row>
    <row r="528" spans="3:4">
      <c r="C528" s="1051" t="s">
        <v>1052</v>
      </c>
      <c r="D528" s="1050">
        <v>172369090.75</v>
      </c>
    </row>
    <row r="529" spans="3:4">
      <c r="C529" s="1051" t="s">
        <v>1360</v>
      </c>
      <c r="D529" s="1050">
        <v>851667507.85000002</v>
      </c>
    </row>
    <row r="530" spans="3:4">
      <c r="C530" s="1051" t="s">
        <v>1361</v>
      </c>
      <c r="D530" s="1050">
        <v>171469246.35999998</v>
      </c>
    </row>
    <row r="531" spans="3:4">
      <c r="C531" s="1051" t="s">
        <v>1047</v>
      </c>
      <c r="D531" s="1050">
        <v>339278217.35999995</v>
      </c>
    </row>
    <row r="532" spans="3:4">
      <c r="C532" s="1051" t="s">
        <v>1055</v>
      </c>
      <c r="D532" s="1050">
        <v>4406973606.79</v>
      </c>
    </row>
    <row r="533" spans="3:4">
      <c r="C533" s="1049" t="s">
        <v>1362</v>
      </c>
      <c r="D533" s="1050">
        <v>187321159.66</v>
      </c>
    </row>
    <row r="534" spans="3:4">
      <c r="C534" s="1051" t="s">
        <v>1361</v>
      </c>
      <c r="D534" s="1050">
        <v>187321159.66</v>
      </c>
    </row>
    <row r="535" spans="3:4">
      <c r="C535" s="1049" t="s">
        <v>1363</v>
      </c>
      <c r="D535" s="1050">
        <v>238955306.01999998</v>
      </c>
    </row>
    <row r="536" spans="3:4">
      <c r="C536" s="1051" t="s">
        <v>1360</v>
      </c>
      <c r="D536" s="1050">
        <v>238955306.01999998</v>
      </c>
    </row>
    <row r="537" spans="3:4">
      <c r="C537" s="1049" t="s">
        <v>1364</v>
      </c>
      <c r="D537" s="1050">
        <v>15161026.420000002</v>
      </c>
    </row>
    <row r="538" spans="3:4">
      <c r="C538" s="1051" t="s">
        <v>1361</v>
      </c>
      <c r="D538" s="1050">
        <v>15161026.420000002</v>
      </c>
    </row>
    <row r="539" spans="3:4">
      <c r="C539" s="1045" t="s">
        <v>52</v>
      </c>
      <c r="D539" s="1046">
        <v>847613008.35000002</v>
      </c>
    </row>
    <row r="540" spans="3:4">
      <c r="C540" s="1047" t="s">
        <v>1365</v>
      </c>
      <c r="D540" s="1048">
        <v>847613008.35000002</v>
      </c>
    </row>
    <row r="541" spans="3:4">
      <c r="C541" s="1049" t="s">
        <v>1366</v>
      </c>
      <c r="D541" s="1050">
        <v>663140177.12999988</v>
      </c>
    </row>
    <row r="542" spans="3:4">
      <c r="C542" s="1051" t="s">
        <v>1052</v>
      </c>
      <c r="D542" s="1050">
        <v>285302371.83999991</v>
      </c>
    </row>
    <row r="543" spans="3:4">
      <c r="C543" s="1051" t="s">
        <v>1367</v>
      </c>
      <c r="D543" s="1050">
        <v>0</v>
      </c>
    </row>
    <row r="544" spans="3:4">
      <c r="C544" s="1051" t="s">
        <v>1368</v>
      </c>
      <c r="D544" s="1050">
        <v>44658059.999999993</v>
      </c>
    </row>
    <row r="545" spans="3:4">
      <c r="C545" s="1051" t="s">
        <v>1369</v>
      </c>
      <c r="D545" s="1050">
        <v>101344951.16999999</v>
      </c>
    </row>
    <row r="546" spans="3:4">
      <c r="C546" s="1051" t="s">
        <v>1370</v>
      </c>
      <c r="D546" s="1050">
        <v>96730774.540000021</v>
      </c>
    </row>
    <row r="547" spans="3:4">
      <c r="C547" s="1051" t="s">
        <v>1371</v>
      </c>
      <c r="D547" s="1050">
        <v>17560042.829999998</v>
      </c>
    </row>
    <row r="548" spans="3:4">
      <c r="C548" s="1051" t="s">
        <v>1372</v>
      </c>
      <c r="D548" s="1050">
        <v>117543976.75</v>
      </c>
    </row>
    <row r="549" spans="3:4">
      <c r="C549" s="1049" t="s">
        <v>1373</v>
      </c>
      <c r="D549" s="1050">
        <v>167690329.63000005</v>
      </c>
    </row>
    <row r="550" spans="3:4">
      <c r="C550" s="1051" t="s">
        <v>1374</v>
      </c>
      <c r="D550" s="1050">
        <v>167690329.63000005</v>
      </c>
    </row>
    <row r="551" spans="3:4">
      <c r="C551" s="1049" t="s">
        <v>1375</v>
      </c>
      <c r="D551" s="1050">
        <v>16782501.59</v>
      </c>
    </row>
    <row r="552" spans="3:4">
      <c r="C552" s="1051" t="s">
        <v>1052</v>
      </c>
      <c r="D552" s="1050">
        <v>16782501.59</v>
      </c>
    </row>
    <row r="553" spans="3:4">
      <c r="C553" s="1045" t="s">
        <v>53</v>
      </c>
      <c r="D553" s="1046">
        <v>329451476.56999987</v>
      </c>
    </row>
    <row r="554" spans="3:4">
      <c r="C554" s="1047" t="s">
        <v>1376</v>
      </c>
      <c r="D554" s="1048">
        <v>329451476.56999987</v>
      </c>
    </row>
    <row r="555" spans="3:4">
      <c r="C555" s="1049" t="s">
        <v>1377</v>
      </c>
      <c r="D555" s="1050">
        <v>269457070.50999987</v>
      </c>
    </row>
    <row r="556" spans="3:4">
      <c r="C556" s="1051" t="s">
        <v>1052</v>
      </c>
      <c r="D556" s="1050">
        <v>166351187.99999991</v>
      </c>
    </row>
    <row r="557" spans="3:4">
      <c r="C557" s="1051" t="s">
        <v>1378</v>
      </c>
      <c r="D557" s="1050">
        <v>50386250.879999995</v>
      </c>
    </row>
    <row r="558" spans="3:4">
      <c r="C558" s="1051" t="s">
        <v>1379</v>
      </c>
      <c r="D558" s="1050">
        <v>51117511.629999995</v>
      </c>
    </row>
    <row r="559" spans="3:4">
      <c r="C559" s="1051" t="s">
        <v>1047</v>
      </c>
      <c r="D559" s="1050">
        <v>1602120</v>
      </c>
    </row>
    <row r="560" spans="3:4">
      <c r="C560" s="1049" t="s">
        <v>1380</v>
      </c>
      <c r="D560" s="1050">
        <v>59994406.059999995</v>
      </c>
    </row>
    <row r="561" spans="3:4">
      <c r="C561" s="1051" t="s">
        <v>1381</v>
      </c>
      <c r="D561" s="1050">
        <v>59994406.059999995</v>
      </c>
    </row>
    <row r="562" spans="3:4">
      <c r="C562" s="1045" t="s">
        <v>54</v>
      </c>
      <c r="D562" s="1046">
        <v>553334098.90999997</v>
      </c>
    </row>
    <row r="563" spans="3:4">
      <c r="C563" s="1047" t="s">
        <v>1382</v>
      </c>
      <c r="D563" s="1048">
        <v>553334098.90999997</v>
      </c>
    </row>
    <row r="564" spans="3:4">
      <c r="C564" s="1049" t="s">
        <v>1383</v>
      </c>
      <c r="D564" s="1050">
        <v>463812530.34999996</v>
      </c>
    </row>
    <row r="565" spans="3:4">
      <c r="C565" s="1051" t="s">
        <v>1052</v>
      </c>
      <c r="D565" s="1050">
        <v>168560678.16999996</v>
      </c>
    </row>
    <row r="566" spans="3:4">
      <c r="C566" s="1051" t="s">
        <v>1384</v>
      </c>
      <c r="D566" s="1050">
        <v>4700421.2699999996</v>
      </c>
    </row>
    <row r="567" spans="3:4">
      <c r="C567" s="1051" t="s">
        <v>1385</v>
      </c>
      <c r="D567" s="1050">
        <v>44591465.859999985</v>
      </c>
    </row>
    <row r="568" spans="3:4">
      <c r="C568" s="1051" t="s">
        <v>1386</v>
      </c>
      <c r="D568" s="1050">
        <v>4573592.3500000006</v>
      </c>
    </row>
    <row r="569" spans="3:4">
      <c r="C569" s="1051" t="s">
        <v>1047</v>
      </c>
      <c r="D569" s="1050">
        <v>100629996</v>
      </c>
    </row>
    <row r="570" spans="3:4">
      <c r="C570" s="1051" t="s">
        <v>1055</v>
      </c>
      <c r="D570" s="1050">
        <v>140756376.69999999</v>
      </c>
    </row>
    <row r="571" spans="3:4">
      <c r="C571" s="1049" t="s">
        <v>1387</v>
      </c>
      <c r="D571" s="1050">
        <v>63913334.450000003</v>
      </c>
    </row>
    <row r="572" spans="3:4">
      <c r="C572" s="1051" t="s">
        <v>1384</v>
      </c>
      <c r="D572" s="1050">
        <v>63913334.450000003</v>
      </c>
    </row>
    <row r="573" spans="3:4">
      <c r="C573" s="1049" t="s">
        <v>1388</v>
      </c>
      <c r="D573" s="1050">
        <v>25608234.110000003</v>
      </c>
    </row>
    <row r="574" spans="3:4">
      <c r="C574" s="1051" t="s">
        <v>1384</v>
      </c>
      <c r="D574" s="1050">
        <v>25608234.110000003</v>
      </c>
    </row>
    <row r="575" spans="3:4">
      <c r="C575" s="1045" t="s">
        <v>56</v>
      </c>
      <c r="D575" s="1046">
        <v>4361131672.4400005</v>
      </c>
    </row>
    <row r="576" spans="3:4">
      <c r="C576" s="1047" t="s">
        <v>1389</v>
      </c>
      <c r="D576" s="1048">
        <v>4361131672.4400005</v>
      </c>
    </row>
    <row r="577" spans="3:4">
      <c r="C577" s="1049" t="s">
        <v>1390</v>
      </c>
      <c r="D577" s="1050">
        <v>4361131672.4400005</v>
      </c>
    </row>
    <row r="578" spans="3:4">
      <c r="C578" s="1051" t="s">
        <v>1391</v>
      </c>
      <c r="D578" s="1050">
        <v>3906200830.5</v>
      </c>
    </row>
    <row r="579" spans="3:4">
      <c r="C579" s="1051" t="s">
        <v>1047</v>
      </c>
      <c r="D579" s="1050">
        <v>179096100.47999999</v>
      </c>
    </row>
    <row r="580" spans="3:4">
      <c r="C580" s="1051" t="s">
        <v>1055</v>
      </c>
      <c r="D580" s="1050">
        <v>275834741.46000004</v>
      </c>
    </row>
    <row r="581" spans="3:4">
      <c r="C581" s="1045" t="s">
        <v>58</v>
      </c>
      <c r="D581" s="1046">
        <v>2255645974.3400011</v>
      </c>
    </row>
    <row r="582" spans="3:4">
      <c r="C582" s="1047" t="s">
        <v>1392</v>
      </c>
      <c r="D582" s="1048">
        <v>2255645974.3400011</v>
      </c>
    </row>
    <row r="583" spans="3:4">
      <c r="C583" s="1049" t="s">
        <v>1393</v>
      </c>
      <c r="D583" s="1050">
        <v>2255645974.3400011</v>
      </c>
    </row>
    <row r="584" spans="3:4">
      <c r="C584" s="1051" t="s">
        <v>1052</v>
      </c>
      <c r="D584" s="1050">
        <v>1061089627.3800013</v>
      </c>
    </row>
    <row r="585" spans="3:4">
      <c r="C585" s="1051" t="s">
        <v>1394</v>
      </c>
      <c r="D585" s="1050">
        <v>288625639.97999996</v>
      </c>
    </row>
    <row r="586" spans="3:4">
      <c r="C586" s="1051" t="s">
        <v>1395</v>
      </c>
      <c r="D586" s="1050">
        <v>275730706.97999996</v>
      </c>
    </row>
    <row r="587" spans="3:4">
      <c r="C587" s="1051" t="s">
        <v>1047</v>
      </c>
      <c r="D587" s="1050">
        <v>630200000</v>
      </c>
    </row>
    <row r="588" spans="3:4">
      <c r="C588" s="1045" t="s">
        <v>59</v>
      </c>
      <c r="D588" s="1046">
        <v>483848647.10999972</v>
      </c>
    </row>
    <row r="589" spans="3:4">
      <c r="C589" s="1047" t="s">
        <v>1396</v>
      </c>
      <c r="D589" s="1048">
        <v>483848647.10999972</v>
      </c>
    </row>
    <row r="590" spans="3:4">
      <c r="C590" s="1049" t="s">
        <v>1397</v>
      </c>
      <c r="D590" s="1050">
        <v>483848647.10999972</v>
      </c>
    </row>
    <row r="591" spans="3:4">
      <c r="C591" s="1051" t="s">
        <v>1398</v>
      </c>
      <c r="D591" s="1050">
        <v>483227639.44999969</v>
      </c>
    </row>
    <row r="592" spans="3:4">
      <c r="C592" s="1051" t="s">
        <v>1047</v>
      </c>
      <c r="D592" s="1050">
        <v>621007.65999999992</v>
      </c>
    </row>
    <row r="593" spans="3:4">
      <c r="C593" s="1045" t="s">
        <v>60</v>
      </c>
      <c r="D593" s="1046">
        <v>587685834</v>
      </c>
    </row>
    <row r="594" spans="3:4">
      <c r="C594" s="1047" t="s">
        <v>1399</v>
      </c>
      <c r="D594" s="1048">
        <v>587685834</v>
      </c>
    </row>
    <row r="595" spans="3:4">
      <c r="C595" s="1049" t="s">
        <v>1400</v>
      </c>
      <c r="D595" s="1050">
        <v>587685834</v>
      </c>
    </row>
    <row r="596" spans="3:4">
      <c r="C596" s="1051" t="s">
        <v>1052</v>
      </c>
      <c r="D596" s="1050">
        <v>97652781.060000017</v>
      </c>
    </row>
    <row r="597" spans="3:4">
      <c r="C597" s="1051" t="s">
        <v>1401</v>
      </c>
      <c r="D597" s="1050">
        <v>420493052.94</v>
      </c>
    </row>
    <row r="598" spans="3:4">
      <c r="C598" s="1051" t="s">
        <v>1047</v>
      </c>
      <c r="D598" s="1050">
        <v>69540000</v>
      </c>
    </row>
    <row r="599" spans="3:4">
      <c r="C599" s="1045" t="s">
        <v>61</v>
      </c>
      <c r="D599" s="1046">
        <v>87780899</v>
      </c>
    </row>
    <row r="600" spans="3:4">
      <c r="C600" s="1047" t="s">
        <v>1402</v>
      </c>
      <c r="D600" s="1048">
        <v>87780899</v>
      </c>
    </row>
    <row r="601" spans="3:4">
      <c r="C601" s="1049" t="s">
        <v>1403</v>
      </c>
      <c r="D601" s="1050">
        <v>87780899</v>
      </c>
    </row>
    <row r="602" spans="3:4">
      <c r="C602" s="1051" t="s">
        <v>1404</v>
      </c>
      <c r="D602" s="1050">
        <v>87680899</v>
      </c>
    </row>
    <row r="603" spans="3:4">
      <c r="C603" s="1051" t="s">
        <v>1047</v>
      </c>
      <c r="D603" s="1050">
        <v>100000</v>
      </c>
    </row>
    <row r="604" spans="3:4">
      <c r="C604" s="1045" t="s">
        <v>62</v>
      </c>
      <c r="D604" s="1046">
        <v>300690834.41999996</v>
      </c>
    </row>
    <row r="605" spans="3:4">
      <c r="C605" s="1047" t="s">
        <v>1405</v>
      </c>
      <c r="D605" s="1048">
        <v>300690834.41999996</v>
      </c>
    </row>
    <row r="606" spans="3:4">
      <c r="C606" s="1049" t="s">
        <v>1406</v>
      </c>
      <c r="D606" s="1050">
        <v>300690834.41999996</v>
      </c>
    </row>
    <row r="607" spans="3:4">
      <c r="C607" s="1051" t="s">
        <v>1407</v>
      </c>
      <c r="D607" s="1050">
        <v>300640834.43999994</v>
      </c>
    </row>
    <row r="608" spans="3:4">
      <c r="C608" s="1051" t="s">
        <v>1047</v>
      </c>
      <c r="D608" s="1050">
        <v>49999.98</v>
      </c>
    </row>
    <row r="609" spans="3:4">
      <c r="C609" s="1045" t="s">
        <v>64</v>
      </c>
      <c r="D609" s="1046">
        <v>88304606537.919998</v>
      </c>
    </row>
    <row r="610" spans="3:4">
      <c r="C610" s="1047" t="s">
        <v>1408</v>
      </c>
      <c r="D610" s="1048">
        <v>88304606537.919998</v>
      </c>
    </row>
    <row r="611" spans="3:4">
      <c r="C611" s="1049" t="s">
        <v>1409</v>
      </c>
      <c r="D611" s="1050">
        <v>88304606537.919998</v>
      </c>
    </row>
    <row r="612" spans="3:4">
      <c r="C612" s="1051" t="s">
        <v>1410</v>
      </c>
      <c r="D612" s="1050">
        <v>88304606537.919998</v>
      </c>
    </row>
    <row r="613" spans="3:4">
      <c r="C613" s="1045" t="s">
        <v>65</v>
      </c>
      <c r="D613" s="1046">
        <v>32986331801.690006</v>
      </c>
    </row>
    <row r="614" spans="3:4">
      <c r="C614" s="1047" t="s">
        <v>1411</v>
      </c>
      <c r="D614" s="1048">
        <v>32986331801.690006</v>
      </c>
    </row>
    <row r="615" spans="3:4">
      <c r="C615" s="1049" t="s">
        <v>1412</v>
      </c>
      <c r="D615" s="1050">
        <v>32986331801.690006</v>
      </c>
    </row>
    <row r="616" spans="3:4">
      <c r="C616" s="1051" t="s">
        <v>1413</v>
      </c>
      <c r="D616" s="1050">
        <v>1126504.44</v>
      </c>
    </row>
    <row r="617" spans="3:4">
      <c r="C617" s="1051" t="s">
        <v>1410</v>
      </c>
      <c r="D617" s="1050">
        <v>79166666.670000002</v>
      </c>
    </row>
    <row r="618" spans="3:4">
      <c r="C618" s="1051" t="s">
        <v>1414</v>
      </c>
      <c r="D618" s="1050">
        <v>20349575953.420002</v>
      </c>
    </row>
    <row r="619" spans="3:4">
      <c r="C619" s="1051" t="s">
        <v>1047</v>
      </c>
      <c r="D619" s="1050">
        <v>12289332216.85</v>
      </c>
    </row>
    <row r="620" spans="3:4">
      <c r="C620" s="1051" t="s">
        <v>1055</v>
      </c>
      <c r="D620" s="1050">
        <v>267130460.31</v>
      </c>
    </row>
    <row r="621" spans="3:4" ht="15.75" thickBot="1">
      <c r="C621" s="1052" t="s">
        <v>134</v>
      </c>
      <c r="D621" s="1053">
        <v>403194376968.52972</v>
      </c>
    </row>
    <row r="622" spans="3:4">
      <c r="C622" s="3" t="s">
        <v>23</v>
      </c>
    </row>
    <row r="623" spans="3:4">
      <c r="C623" s="3" t="s">
        <v>24</v>
      </c>
    </row>
    <row r="624" spans="3:4">
      <c r="C624" s="3" t="s">
        <v>467</v>
      </c>
    </row>
    <row r="625" spans="3:3">
      <c r="C625" s="3" t="s">
        <v>26</v>
      </c>
    </row>
  </sheetData>
  <mergeCells count="4">
    <mergeCell ref="C3:D3"/>
    <mergeCell ref="C4:D4"/>
    <mergeCell ref="C5:C6"/>
    <mergeCell ref="D5:D7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38"/>
  <sheetViews>
    <sheetView showGridLines="0" zoomScaleNormal="100" workbookViewId="0">
      <selection activeCell="B28" sqref="B28"/>
    </sheetView>
  </sheetViews>
  <sheetFormatPr defaultColWidth="11.42578125" defaultRowHeight="15"/>
  <cols>
    <col min="1" max="1" width="11.42578125" style="24" customWidth="1"/>
    <col min="2" max="2" width="64.42578125" style="24" customWidth="1"/>
    <col min="3" max="3" width="14.7109375" style="24" customWidth="1"/>
    <col min="4" max="4" width="14.28515625" style="24" customWidth="1"/>
    <col min="5" max="5" width="11.85546875" style="24" customWidth="1"/>
    <col min="6" max="6" width="13" style="24" customWidth="1"/>
    <col min="7" max="256" width="11.42578125" style="24"/>
    <col min="257" max="257" width="11.42578125" style="24" customWidth="1"/>
    <col min="258" max="258" width="64.42578125" style="24" customWidth="1"/>
    <col min="259" max="259" width="14.7109375" style="24" customWidth="1"/>
    <col min="260" max="260" width="14.28515625" style="24" customWidth="1"/>
    <col min="261" max="261" width="11.85546875" style="24" customWidth="1"/>
    <col min="262" max="262" width="13" style="24" customWidth="1"/>
    <col min="263" max="512" width="11.42578125" style="24"/>
    <col min="513" max="513" width="11.42578125" style="24" customWidth="1"/>
    <col min="514" max="514" width="64.42578125" style="24" customWidth="1"/>
    <col min="515" max="515" width="14.7109375" style="24" customWidth="1"/>
    <col min="516" max="516" width="14.28515625" style="24" customWidth="1"/>
    <col min="517" max="517" width="11.85546875" style="24" customWidth="1"/>
    <col min="518" max="518" width="13" style="24" customWidth="1"/>
    <col min="519" max="768" width="11.42578125" style="24"/>
    <col min="769" max="769" width="11.42578125" style="24" customWidth="1"/>
    <col min="770" max="770" width="64.42578125" style="24" customWidth="1"/>
    <col min="771" max="771" width="14.7109375" style="24" customWidth="1"/>
    <col min="772" max="772" width="14.28515625" style="24" customWidth="1"/>
    <col min="773" max="773" width="11.85546875" style="24" customWidth="1"/>
    <col min="774" max="774" width="13" style="24" customWidth="1"/>
    <col min="775" max="1024" width="11.42578125" style="24"/>
    <col min="1025" max="1025" width="11.42578125" style="24" customWidth="1"/>
    <col min="1026" max="1026" width="64.42578125" style="24" customWidth="1"/>
    <col min="1027" max="1027" width="14.7109375" style="24" customWidth="1"/>
    <col min="1028" max="1028" width="14.28515625" style="24" customWidth="1"/>
    <col min="1029" max="1029" width="11.85546875" style="24" customWidth="1"/>
    <col min="1030" max="1030" width="13" style="24" customWidth="1"/>
    <col min="1031" max="1280" width="11.42578125" style="24"/>
    <col min="1281" max="1281" width="11.42578125" style="24" customWidth="1"/>
    <col min="1282" max="1282" width="64.42578125" style="24" customWidth="1"/>
    <col min="1283" max="1283" width="14.7109375" style="24" customWidth="1"/>
    <col min="1284" max="1284" width="14.28515625" style="24" customWidth="1"/>
    <col min="1285" max="1285" width="11.85546875" style="24" customWidth="1"/>
    <col min="1286" max="1286" width="13" style="24" customWidth="1"/>
    <col min="1287" max="1536" width="11.42578125" style="24"/>
    <col min="1537" max="1537" width="11.42578125" style="24" customWidth="1"/>
    <col min="1538" max="1538" width="64.42578125" style="24" customWidth="1"/>
    <col min="1539" max="1539" width="14.7109375" style="24" customWidth="1"/>
    <col min="1540" max="1540" width="14.28515625" style="24" customWidth="1"/>
    <col min="1541" max="1541" width="11.85546875" style="24" customWidth="1"/>
    <col min="1542" max="1542" width="13" style="24" customWidth="1"/>
    <col min="1543" max="1792" width="11.42578125" style="24"/>
    <col min="1793" max="1793" width="11.42578125" style="24" customWidth="1"/>
    <col min="1794" max="1794" width="64.42578125" style="24" customWidth="1"/>
    <col min="1795" max="1795" width="14.7109375" style="24" customWidth="1"/>
    <col min="1796" max="1796" width="14.28515625" style="24" customWidth="1"/>
    <col min="1797" max="1797" width="11.85546875" style="24" customWidth="1"/>
    <col min="1798" max="1798" width="13" style="24" customWidth="1"/>
    <col min="1799" max="2048" width="11.42578125" style="24"/>
    <col min="2049" max="2049" width="11.42578125" style="24" customWidth="1"/>
    <col min="2050" max="2050" width="64.42578125" style="24" customWidth="1"/>
    <col min="2051" max="2051" width="14.7109375" style="24" customWidth="1"/>
    <col min="2052" max="2052" width="14.28515625" style="24" customWidth="1"/>
    <col min="2053" max="2053" width="11.85546875" style="24" customWidth="1"/>
    <col min="2054" max="2054" width="13" style="24" customWidth="1"/>
    <col min="2055" max="2304" width="11.42578125" style="24"/>
    <col min="2305" max="2305" width="11.42578125" style="24" customWidth="1"/>
    <col min="2306" max="2306" width="64.42578125" style="24" customWidth="1"/>
    <col min="2307" max="2307" width="14.7109375" style="24" customWidth="1"/>
    <col min="2308" max="2308" width="14.28515625" style="24" customWidth="1"/>
    <col min="2309" max="2309" width="11.85546875" style="24" customWidth="1"/>
    <col min="2310" max="2310" width="13" style="24" customWidth="1"/>
    <col min="2311" max="2560" width="11.42578125" style="24"/>
    <col min="2561" max="2561" width="11.42578125" style="24" customWidth="1"/>
    <col min="2562" max="2562" width="64.42578125" style="24" customWidth="1"/>
    <col min="2563" max="2563" width="14.7109375" style="24" customWidth="1"/>
    <col min="2564" max="2564" width="14.28515625" style="24" customWidth="1"/>
    <col min="2565" max="2565" width="11.85546875" style="24" customWidth="1"/>
    <col min="2566" max="2566" width="13" style="24" customWidth="1"/>
    <col min="2567" max="2816" width="11.42578125" style="24"/>
    <col min="2817" max="2817" width="11.42578125" style="24" customWidth="1"/>
    <col min="2818" max="2818" width="64.42578125" style="24" customWidth="1"/>
    <col min="2819" max="2819" width="14.7109375" style="24" customWidth="1"/>
    <col min="2820" max="2820" width="14.28515625" style="24" customWidth="1"/>
    <col min="2821" max="2821" width="11.85546875" style="24" customWidth="1"/>
    <col min="2822" max="2822" width="13" style="24" customWidth="1"/>
    <col min="2823" max="3072" width="11.42578125" style="24"/>
    <col min="3073" max="3073" width="11.42578125" style="24" customWidth="1"/>
    <col min="3074" max="3074" width="64.42578125" style="24" customWidth="1"/>
    <col min="3075" max="3075" width="14.7109375" style="24" customWidth="1"/>
    <col min="3076" max="3076" width="14.28515625" style="24" customWidth="1"/>
    <col min="3077" max="3077" width="11.85546875" style="24" customWidth="1"/>
    <col min="3078" max="3078" width="13" style="24" customWidth="1"/>
    <col min="3079" max="3328" width="11.42578125" style="24"/>
    <col min="3329" max="3329" width="11.42578125" style="24" customWidth="1"/>
    <col min="3330" max="3330" width="64.42578125" style="24" customWidth="1"/>
    <col min="3331" max="3331" width="14.7109375" style="24" customWidth="1"/>
    <col min="3332" max="3332" width="14.28515625" style="24" customWidth="1"/>
    <col min="3333" max="3333" width="11.85546875" style="24" customWidth="1"/>
    <col min="3334" max="3334" width="13" style="24" customWidth="1"/>
    <col min="3335" max="3584" width="11.42578125" style="24"/>
    <col min="3585" max="3585" width="11.42578125" style="24" customWidth="1"/>
    <col min="3586" max="3586" width="64.42578125" style="24" customWidth="1"/>
    <col min="3587" max="3587" width="14.7109375" style="24" customWidth="1"/>
    <col min="3588" max="3588" width="14.28515625" style="24" customWidth="1"/>
    <col min="3589" max="3589" width="11.85546875" style="24" customWidth="1"/>
    <col min="3590" max="3590" width="13" style="24" customWidth="1"/>
    <col min="3591" max="3840" width="11.42578125" style="24"/>
    <col min="3841" max="3841" width="11.42578125" style="24" customWidth="1"/>
    <col min="3842" max="3842" width="64.42578125" style="24" customWidth="1"/>
    <col min="3843" max="3843" width="14.7109375" style="24" customWidth="1"/>
    <col min="3844" max="3844" width="14.28515625" style="24" customWidth="1"/>
    <col min="3845" max="3845" width="11.85546875" style="24" customWidth="1"/>
    <col min="3846" max="3846" width="13" style="24" customWidth="1"/>
    <col min="3847" max="4096" width="11.42578125" style="24"/>
    <col min="4097" max="4097" width="11.42578125" style="24" customWidth="1"/>
    <col min="4098" max="4098" width="64.42578125" style="24" customWidth="1"/>
    <col min="4099" max="4099" width="14.7109375" style="24" customWidth="1"/>
    <col min="4100" max="4100" width="14.28515625" style="24" customWidth="1"/>
    <col min="4101" max="4101" width="11.85546875" style="24" customWidth="1"/>
    <col min="4102" max="4102" width="13" style="24" customWidth="1"/>
    <col min="4103" max="4352" width="11.42578125" style="24"/>
    <col min="4353" max="4353" width="11.42578125" style="24" customWidth="1"/>
    <col min="4354" max="4354" width="64.42578125" style="24" customWidth="1"/>
    <col min="4355" max="4355" width="14.7109375" style="24" customWidth="1"/>
    <col min="4356" max="4356" width="14.28515625" style="24" customWidth="1"/>
    <col min="4357" max="4357" width="11.85546875" style="24" customWidth="1"/>
    <col min="4358" max="4358" width="13" style="24" customWidth="1"/>
    <col min="4359" max="4608" width="11.42578125" style="24"/>
    <col min="4609" max="4609" width="11.42578125" style="24" customWidth="1"/>
    <col min="4610" max="4610" width="64.42578125" style="24" customWidth="1"/>
    <col min="4611" max="4611" width="14.7109375" style="24" customWidth="1"/>
    <col min="4612" max="4612" width="14.28515625" style="24" customWidth="1"/>
    <col min="4613" max="4613" width="11.85546875" style="24" customWidth="1"/>
    <col min="4614" max="4614" width="13" style="24" customWidth="1"/>
    <col min="4615" max="4864" width="11.42578125" style="24"/>
    <col min="4865" max="4865" width="11.42578125" style="24" customWidth="1"/>
    <col min="4866" max="4866" width="64.42578125" style="24" customWidth="1"/>
    <col min="4867" max="4867" width="14.7109375" style="24" customWidth="1"/>
    <col min="4868" max="4868" width="14.28515625" style="24" customWidth="1"/>
    <col min="4869" max="4869" width="11.85546875" style="24" customWidth="1"/>
    <col min="4870" max="4870" width="13" style="24" customWidth="1"/>
    <col min="4871" max="5120" width="11.42578125" style="24"/>
    <col min="5121" max="5121" width="11.42578125" style="24" customWidth="1"/>
    <col min="5122" max="5122" width="64.42578125" style="24" customWidth="1"/>
    <col min="5123" max="5123" width="14.7109375" style="24" customWidth="1"/>
    <col min="5124" max="5124" width="14.28515625" style="24" customWidth="1"/>
    <col min="5125" max="5125" width="11.85546875" style="24" customWidth="1"/>
    <col min="5126" max="5126" width="13" style="24" customWidth="1"/>
    <col min="5127" max="5376" width="11.42578125" style="24"/>
    <col min="5377" max="5377" width="11.42578125" style="24" customWidth="1"/>
    <col min="5378" max="5378" width="64.42578125" style="24" customWidth="1"/>
    <col min="5379" max="5379" width="14.7109375" style="24" customWidth="1"/>
    <col min="5380" max="5380" width="14.28515625" style="24" customWidth="1"/>
    <col min="5381" max="5381" width="11.85546875" style="24" customWidth="1"/>
    <col min="5382" max="5382" width="13" style="24" customWidth="1"/>
    <col min="5383" max="5632" width="11.42578125" style="24"/>
    <col min="5633" max="5633" width="11.42578125" style="24" customWidth="1"/>
    <col min="5634" max="5634" width="64.42578125" style="24" customWidth="1"/>
    <col min="5635" max="5635" width="14.7109375" style="24" customWidth="1"/>
    <col min="5636" max="5636" width="14.28515625" style="24" customWidth="1"/>
    <col min="5637" max="5637" width="11.85546875" style="24" customWidth="1"/>
    <col min="5638" max="5638" width="13" style="24" customWidth="1"/>
    <col min="5639" max="5888" width="11.42578125" style="24"/>
    <col min="5889" max="5889" width="11.42578125" style="24" customWidth="1"/>
    <col min="5890" max="5890" width="64.42578125" style="24" customWidth="1"/>
    <col min="5891" max="5891" width="14.7109375" style="24" customWidth="1"/>
    <col min="5892" max="5892" width="14.28515625" style="24" customWidth="1"/>
    <col min="5893" max="5893" width="11.85546875" style="24" customWidth="1"/>
    <col min="5894" max="5894" width="13" style="24" customWidth="1"/>
    <col min="5895" max="6144" width="11.42578125" style="24"/>
    <col min="6145" max="6145" width="11.42578125" style="24" customWidth="1"/>
    <col min="6146" max="6146" width="64.42578125" style="24" customWidth="1"/>
    <col min="6147" max="6147" width="14.7109375" style="24" customWidth="1"/>
    <col min="6148" max="6148" width="14.28515625" style="24" customWidth="1"/>
    <col min="6149" max="6149" width="11.85546875" style="24" customWidth="1"/>
    <col min="6150" max="6150" width="13" style="24" customWidth="1"/>
    <col min="6151" max="6400" width="11.42578125" style="24"/>
    <col min="6401" max="6401" width="11.42578125" style="24" customWidth="1"/>
    <col min="6402" max="6402" width="64.42578125" style="24" customWidth="1"/>
    <col min="6403" max="6403" width="14.7109375" style="24" customWidth="1"/>
    <col min="6404" max="6404" width="14.28515625" style="24" customWidth="1"/>
    <col min="6405" max="6405" width="11.85546875" style="24" customWidth="1"/>
    <col min="6406" max="6406" width="13" style="24" customWidth="1"/>
    <col min="6407" max="6656" width="11.42578125" style="24"/>
    <col min="6657" max="6657" width="11.42578125" style="24" customWidth="1"/>
    <col min="6658" max="6658" width="64.42578125" style="24" customWidth="1"/>
    <col min="6659" max="6659" width="14.7109375" style="24" customWidth="1"/>
    <col min="6660" max="6660" width="14.28515625" style="24" customWidth="1"/>
    <col min="6661" max="6661" width="11.85546875" style="24" customWidth="1"/>
    <col min="6662" max="6662" width="13" style="24" customWidth="1"/>
    <col min="6663" max="6912" width="11.42578125" style="24"/>
    <col min="6913" max="6913" width="11.42578125" style="24" customWidth="1"/>
    <col min="6914" max="6914" width="64.42578125" style="24" customWidth="1"/>
    <col min="6915" max="6915" width="14.7109375" style="24" customWidth="1"/>
    <col min="6916" max="6916" width="14.28515625" style="24" customWidth="1"/>
    <col min="6917" max="6917" width="11.85546875" style="24" customWidth="1"/>
    <col min="6918" max="6918" width="13" style="24" customWidth="1"/>
    <col min="6919" max="7168" width="11.42578125" style="24"/>
    <col min="7169" max="7169" width="11.42578125" style="24" customWidth="1"/>
    <col min="7170" max="7170" width="64.42578125" style="24" customWidth="1"/>
    <col min="7171" max="7171" width="14.7109375" style="24" customWidth="1"/>
    <col min="7172" max="7172" width="14.28515625" style="24" customWidth="1"/>
    <col min="7173" max="7173" width="11.85546875" style="24" customWidth="1"/>
    <col min="7174" max="7174" width="13" style="24" customWidth="1"/>
    <col min="7175" max="7424" width="11.42578125" style="24"/>
    <col min="7425" max="7425" width="11.42578125" style="24" customWidth="1"/>
    <col min="7426" max="7426" width="64.42578125" style="24" customWidth="1"/>
    <col min="7427" max="7427" width="14.7109375" style="24" customWidth="1"/>
    <col min="7428" max="7428" width="14.28515625" style="24" customWidth="1"/>
    <col min="7429" max="7429" width="11.85546875" style="24" customWidth="1"/>
    <col min="7430" max="7430" width="13" style="24" customWidth="1"/>
    <col min="7431" max="7680" width="11.42578125" style="24"/>
    <col min="7681" max="7681" width="11.42578125" style="24" customWidth="1"/>
    <col min="7682" max="7682" width="64.42578125" style="24" customWidth="1"/>
    <col min="7683" max="7683" width="14.7109375" style="24" customWidth="1"/>
    <col min="7684" max="7684" width="14.28515625" style="24" customWidth="1"/>
    <col min="7685" max="7685" width="11.85546875" style="24" customWidth="1"/>
    <col min="7686" max="7686" width="13" style="24" customWidth="1"/>
    <col min="7687" max="7936" width="11.42578125" style="24"/>
    <col min="7937" max="7937" width="11.42578125" style="24" customWidth="1"/>
    <col min="7938" max="7938" width="64.42578125" style="24" customWidth="1"/>
    <col min="7939" max="7939" width="14.7109375" style="24" customWidth="1"/>
    <col min="7940" max="7940" width="14.28515625" style="24" customWidth="1"/>
    <col min="7941" max="7941" width="11.85546875" style="24" customWidth="1"/>
    <col min="7942" max="7942" width="13" style="24" customWidth="1"/>
    <col min="7943" max="8192" width="11.42578125" style="24"/>
    <col min="8193" max="8193" width="11.42578125" style="24" customWidth="1"/>
    <col min="8194" max="8194" width="64.42578125" style="24" customWidth="1"/>
    <col min="8195" max="8195" width="14.7109375" style="24" customWidth="1"/>
    <col min="8196" max="8196" width="14.28515625" style="24" customWidth="1"/>
    <col min="8197" max="8197" width="11.85546875" style="24" customWidth="1"/>
    <col min="8198" max="8198" width="13" style="24" customWidth="1"/>
    <col min="8199" max="8448" width="11.42578125" style="24"/>
    <col min="8449" max="8449" width="11.42578125" style="24" customWidth="1"/>
    <col min="8450" max="8450" width="64.42578125" style="24" customWidth="1"/>
    <col min="8451" max="8451" width="14.7109375" style="24" customWidth="1"/>
    <col min="8452" max="8452" width="14.28515625" style="24" customWidth="1"/>
    <col min="8453" max="8453" width="11.85546875" style="24" customWidth="1"/>
    <col min="8454" max="8454" width="13" style="24" customWidth="1"/>
    <col min="8455" max="8704" width="11.42578125" style="24"/>
    <col min="8705" max="8705" width="11.42578125" style="24" customWidth="1"/>
    <col min="8706" max="8706" width="64.42578125" style="24" customWidth="1"/>
    <col min="8707" max="8707" width="14.7109375" style="24" customWidth="1"/>
    <col min="8708" max="8708" width="14.28515625" style="24" customWidth="1"/>
    <col min="8709" max="8709" width="11.85546875" style="24" customWidth="1"/>
    <col min="8710" max="8710" width="13" style="24" customWidth="1"/>
    <col min="8711" max="8960" width="11.42578125" style="24"/>
    <col min="8961" max="8961" width="11.42578125" style="24" customWidth="1"/>
    <col min="8962" max="8962" width="64.42578125" style="24" customWidth="1"/>
    <col min="8963" max="8963" width="14.7109375" style="24" customWidth="1"/>
    <col min="8964" max="8964" width="14.28515625" style="24" customWidth="1"/>
    <col min="8965" max="8965" width="11.85546875" style="24" customWidth="1"/>
    <col min="8966" max="8966" width="13" style="24" customWidth="1"/>
    <col min="8967" max="9216" width="11.42578125" style="24"/>
    <col min="9217" max="9217" width="11.42578125" style="24" customWidth="1"/>
    <col min="9218" max="9218" width="64.42578125" style="24" customWidth="1"/>
    <col min="9219" max="9219" width="14.7109375" style="24" customWidth="1"/>
    <col min="9220" max="9220" width="14.28515625" style="24" customWidth="1"/>
    <col min="9221" max="9221" width="11.85546875" style="24" customWidth="1"/>
    <col min="9222" max="9222" width="13" style="24" customWidth="1"/>
    <col min="9223" max="9472" width="11.42578125" style="24"/>
    <col min="9473" max="9473" width="11.42578125" style="24" customWidth="1"/>
    <col min="9474" max="9474" width="64.42578125" style="24" customWidth="1"/>
    <col min="9475" max="9475" width="14.7109375" style="24" customWidth="1"/>
    <col min="9476" max="9476" width="14.28515625" style="24" customWidth="1"/>
    <col min="9477" max="9477" width="11.85546875" style="24" customWidth="1"/>
    <col min="9478" max="9478" width="13" style="24" customWidth="1"/>
    <col min="9479" max="9728" width="11.42578125" style="24"/>
    <col min="9729" max="9729" width="11.42578125" style="24" customWidth="1"/>
    <col min="9730" max="9730" width="64.42578125" style="24" customWidth="1"/>
    <col min="9731" max="9731" width="14.7109375" style="24" customWidth="1"/>
    <col min="9732" max="9732" width="14.28515625" style="24" customWidth="1"/>
    <col min="9733" max="9733" width="11.85546875" style="24" customWidth="1"/>
    <col min="9734" max="9734" width="13" style="24" customWidth="1"/>
    <col min="9735" max="9984" width="11.42578125" style="24"/>
    <col min="9985" max="9985" width="11.42578125" style="24" customWidth="1"/>
    <col min="9986" max="9986" width="64.42578125" style="24" customWidth="1"/>
    <col min="9987" max="9987" width="14.7109375" style="24" customWidth="1"/>
    <col min="9988" max="9988" width="14.28515625" style="24" customWidth="1"/>
    <col min="9989" max="9989" width="11.85546875" style="24" customWidth="1"/>
    <col min="9990" max="9990" width="13" style="24" customWidth="1"/>
    <col min="9991" max="10240" width="11.42578125" style="24"/>
    <col min="10241" max="10241" width="11.42578125" style="24" customWidth="1"/>
    <col min="10242" max="10242" width="64.42578125" style="24" customWidth="1"/>
    <col min="10243" max="10243" width="14.7109375" style="24" customWidth="1"/>
    <col min="10244" max="10244" width="14.28515625" style="24" customWidth="1"/>
    <col min="10245" max="10245" width="11.85546875" style="24" customWidth="1"/>
    <col min="10246" max="10246" width="13" style="24" customWidth="1"/>
    <col min="10247" max="10496" width="11.42578125" style="24"/>
    <col min="10497" max="10497" width="11.42578125" style="24" customWidth="1"/>
    <col min="10498" max="10498" width="64.42578125" style="24" customWidth="1"/>
    <col min="10499" max="10499" width="14.7109375" style="24" customWidth="1"/>
    <col min="10500" max="10500" width="14.28515625" style="24" customWidth="1"/>
    <col min="10501" max="10501" width="11.85546875" style="24" customWidth="1"/>
    <col min="10502" max="10502" width="13" style="24" customWidth="1"/>
    <col min="10503" max="10752" width="11.42578125" style="24"/>
    <col min="10753" max="10753" width="11.42578125" style="24" customWidth="1"/>
    <col min="10754" max="10754" width="64.42578125" style="24" customWidth="1"/>
    <col min="10755" max="10755" width="14.7109375" style="24" customWidth="1"/>
    <col min="10756" max="10756" width="14.28515625" style="24" customWidth="1"/>
    <col min="10757" max="10757" width="11.85546875" style="24" customWidth="1"/>
    <col min="10758" max="10758" width="13" style="24" customWidth="1"/>
    <col min="10759" max="11008" width="11.42578125" style="24"/>
    <col min="11009" max="11009" width="11.42578125" style="24" customWidth="1"/>
    <col min="11010" max="11010" width="64.42578125" style="24" customWidth="1"/>
    <col min="11011" max="11011" width="14.7109375" style="24" customWidth="1"/>
    <col min="11012" max="11012" width="14.28515625" style="24" customWidth="1"/>
    <col min="11013" max="11013" width="11.85546875" style="24" customWidth="1"/>
    <col min="11014" max="11014" width="13" style="24" customWidth="1"/>
    <col min="11015" max="11264" width="11.42578125" style="24"/>
    <col min="11265" max="11265" width="11.42578125" style="24" customWidth="1"/>
    <col min="11266" max="11266" width="64.42578125" style="24" customWidth="1"/>
    <col min="11267" max="11267" width="14.7109375" style="24" customWidth="1"/>
    <col min="11268" max="11268" width="14.28515625" style="24" customWidth="1"/>
    <col min="11269" max="11269" width="11.85546875" style="24" customWidth="1"/>
    <col min="11270" max="11270" width="13" style="24" customWidth="1"/>
    <col min="11271" max="11520" width="11.42578125" style="24"/>
    <col min="11521" max="11521" width="11.42578125" style="24" customWidth="1"/>
    <col min="11522" max="11522" width="64.42578125" style="24" customWidth="1"/>
    <col min="11523" max="11523" width="14.7109375" style="24" customWidth="1"/>
    <col min="11524" max="11524" width="14.28515625" style="24" customWidth="1"/>
    <col min="11525" max="11525" width="11.85546875" style="24" customWidth="1"/>
    <col min="11526" max="11526" width="13" style="24" customWidth="1"/>
    <col min="11527" max="11776" width="11.42578125" style="24"/>
    <col min="11777" max="11777" width="11.42578125" style="24" customWidth="1"/>
    <col min="11778" max="11778" width="64.42578125" style="24" customWidth="1"/>
    <col min="11779" max="11779" width="14.7109375" style="24" customWidth="1"/>
    <col min="11780" max="11780" width="14.28515625" style="24" customWidth="1"/>
    <col min="11781" max="11781" width="11.85546875" style="24" customWidth="1"/>
    <col min="11782" max="11782" width="13" style="24" customWidth="1"/>
    <col min="11783" max="12032" width="11.42578125" style="24"/>
    <col min="12033" max="12033" width="11.42578125" style="24" customWidth="1"/>
    <col min="12034" max="12034" width="64.42578125" style="24" customWidth="1"/>
    <col min="12035" max="12035" width="14.7109375" style="24" customWidth="1"/>
    <col min="12036" max="12036" width="14.28515625" style="24" customWidth="1"/>
    <col min="12037" max="12037" width="11.85546875" style="24" customWidth="1"/>
    <col min="12038" max="12038" width="13" style="24" customWidth="1"/>
    <col min="12039" max="12288" width="11.42578125" style="24"/>
    <col min="12289" max="12289" width="11.42578125" style="24" customWidth="1"/>
    <col min="12290" max="12290" width="64.42578125" style="24" customWidth="1"/>
    <col min="12291" max="12291" width="14.7109375" style="24" customWidth="1"/>
    <col min="12292" max="12292" width="14.28515625" style="24" customWidth="1"/>
    <col min="12293" max="12293" width="11.85546875" style="24" customWidth="1"/>
    <col min="12294" max="12294" width="13" style="24" customWidth="1"/>
    <col min="12295" max="12544" width="11.42578125" style="24"/>
    <col min="12545" max="12545" width="11.42578125" style="24" customWidth="1"/>
    <col min="12546" max="12546" width="64.42578125" style="24" customWidth="1"/>
    <col min="12547" max="12547" width="14.7109375" style="24" customWidth="1"/>
    <col min="12548" max="12548" width="14.28515625" style="24" customWidth="1"/>
    <col min="12549" max="12549" width="11.85546875" style="24" customWidth="1"/>
    <col min="12550" max="12550" width="13" style="24" customWidth="1"/>
    <col min="12551" max="12800" width="11.42578125" style="24"/>
    <col min="12801" max="12801" width="11.42578125" style="24" customWidth="1"/>
    <col min="12802" max="12802" width="64.42578125" style="24" customWidth="1"/>
    <col min="12803" max="12803" width="14.7109375" style="24" customWidth="1"/>
    <col min="12804" max="12804" width="14.28515625" style="24" customWidth="1"/>
    <col min="12805" max="12805" width="11.85546875" style="24" customWidth="1"/>
    <col min="12806" max="12806" width="13" style="24" customWidth="1"/>
    <col min="12807" max="13056" width="11.42578125" style="24"/>
    <col min="13057" max="13057" width="11.42578125" style="24" customWidth="1"/>
    <col min="13058" max="13058" width="64.42578125" style="24" customWidth="1"/>
    <col min="13059" max="13059" width="14.7109375" style="24" customWidth="1"/>
    <col min="13060" max="13060" width="14.28515625" style="24" customWidth="1"/>
    <col min="13061" max="13061" width="11.85546875" style="24" customWidth="1"/>
    <col min="13062" max="13062" width="13" style="24" customWidth="1"/>
    <col min="13063" max="13312" width="11.42578125" style="24"/>
    <col min="13313" max="13313" width="11.42578125" style="24" customWidth="1"/>
    <col min="13314" max="13314" width="64.42578125" style="24" customWidth="1"/>
    <col min="13315" max="13315" width="14.7109375" style="24" customWidth="1"/>
    <col min="13316" max="13316" width="14.28515625" style="24" customWidth="1"/>
    <col min="13317" max="13317" width="11.85546875" style="24" customWidth="1"/>
    <col min="13318" max="13318" width="13" style="24" customWidth="1"/>
    <col min="13319" max="13568" width="11.42578125" style="24"/>
    <col min="13569" max="13569" width="11.42578125" style="24" customWidth="1"/>
    <col min="13570" max="13570" width="64.42578125" style="24" customWidth="1"/>
    <col min="13571" max="13571" width="14.7109375" style="24" customWidth="1"/>
    <col min="13572" max="13572" width="14.28515625" style="24" customWidth="1"/>
    <col min="13573" max="13573" width="11.85546875" style="24" customWidth="1"/>
    <col min="13574" max="13574" width="13" style="24" customWidth="1"/>
    <col min="13575" max="13824" width="11.42578125" style="24"/>
    <col min="13825" max="13825" width="11.42578125" style="24" customWidth="1"/>
    <col min="13826" max="13826" width="64.42578125" style="24" customWidth="1"/>
    <col min="13827" max="13827" width="14.7109375" style="24" customWidth="1"/>
    <col min="13828" max="13828" width="14.28515625" style="24" customWidth="1"/>
    <col min="13829" max="13829" width="11.85546875" style="24" customWidth="1"/>
    <col min="13830" max="13830" width="13" style="24" customWidth="1"/>
    <col min="13831" max="14080" width="11.42578125" style="24"/>
    <col min="14081" max="14081" width="11.42578125" style="24" customWidth="1"/>
    <col min="14082" max="14082" width="64.42578125" style="24" customWidth="1"/>
    <col min="14083" max="14083" width="14.7109375" style="24" customWidth="1"/>
    <col min="14084" max="14084" width="14.28515625" style="24" customWidth="1"/>
    <col min="14085" max="14085" width="11.85546875" style="24" customWidth="1"/>
    <col min="14086" max="14086" width="13" style="24" customWidth="1"/>
    <col min="14087" max="14336" width="11.42578125" style="24"/>
    <col min="14337" max="14337" width="11.42578125" style="24" customWidth="1"/>
    <col min="14338" max="14338" width="64.42578125" style="24" customWidth="1"/>
    <col min="14339" max="14339" width="14.7109375" style="24" customWidth="1"/>
    <col min="14340" max="14340" width="14.28515625" style="24" customWidth="1"/>
    <col min="14341" max="14341" width="11.85546875" style="24" customWidth="1"/>
    <col min="14342" max="14342" width="13" style="24" customWidth="1"/>
    <col min="14343" max="14592" width="11.42578125" style="24"/>
    <col min="14593" max="14593" width="11.42578125" style="24" customWidth="1"/>
    <col min="14594" max="14594" width="64.42578125" style="24" customWidth="1"/>
    <col min="14595" max="14595" width="14.7109375" style="24" customWidth="1"/>
    <col min="14596" max="14596" width="14.28515625" style="24" customWidth="1"/>
    <col min="14597" max="14597" width="11.85546875" style="24" customWidth="1"/>
    <col min="14598" max="14598" width="13" style="24" customWidth="1"/>
    <col min="14599" max="14848" width="11.42578125" style="24"/>
    <col min="14849" max="14849" width="11.42578125" style="24" customWidth="1"/>
    <col min="14850" max="14850" width="64.42578125" style="24" customWidth="1"/>
    <col min="14851" max="14851" width="14.7109375" style="24" customWidth="1"/>
    <col min="14852" max="14852" width="14.28515625" style="24" customWidth="1"/>
    <col min="14853" max="14853" width="11.85546875" style="24" customWidth="1"/>
    <col min="14854" max="14854" width="13" style="24" customWidth="1"/>
    <col min="14855" max="15104" width="11.42578125" style="24"/>
    <col min="15105" max="15105" width="11.42578125" style="24" customWidth="1"/>
    <col min="15106" max="15106" width="64.42578125" style="24" customWidth="1"/>
    <col min="15107" max="15107" width="14.7109375" style="24" customWidth="1"/>
    <col min="15108" max="15108" width="14.28515625" style="24" customWidth="1"/>
    <col min="15109" max="15109" width="11.85546875" style="24" customWidth="1"/>
    <col min="15110" max="15110" width="13" style="24" customWidth="1"/>
    <col min="15111" max="15360" width="11.42578125" style="24"/>
    <col min="15361" max="15361" width="11.42578125" style="24" customWidth="1"/>
    <col min="15362" max="15362" width="64.42578125" style="24" customWidth="1"/>
    <col min="15363" max="15363" width="14.7109375" style="24" customWidth="1"/>
    <col min="15364" max="15364" width="14.28515625" style="24" customWidth="1"/>
    <col min="15365" max="15365" width="11.85546875" style="24" customWidth="1"/>
    <col min="15366" max="15366" width="13" style="24" customWidth="1"/>
    <col min="15367" max="15616" width="11.42578125" style="24"/>
    <col min="15617" max="15617" width="11.42578125" style="24" customWidth="1"/>
    <col min="15618" max="15618" width="64.42578125" style="24" customWidth="1"/>
    <col min="15619" max="15619" width="14.7109375" style="24" customWidth="1"/>
    <col min="15620" max="15620" width="14.28515625" style="24" customWidth="1"/>
    <col min="15621" max="15621" width="11.85546875" style="24" customWidth="1"/>
    <col min="15622" max="15622" width="13" style="24" customWidth="1"/>
    <col min="15623" max="15872" width="11.42578125" style="24"/>
    <col min="15873" max="15873" width="11.42578125" style="24" customWidth="1"/>
    <col min="15874" max="15874" width="64.42578125" style="24" customWidth="1"/>
    <col min="15875" max="15875" width="14.7109375" style="24" customWidth="1"/>
    <col min="15876" max="15876" width="14.28515625" style="24" customWidth="1"/>
    <col min="15877" max="15877" width="11.85546875" style="24" customWidth="1"/>
    <col min="15878" max="15878" width="13" style="24" customWidth="1"/>
    <col min="15879" max="16128" width="11.42578125" style="24"/>
    <col min="16129" max="16129" width="11.42578125" style="24" customWidth="1"/>
    <col min="16130" max="16130" width="64.42578125" style="24" customWidth="1"/>
    <col min="16131" max="16131" width="14.7109375" style="24" customWidth="1"/>
    <col min="16132" max="16132" width="14.28515625" style="24" customWidth="1"/>
    <col min="16133" max="16133" width="11.85546875" style="24" customWidth="1"/>
    <col min="16134" max="16134" width="13" style="24" customWidth="1"/>
    <col min="16135" max="16384" width="11.42578125" style="24"/>
  </cols>
  <sheetData>
    <row r="2" spans="2:7" s="232" customFormat="1" ht="37.5" customHeight="1">
      <c r="B2" s="769" t="s">
        <v>960</v>
      </c>
      <c r="C2" s="769"/>
      <c r="D2" s="769"/>
      <c r="E2" s="769"/>
      <c r="F2" s="769"/>
      <c r="G2" s="769"/>
    </row>
    <row r="3" spans="2:7">
      <c r="B3" s="780" t="s">
        <v>641</v>
      </c>
      <c r="C3" s="780"/>
      <c r="D3" s="780"/>
      <c r="E3" s="780"/>
      <c r="F3" s="780"/>
      <c r="G3" s="780"/>
    </row>
    <row r="4" spans="2:7">
      <c r="B4" s="782" t="s">
        <v>642</v>
      </c>
      <c r="C4" s="783" t="s">
        <v>628</v>
      </c>
      <c r="D4" s="784"/>
      <c r="E4" s="784"/>
      <c r="F4" s="785"/>
    </row>
    <row r="5" spans="2:7">
      <c r="B5" s="782"/>
      <c r="C5" s="782" t="s">
        <v>630</v>
      </c>
      <c r="D5" s="782"/>
      <c r="E5" s="782" t="s">
        <v>631</v>
      </c>
      <c r="F5" s="782"/>
    </row>
    <row r="6" spans="2:7">
      <c r="B6" s="782"/>
      <c r="C6" s="350">
        <v>2020</v>
      </c>
      <c r="D6" s="350">
        <v>2021</v>
      </c>
      <c r="E6" s="350">
        <v>2020</v>
      </c>
      <c r="F6" s="350">
        <v>2021</v>
      </c>
    </row>
    <row r="7" spans="2:7">
      <c r="B7" s="351" t="s">
        <v>643</v>
      </c>
      <c r="C7" s="352">
        <v>5.2</v>
      </c>
      <c r="D7" s="352">
        <v>0.9</v>
      </c>
      <c r="E7" s="352">
        <v>0.3</v>
      </c>
      <c r="F7" s="352">
        <v>0</v>
      </c>
    </row>
    <row r="8" spans="2:7">
      <c r="B8" s="353" t="s">
        <v>644</v>
      </c>
      <c r="C8" s="354">
        <v>5.9</v>
      </c>
      <c r="D8" s="354">
        <v>1.1000000000000001</v>
      </c>
      <c r="E8" s="354">
        <v>0.2</v>
      </c>
      <c r="F8" s="354">
        <v>0</v>
      </c>
    </row>
    <row r="9" spans="2:7">
      <c r="B9" s="353" t="s">
        <v>645</v>
      </c>
      <c r="C9" s="354">
        <v>4.5</v>
      </c>
      <c r="D9" s="354">
        <v>-3.4</v>
      </c>
      <c r="E9" s="354">
        <v>0.1</v>
      </c>
      <c r="F9" s="354">
        <v>-0.1</v>
      </c>
    </row>
    <row r="10" spans="2:7">
      <c r="B10" s="351" t="s">
        <v>646</v>
      </c>
      <c r="C10" s="352">
        <v>-2.6</v>
      </c>
      <c r="D10" s="352">
        <v>14.2</v>
      </c>
      <c r="E10" s="352">
        <v>-0.7</v>
      </c>
      <c r="F10" s="352">
        <v>3.8</v>
      </c>
    </row>
    <row r="11" spans="2:7">
      <c r="B11" s="358" t="s">
        <v>647</v>
      </c>
      <c r="C11" s="352">
        <v>-9.6</v>
      </c>
      <c r="D11" s="352">
        <v>4.7</v>
      </c>
      <c r="E11" s="352">
        <v>-0.2</v>
      </c>
      <c r="F11" s="352">
        <v>0.1</v>
      </c>
    </row>
    <row r="12" spans="2:7">
      <c r="B12" s="358" t="s">
        <v>648</v>
      </c>
      <c r="C12" s="352">
        <v>-0.9</v>
      </c>
      <c r="D12" s="352">
        <v>8.6999999999999993</v>
      </c>
      <c r="E12" s="352">
        <v>-0.2</v>
      </c>
      <c r="F12" s="352">
        <v>0.9</v>
      </c>
    </row>
    <row r="13" spans="2:7">
      <c r="B13" s="359" t="s">
        <v>649</v>
      </c>
      <c r="C13" s="354">
        <v>3.3</v>
      </c>
      <c r="D13" s="354">
        <v>0.6</v>
      </c>
      <c r="E13" s="354">
        <v>0.1</v>
      </c>
      <c r="F13" s="354">
        <v>0</v>
      </c>
    </row>
    <row r="14" spans="2:7">
      <c r="B14" s="359" t="s">
        <v>650</v>
      </c>
      <c r="C14" s="354">
        <v>-5</v>
      </c>
      <c r="D14" s="354">
        <v>13.5</v>
      </c>
      <c r="E14" s="354">
        <v>-0.1</v>
      </c>
      <c r="F14" s="354">
        <v>0.2</v>
      </c>
    </row>
    <row r="15" spans="2:7" ht="15" customHeight="1">
      <c r="B15" s="360" t="s">
        <v>651</v>
      </c>
      <c r="C15" s="354">
        <v>-3.1</v>
      </c>
      <c r="D15" s="354">
        <v>20.9</v>
      </c>
      <c r="E15" s="354">
        <v>0</v>
      </c>
      <c r="F15" s="354">
        <v>0.2</v>
      </c>
    </row>
    <row r="16" spans="2:7">
      <c r="B16" s="359" t="s">
        <v>652</v>
      </c>
      <c r="C16" s="354">
        <v>-4.7</v>
      </c>
      <c r="D16" s="354">
        <v>13.5</v>
      </c>
      <c r="E16" s="354">
        <v>-0.2</v>
      </c>
      <c r="F16" s="354">
        <v>0.5</v>
      </c>
    </row>
    <row r="17" spans="2:6">
      <c r="B17" s="358" t="s">
        <v>653</v>
      </c>
      <c r="C17" s="352">
        <v>3.9</v>
      </c>
      <c r="D17" s="352">
        <v>10.3</v>
      </c>
      <c r="E17" s="352">
        <v>0.1</v>
      </c>
      <c r="F17" s="352">
        <v>0.3</v>
      </c>
    </row>
    <row r="18" spans="2:6">
      <c r="B18" s="358" t="s">
        <v>654</v>
      </c>
      <c r="C18" s="352">
        <v>-4.8</v>
      </c>
      <c r="D18" s="352">
        <v>21.5</v>
      </c>
      <c r="E18" s="352">
        <v>-0.5</v>
      </c>
      <c r="F18" s="352">
        <v>2.5</v>
      </c>
    </row>
    <row r="19" spans="2:6">
      <c r="B19" s="351" t="s">
        <v>655</v>
      </c>
      <c r="C19" s="352">
        <v>1.1000000000000001</v>
      </c>
      <c r="D19" s="352">
        <v>-1.9</v>
      </c>
      <c r="E19" s="352">
        <v>0.3</v>
      </c>
      <c r="F19" s="352">
        <v>-3.1</v>
      </c>
    </row>
    <row r="20" spans="2:6">
      <c r="B20" s="359" t="s">
        <v>656</v>
      </c>
      <c r="C20" s="354">
        <v>5</v>
      </c>
      <c r="D20" s="354">
        <v>-1.4</v>
      </c>
      <c r="E20" s="354">
        <v>0.1</v>
      </c>
      <c r="F20" s="354">
        <v>0</v>
      </c>
    </row>
    <row r="21" spans="2:6">
      <c r="B21" s="359" t="s">
        <v>657</v>
      </c>
      <c r="C21" s="354">
        <v>1.9</v>
      </c>
      <c r="D21" s="354">
        <v>4.5</v>
      </c>
      <c r="E21" s="354">
        <v>0.2</v>
      </c>
      <c r="F21" s="354">
        <v>0.4</v>
      </c>
    </row>
    <row r="22" spans="2:6">
      <c r="B22" s="359" t="s">
        <v>658</v>
      </c>
      <c r="C22" s="354">
        <v>-17.2</v>
      </c>
      <c r="D22" s="354">
        <v>-37.700000000000003</v>
      </c>
      <c r="E22" s="354">
        <v>-1.5</v>
      </c>
      <c r="F22" s="354">
        <v>-2.7</v>
      </c>
    </row>
    <row r="23" spans="2:6">
      <c r="B23" s="359" t="s">
        <v>659</v>
      </c>
      <c r="C23" s="354">
        <v>-2.8</v>
      </c>
      <c r="D23" s="354">
        <v>4.9000000000000004</v>
      </c>
      <c r="E23" s="354">
        <v>-0.2</v>
      </c>
      <c r="F23" s="354">
        <v>0.4</v>
      </c>
    </row>
    <row r="24" spans="2:6">
      <c r="B24" s="359" t="s">
        <v>660</v>
      </c>
      <c r="C24" s="354">
        <v>4.5999999999999996</v>
      </c>
      <c r="D24" s="354">
        <v>0.8</v>
      </c>
      <c r="E24" s="354">
        <v>0</v>
      </c>
      <c r="F24" s="354">
        <v>0</v>
      </c>
    </row>
    <row r="25" spans="2:6">
      <c r="B25" s="359" t="s">
        <v>661</v>
      </c>
      <c r="C25" s="354">
        <v>8.6999999999999993</v>
      </c>
      <c r="D25" s="354">
        <v>-2.2000000000000002</v>
      </c>
      <c r="E25" s="354">
        <v>0.36303256959331248</v>
      </c>
      <c r="F25" s="354">
        <v>-0.1</v>
      </c>
    </row>
    <row r="26" spans="2:6">
      <c r="B26" s="359" t="s">
        <v>662</v>
      </c>
      <c r="C26" s="354">
        <v>5</v>
      </c>
      <c r="D26" s="354">
        <v>2.2000000000000002</v>
      </c>
      <c r="E26" s="354">
        <v>0.37117150719731806</v>
      </c>
      <c r="F26" s="354">
        <v>0.2</v>
      </c>
    </row>
    <row r="27" spans="2:6">
      <c r="B27" s="359" t="s">
        <v>663</v>
      </c>
      <c r="C27" s="354">
        <v>3.2</v>
      </c>
      <c r="D27" s="354">
        <v>-3.9</v>
      </c>
      <c r="E27" s="354">
        <v>0.1</v>
      </c>
      <c r="F27" s="354">
        <v>-0.1</v>
      </c>
    </row>
    <row r="28" spans="2:6">
      <c r="B28" s="359" t="s">
        <v>664</v>
      </c>
      <c r="C28" s="354">
        <v>2.9</v>
      </c>
      <c r="D28" s="354">
        <v>-10.9</v>
      </c>
      <c r="E28" s="354">
        <v>0.1</v>
      </c>
      <c r="F28" s="354">
        <v>-0.6</v>
      </c>
    </row>
    <row r="29" spans="2:6">
      <c r="B29" s="361" t="s">
        <v>665</v>
      </c>
      <c r="C29" s="354">
        <v>2.2000000000000002</v>
      </c>
      <c r="D29" s="354">
        <v>-20.3</v>
      </c>
      <c r="E29" s="354">
        <v>0</v>
      </c>
      <c r="F29" s="354">
        <v>-0.5</v>
      </c>
    </row>
    <row r="30" spans="2:6">
      <c r="B30" s="361" t="s">
        <v>666</v>
      </c>
      <c r="C30" s="354">
        <v>3.3</v>
      </c>
      <c r="D30" s="354">
        <v>-5.4</v>
      </c>
      <c r="E30" s="354">
        <v>0.1</v>
      </c>
      <c r="F30" s="354">
        <v>-0.2</v>
      </c>
    </row>
    <row r="31" spans="2:6">
      <c r="B31" s="359" t="s">
        <v>404</v>
      </c>
      <c r="C31" s="354">
        <v>12.5</v>
      </c>
      <c r="D31" s="354">
        <v>0.8</v>
      </c>
      <c r="E31" s="354">
        <v>0.4</v>
      </c>
      <c r="F31" s="354">
        <v>0</v>
      </c>
    </row>
    <row r="32" spans="2:6">
      <c r="B32" s="361" t="s">
        <v>667</v>
      </c>
      <c r="C32" s="354">
        <v>13.2</v>
      </c>
      <c r="D32" s="354">
        <v>-12</v>
      </c>
      <c r="E32" s="354">
        <v>0.3</v>
      </c>
      <c r="F32" s="354">
        <v>-0.3</v>
      </c>
    </row>
    <row r="33" spans="2:6">
      <c r="B33" s="361" t="s">
        <v>668</v>
      </c>
      <c r="C33" s="354">
        <v>11.1</v>
      </c>
      <c r="D33" s="354">
        <v>20.6</v>
      </c>
      <c r="E33" s="354">
        <v>0.1</v>
      </c>
      <c r="F33" s="354">
        <v>0.3</v>
      </c>
    </row>
    <row r="34" spans="2:6">
      <c r="B34" s="359" t="s">
        <v>669</v>
      </c>
      <c r="C34" s="354">
        <v>4</v>
      </c>
      <c r="D34" s="354">
        <v>-6.9</v>
      </c>
      <c r="E34" s="354">
        <v>0.3</v>
      </c>
      <c r="F34" s="354">
        <v>-0.5</v>
      </c>
    </row>
    <row r="35" spans="2:6">
      <c r="B35" s="362" t="s">
        <v>670</v>
      </c>
      <c r="C35" s="352">
        <v>0.3</v>
      </c>
      <c r="D35" s="352">
        <v>3</v>
      </c>
      <c r="E35" s="352">
        <v>0.3</v>
      </c>
      <c r="F35" s="352">
        <v>2.8</v>
      </c>
    </row>
    <row r="36" spans="2:6">
      <c r="B36" s="362" t="s">
        <v>671</v>
      </c>
      <c r="C36" s="352">
        <v>-3.5</v>
      </c>
      <c r="D36" s="352">
        <v>7.2</v>
      </c>
      <c r="E36" s="352">
        <v>-0.3</v>
      </c>
      <c r="F36" s="352">
        <v>0.5</v>
      </c>
    </row>
    <row r="37" spans="2:6">
      <c r="B37" s="363" t="s">
        <v>624</v>
      </c>
      <c r="C37" s="364">
        <v>0</v>
      </c>
      <c r="D37" s="364">
        <v>3.1</v>
      </c>
      <c r="E37" s="364">
        <v>0</v>
      </c>
      <c r="F37" s="364">
        <v>3.1</v>
      </c>
    </row>
    <row r="38" spans="2:6">
      <c r="B38" s="346" t="s">
        <v>625</v>
      </c>
    </row>
  </sheetData>
  <mergeCells count="6">
    <mergeCell ref="B2:G2"/>
    <mergeCell ref="B3:G3"/>
    <mergeCell ref="B4:B6"/>
    <mergeCell ref="C4:F4"/>
    <mergeCell ref="C5:D5"/>
    <mergeCell ref="E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24"/>
  <sheetViews>
    <sheetView showGridLines="0" zoomScaleNormal="100" workbookViewId="0">
      <selection activeCell="B15" sqref="B15"/>
    </sheetView>
  </sheetViews>
  <sheetFormatPr defaultColWidth="11.42578125" defaultRowHeight="15"/>
  <cols>
    <col min="1" max="1" width="11.42578125" style="24" customWidth="1"/>
    <col min="2" max="2" width="43.7109375" style="24" customWidth="1"/>
    <col min="3" max="3" width="14.7109375" style="24" customWidth="1"/>
    <col min="4" max="4" width="14.28515625" style="24" customWidth="1"/>
    <col min="5" max="5" width="11.85546875" style="24" customWidth="1"/>
    <col min="6" max="256" width="11.42578125" style="24"/>
    <col min="257" max="257" width="11.42578125" style="24" customWidth="1"/>
    <col min="258" max="258" width="43.7109375" style="24" customWidth="1"/>
    <col min="259" max="259" width="14.7109375" style="24" customWidth="1"/>
    <col min="260" max="260" width="14.28515625" style="24" customWidth="1"/>
    <col min="261" max="261" width="11.85546875" style="24" customWidth="1"/>
    <col min="262" max="512" width="11.42578125" style="24"/>
    <col min="513" max="513" width="11.42578125" style="24" customWidth="1"/>
    <col min="514" max="514" width="43.7109375" style="24" customWidth="1"/>
    <col min="515" max="515" width="14.7109375" style="24" customWidth="1"/>
    <col min="516" max="516" width="14.28515625" style="24" customWidth="1"/>
    <col min="517" max="517" width="11.85546875" style="24" customWidth="1"/>
    <col min="518" max="768" width="11.42578125" style="24"/>
    <col min="769" max="769" width="11.42578125" style="24" customWidth="1"/>
    <col min="770" max="770" width="43.7109375" style="24" customWidth="1"/>
    <col min="771" max="771" width="14.7109375" style="24" customWidth="1"/>
    <col min="772" max="772" width="14.28515625" style="24" customWidth="1"/>
    <col min="773" max="773" width="11.85546875" style="24" customWidth="1"/>
    <col min="774" max="1024" width="11.42578125" style="24"/>
    <col min="1025" max="1025" width="11.42578125" style="24" customWidth="1"/>
    <col min="1026" max="1026" width="43.7109375" style="24" customWidth="1"/>
    <col min="1027" max="1027" width="14.7109375" style="24" customWidth="1"/>
    <col min="1028" max="1028" width="14.28515625" style="24" customWidth="1"/>
    <col min="1029" max="1029" width="11.85546875" style="24" customWidth="1"/>
    <col min="1030" max="1280" width="11.42578125" style="24"/>
    <col min="1281" max="1281" width="11.42578125" style="24" customWidth="1"/>
    <col min="1282" max="1282" width="43.7109375" style="24" customWidth="1"/>
    <col min="1283" max="1283" width="14.7109375" style="24" customWidth="1"/>
    <col min="1284" max="1284" width="14.28515625" style="24" customWidth="1"/>
    <col min="1285" max="1285" width="11.85546875" style="24" customWidth="1"/>
    <col min="1286" max="1536" width="11.42578125" style="24"/>
    <col min="1537" max="1537" width="11.42578125" style="24" customWidth="1"/>
    <col min="1538" max="1538" width="43.7109375" style="24" customWidth="1"/>
    <col min="1539" max="1539" width="14.7109375" style="24" customWidth="1"/>
    <col min="1540" max="1540" width="14.28515625" style="24" customWidth="1"/>
    <col min="1541" max="1541" width="11.85546875" style="24" customWidth="1"/>
    <col min="1542" max="1792" width="11.42578125" style="24"/>
    <col min="1793" max="1793" width="11.42578125" style="24" customWidth="1"/>
    <col min="1794" max="1794" width="43.7109375" style="24" customWidth="1"/>
    <col min="1795" max="1795" width="14.7109375" style="24" customWidth="1"/>
    <col min="1796" max="1796" width="14.28515625" style="24" customWidth="1"/>
    <col min="1797" max="1797" width="11.85546875" style="24" customWidth="1"/>
    <col min="1798" max="2048" width="11.42578125" style="24"/>
    <col min="2049" max="2049" width="11.42578125" style="24" customWidth="1"/>
    <col min="2050" max="2050" width="43.7109375" style="24" customWidth="1"/>
    <col min="2051" max="2051" width="14.7109375" style="24" customWidth="1"/>
    <col min="2052" max="2052" width="14.28515625" style="24" customWidth="1"/>
    <col min="2053" max="2053" width="11.85546875" style="24" customWidth="1"/>
    <col min="2054" max="2304" width="11.42578125" style="24"/>
    <col min="2305" max="2305" width="11.42578125" style="24" customWidth="1"/>
    <col min="2306" max="2306" width="43.7109375" style="24" customWidth="1"/>
    <col min="2307" max="2307" width="14.7109375" style="24" customWidth="1"/>
    <col min="2308" max="2308" width="14.28515625" style="24" customWidth="1"/>
    <col min="2309" max="2309" width="11.85546875" style="24" customWidth="1"/>
    <col min="2310" max="2560" width="11.42578125" style="24"/>
    <col min="2561" max="2561" width="11.42578125" style="24" customWidth="1"/>
    <col min="2562" max="2562" width="43.7109375" style="24" customWidth="1"/>
    <col min="2563" max="2563" width="14.7109375" style="24" customWidth="1"/>
    <col min="2564" max="2564" width="14.28515625" style="24" customWidth="1"/>
    <col min="2565" max="2565" width="11.85546875" style="24" customWidth="1"/>
    <col min="2566" max="2816" width="11.42578125" style="24"/>
    <col min="2817" max="2817" width="11.42578125" style="24" customWidth="1"/>
    <col min="2818" max="2818" width="43.7109375" style="24" customWidth="1"/>
    <col min="2819" max="2819" width="14.7109375" style="24" customWidth="1"/>
    <col min="2820" max="2820" width="14.28515625" style="24" customWidth="1"/>
    <col min="2821" max="2821" width="11.85546875" style="24" customWidth="1"/>
    <col min="2822" max="3072" width="11.42578125" style="24"/>
    <col min="3073" max="3073" width="11.42578125" style="24" customWidth="1"/>
    <col min="3074" max="3074" width="43.7109375" style="24" customWidth="1"/>
    <col min="3075" max="3075" width="14.7109375" style="24" customWidth="1"/>
    <col min="3076" max="3076" width="14.28515625" style="24" customWidth="1"/>
    <col min="3077" max="3077" width="11.85546875" style="24" customWidth="1"/>
    <col min="3078" max="3328" width="11.42578125" style="24"/>
    <col min="3329" max="3329" width="11.42578125" style="24" customWidth="1"/>
    <col min="3330" max="3330" width="43.7109375" style="24" customWidth="1"/>
    <col min="3331" max="3331" width="14.7109375" style="24" customWidth="1"/>
    <col min="3332" max="3332" width="14.28515625" style="24" customWidth="1"/>
    <col min="3333" max="3333" width="11.85546875" style="24" customWidth="1"/>
    <col min="3334" max="3584" width="11.42578125" style="24"/>
    <col min="3585" max="3585" width="11.42578125" style="24" customWidth="1"/>
    <col min="3586" max="3586" width="43.7109375" style="24" customWidth="1"/>
    <col min="3587" max="3587" width="14.7109375" style="24" customWidth="1"/>
    <col min="3588" max="3588" width="14.28515625" style="24" customWidth="1"/>
    <col min="3589" max="3589" width="11.85546875" style="24" customWidth="1"/>
    <col min="3590" max="3840" width="11.42578125" style="24"/>
    <col min="3841" max="3841" width="11.42578125" style="24" customWidth="1"/>
    <col min="3842" max="3842" width="43.7109375" style="24" customWidth="1"/>
    <col min="3843" max="3843" width="14.7109375" style="24" customWidth="1"/>
    <col min="3844" max="3844" width="14.28515625" style="24" customWidth="1"/>
    <col min="3845" max="3845" width="11.85546875" style="24" customWidth="1"/>
    <col min="3846" max="4096" width="11.42578125" style="24"/>
    <col min="4097" max="4097" width="11.42578125" style="24" customWidth="1"/>
    <col min="4098" max="4098" width="43.7109375" style="24" customWidth="1"/>
    <col min="4099" max="4099" width="14.7109375" style="24" customWidth="1"/>
    <col min="4100" max="4100" width="14.28515625" style="24" customWidth="1"/>
    <col min="4101" max="4101" width="11.85546875" style="24" customWidth="1"/>
    <col min="4102" max="4352" width="11.42578125" style="24"/>
    <col min="4353" max="4353" width="11.42578125" style="24" customWidth="1"/>
    <col min="4354" max="4354" width="43.7109375" style="24" customWidth="1"/>
    <col min="4355" max="4355" width="14.7109375" style="24" customWidth="1"/>
    <col min="4356" max="4356" width="14.28515625" style="24" customWidth="1"/>
    <col min="4357" max="4357" width="11.85546875" style="24" customWidth="1"/>
    <col min="4358" max="4608" width="11.42578125" style="24"/>
    <col min="4609" max="4609" width="11.42578125" style="24" customWidth="1"/>
    <col min="4610" max="4610" width="43.7109375" style="24" customWidth="1"/>
    <col min="4611" max="4611" width="14.7109375" style="24" customWidth="1"/>
    <col min="4612" max="4612" width="14.28515625" style="24" customWidth="1"/>
    <col min="4613" max="4613" width="11.85546875" style="24" customWidth="1"/>
    <col min="4614" max="4864" width="11.42578125" style="24"/>
    <col min="4865" max="4865" width="11.42578125" style="24" customWidth="1"/>
    <col min="4866" max="4866" width="43.7109375" style="24" customWidth="1"/>
    <col min="4867" max="4867" width="14.7109375" style="24" customWidth="1"/>
    <col min="4868" max="4868" width="14.28515625" style="24" customWidth="1"/>
    <col min="4869" max="4869" width="11.85546875" style="24" customWidth="1"/>
    <col min="4870" max="5120" width="11.42578125" style="24"/>
    <col min="5121" max="5121" width="11.42578125" style="24" customWidth="1"/>
    <col min="5122" max="5122" width="43.7109375" style="24" customWidth="1"/>
    <col min="5123" max="5123" width="14.7109375" style="24" customWidth="1"/>
    <col min="5124" max="5124" width="14.28515625" style="24" customWidth="1"/>
    <col min="5125" max="5125" width="11.85546875" style="24" customWidth="1"/>
    <col min="5126" max="5376" width="11.42578125" style="24"/>
    <col min="5377" max="5377" width="11.42578125" style="24" customWidth="1"/>
    <col min="5378" max="5378" width="43.7109375" style="24" customWidth="1"/>
    <col min="5379" max="5379" width="14.7109375" style="24" customWidth="1"/>
    <col min="5380" max="5380" width="14.28515625" style="24" customWidth="1"/>
    <col min="5381" max="5381" width="11.85546875" style="24" customWidth="1"/>
    <col min="5382" max="5632" width="11.42578125" style="24"/>
    <col min="5633" max="5633" width="11.42578125" style="24" customWidth="1"/>
    <col min="5634" max="5634" width="43.7109375" style="24" customWidth="1"/>
    <col min="5635" max="5635" width="14.7109375" style="24" customWidth="1"/>
    <col min="5636" max="5636" width="14.28515625" style="24" customWidth="1"/>
    <col min="5637" max="5637" width="11.85546875" style="24" customWidth="1"/>
    <col min="5638" max="5888" width="11.42578125" style="24"/>
    <col min="5889" max="5889" width="11.42578125" style="24" customWidth="1"/>
    <col min="5890" max="5890" width="43.7109375" style="24" customWidth="1"/>
    <col min="5891" max="5891" width="14.7109375" style="24" customWidth="1"/>
    <col min="5892" max="5892" width="14.28515625" style="24" customWidth="1"/>
    <col min="5893" max="5893" width="11.85546875" style="24" customWidth="1"/>
    <col min="5894" max="6144" width="11.42578125" style="24"/>
    <col min="6145" max="6145" width="11.42578125" style="24" customWidth="1"/>
    <col min="6146" max="6146" width="43.7109375" style="24" customWidth="1"/>
    <col min="6147" max="6147" width="14.7109375" style="24" customWidth="1"/>
    <col min="6148" max="6148" width="14.28515625" style="24" customWidth="1"/>
    <col min="6149" max="6149" width="11.85546875" style="24" customWidth="1"/>
    <col min="6150" max="6400" width="11.42578125" style="24"/>
    <col min="6401" max="6401" width="11.42578125" style="24" customWidth="1"/>
    <col min="6402" max="6402" width="43.7109375" style="24" customWidth="1"/>
    <col min="6403" max="6403" width="14.7109375" style="24" customWidth="1"/>
    <col min="6404" max="6404" width="14.28515625" style="24" customWidth="1"/>
    <col min="6405" max="6405" width="11.85546875" style="24" customWidth="1"/>
    <col min="6406" max="6656" width="11.42578125" style="24"/>
    <col min="6657" max="6657" width="11.42578125" style="24" customWidth="1"/>
    <col min="6658" max="6658" width="43.7109375" style="24" customWidth="1"/>
    <col min="6659" max="6659" width="14.7109375" style="24" customWidth="1"/>
    <col min="6660" max="6660" width="14.28515625" style="24" customWidth="1"/>
    <col min="6661" max="6661" width="11.85546875" style="24" customWidth="1"/>
    <col min="6662" max="6912" width="11.42578125" style="24"/>
    <col min="6913" max="6913" width="11.42578125" style="24" customWidth="1"/>
    <col min="6914" max="6914" width="43.7109375" style="24" customWidth="1"/>
    <col min="6915" max="6915" width="14.7109375" style="24" customWidth="1"/>
    <col min="6916" max="6916" width="14.28515625" style="24" customWidth="1"/>
    <col min="6917" max="6917" width="11.85546875" style="24" customWidth="1"/>
    <col min="6918" max="7168" width="11.42578125" style="24"/>
    <col min="7169" max="7169" width="11.42578125" style="24" customWidth="1"/>
    <col min="7170" max="7170" width="43.7109375" style="24" customWidth="1"/>
    <col min="7171" max="7171" width="14.7109375" style="24" customWidth="1"/>
    <col min="7172" max="7172" width="14.28515625" style="24" customWidth="1"/>
    <col min="7173" max="7173" width="11.85546875" style="24" customWidth="1"/>
    <col min="7174" max="7424" width="11.42578125" style="24"/>
    <col min="7425" max="7425" width="11.42578125" style="24" customWidth="1"/>
    <col min="7426" max="7426" width="43.7109375" style="24" customWidth="1"/>
    <col min="7427" max="7427" width="14.7109375" style="24" customWidth="1"/>
    <col min="7428" max="7428" width="14.28515625" style="24" customWidth="1"/>
    <col min="7429" max="7429" width="11.85546875" style="24" customWidth="1"/>
    <col min="7430" max="7680" width="11.42578125" style="24"/>
    <col min="7681" max="7681" width="11.42578125" style="24" customWidth="1"/>
    <col min="7682" max="7682" width="43.7109375" style="24" customWidth="1"/>
    <col min="7683" max="7683" width="14.7109375" style="24" customWidth="1"/>
    <col min="7684" max="7684" width="14.28515625" style="24" customWidth="1"/>
    <col min="7685" max="7685" width="11.85546875" style="24" customWidth="1"/>
    <col min="7686" max="7936" width="11.42578125" style="24"/>
    <col min="7937" max="7937" width="11.42578125" style="24" customWidth="1"/>
    <col min="7938" max="7938" width="43.7109375" style="24" customWidth="1"/>
    <col min="7939" max="7939" width="14.7109375" style="24" customWidth="1"/>
    <col min="7940" max="7940" width="14.28515625" style="24" customWidth="1"/>
    <col min="7941" max="7941" width="11.85546875" style="24" customWidth="1"/>
    <col min="7942" max="8192" width="11.42578125" style="24"/>
    <col min="8193" max="8193" width="11.42578125" style="24" customWidth="1"/>
    <col min="8194" max="8194" width="43.7109375" style="24" customWidth="1"/>
    <col min="8195" max="8195" width="14.7109375" style="24" customWidth="1"/>
    <col min="8196" max="8196" width="14.28515625" style="24" customWidth="1"/>
    <col min="8197" max="8197" width="11.85546875" style="24" customWidth="1"/>
    <col min="8198" max="8448" width="11.42578125" style="24"/>
    <col min="8449" max="8449" width="11.42578125" style="24" customWidth="1"/>
    <col min="8450" max="8450" width="43.7109375" style="24" customWidth="1"/>
    <col min="8451" max="8451" width="14.7109375" style="24" customWidth="1"/>
    <col min="8452" max="8452" width="14.28515625" style="24" customWidth="1"/>
    <col min="8453" max="8453" width="11.85546875" style="24" customWidth="1"/>
    <col min="8454" max="8704" width="11.42578125" style="24"/>
    <col min="8705" max="8705" width="11.42578125" style="24" customWidth="1"/>
    <col min="8706" max="8706" width="43.7109375" style="24" customWidth="1"/>
    <col min="8707" max="8707" width="14.7109375" style="24" customWidth="1"/>
    <col min="8708" max="8708" width="14.28515625" style="24" customWidth="1"/>
    <col min="8709" max="8709" width="11.85546875" style="24" customWidth="1"/>
    <col min="8710" max="8960" width="11.42578125" style="24"/>
    <col min="8961" max="8961" width="11.42578125" style="24" customWidth="1"/>
    <col min="8962" max="8962" width="43.7109375" style="24" customWidth="1"/>
    <col min="8963" max="8963" width="14.7109375" style="24" customWidth="1"/>
    <col min="8964" max="8964" width="14.28515625" style="24" customWidth="1"/>
    <col min="8965" max="8965" width="11.85546875" style="24" customWidth="1"/>
    <col min="8966" max="9216" width="11.42578125" style="24"/>
    <col min="9217" max="9217" width="11.42578125" style="24" customWidth="1"/>
    <col min="9218" max="9218" width="43.7109375" style="24" customWidth="1"/>
    <col min="9219" max="9219" width="14.7109375" style="24" customWidth="1"/>
    <col min="9220" max="9220" width="14.28515625" style="24" customWidth="1"/>
    <col min="9221" max="9221" width="11.85546875" style="24" customWidth="1"/>
    <col min="9222" max="9472" width="11.42578125" style="24"/>
    <col min="9473" max="9473" width="11.42578125" style="24" customWidth="1"/>
    <col min="9474" max="9474" width="43.7109375" style="24" customWidth="1"/>
    <col min="9475" max="9475" width="14.7109375" style="24" customWidth="1"/>
    <col min="9476" max="9476" width="14.28515625" style="24" customWidth="1"/>
    <col min="9477" max="9477" width="11.85546875" style="24" customWidth="1"/>
    <col min="9478" max="9728" width="11.42578125" style="24"/>
    <col min="9729" max="9729" width="11.42578125" style="24" customWidth="1"/>
    <col min="9730" max="9730" width="43.7109375" style="24" customWidth="1"/>
    <col min="9731" max="9731" width="14.7109375" style="24" customWidth="1"/>
    <col min="9732" max="9732" width="14.28515625" style="24" customWidth="1"/>
    <col min="9733" max="9733" width="11.85546875" style="24" customWidth="1"/>
    <col min="9734" max="9984" width="11.42578125" style="24"/>
    <col min="9985" max="9985" width="11.42578125" style="24" customWidth="1"/>
    <col min="9986" max="9986" width="43.7109375" style="24" customWidth="1"/>
    <col min="9987" max="9987" width="14.7109375" style="24" customWidth="1"/>
    <col min="9988" max="9988" width="14.28515625" style="24" customWidth="1"/>
    <col min="9989" max="9989" width="11.85546875" style="24" customWidth="1"/>
    <col min="9990" max="10240" width="11.42578125" style="24"/>
    <col min="10241" max="10241" width="11.42578125" style="24" customWidth="1"/>
    <col min="10242" max="10242" width="43.7109375" style="24" customWidth="1"/>
    <col min="10243" max="10243" width="14.7109375" style="24" customWidth="1"/>
    <col min="10244" max="10244" width="14.28515625" style="24" customWidth="1"/>
    <col min="10245" max="10245" width="11.85546875" style="24" customWidth="1"/>
    <col min="10246" max="10496" width="11.42578125" style="24"/>
    <col min="10497" max="10497" width="11.42578125" style="24" customWidth="1"/>
    <col min="10498" max="10498" width="43.7109375" style="24" customWidth="1"/>
    <col min="10499" max="10499" width="14.7109375" style="24" customWidth="1"/>
    <col min="10500" max="10500" width="14.28515625" style="24" customWidth="1"/>
    <col min="10501" max="10501" width="11.85546875" style="24" customWidth="1"/>
    <col min="10502" max="10752" width="11.42578125" style="24"/>
    <col min="10753" max="10753" width="11.42578125" style="24" customWidth="1"/>
    <col min="10754" max="10754" width="43.7109375" style="24" customWidth="1"/>
    <col min="10755" max="10755" width="14.7109375" style="24" customWidth="1"/>
    <col min="10756" max="10756" width="14.28515625" style="24" customWidth="1"/>
    <col min="10757" max="10757" width="11.85546875" style="24" customWidth="1"/>
    <col min="10758" max="11008" width="11.42578125" style="24"/>
    <col min="11009" max="11009" width="11.42578125" style="24" customWidth="1"/>
    <col min="11010" max="11010" width="43.7109375" style="24" customWidth="1"/>
    <col min="11011" max="11011" width="14.7109375" style="24" customWidth="1"/>
    <col min="11012" max="11012" width="14.28515625" style="24" customWidth="1"/>
    <col min="11013" max="11013" width="11.85546875" style="24" customWidth="1"/>
    <col min="11014" max="11264" width="11.42578125" style="24"/>
    <col min="11265" max="11265" width="11.42578125" style="24" customWidth="1"/>
    <col min="11266" max="11266" width="43.7109375" style="24" customWidth="1"/>
    <col min="11267" max="11267" width="14.7109375" style="24" customWidth="1"/>
    <col min="11268" max="11268" width="14.28515625" style="24" customWidth="1"/>
    <col min="11269" max="11269" width="11.85546875" style="24" customWidth="1"/>
    <col min="11270" max="11520" width="11.42578125" style="24"/>
    <col min="11521" max="11521" width="11.42578125" style="24" customWidth="1"/>
    <col min="11522" max="11522" width="43.7109375" style="24" customWidth="1"/>
    <col min="11523" max="11523" width="14.7109375" style="24" customWidth="1"/>
    <col min="11524" max="11524" width="14.28515625" style="24" customWidth="1"/>
    <col min="11525" max="11525" width="11.85546875" style="24" customWidth="1"/>
    <col min="11526" max="11776" width="11.42578125" style="24"/>
    <col min="11777" max="11777" width="11.42578125" style="24" customWidth="1"/>
    <col min="11778" max="11778" width="43.7109375" style="24" customWidth="1"/>
    <col min="11779" max="11779" width="14.7109375" style="24" customWidth="1"/>
    <col min="11780" max="11780" width="14.28515625" style="24" customWidth="1"/>
    <col min="11781" max="11781" width="11.85546875" style="24" customWidth="1"/>
    <col min="11782" max="12032" width="11.42578125" style="24"/>
    <col min="12033" max="12033" width="11.42578125" style="24" customWidth="1"/>
    <col min="12034" max="12034" width="43.7109375" style="24" customWidth="1"/>
    <col min="12035" max="12035" width="14.7109375" style="24" customWidth="1"/>
    <col min="12036" max="12036" width="14.28515625" style="24" customWidth="1"/>
    <col min="12037" max="12037" width="11.85546875" style="24" customWidth="1"/>
    <col min="12038" max="12288" width="11.42578125" style="24"/>
    <col min="12289" max="12289" width="11.42578125" style="24" customWidth="1"/>
    <col min="12290" max="12290" width="43.7109375" style="24" customWidth="1"/>
    <col min="12291" max="12291" width="14.7109375" style="24" customWidth="1"/>
    <col min="12292" max="12292" width="14.28515625" style="24" customWidth="1"/>
    <col min="12293" max="12293" width="11.85546875" style="24" customWidth="1"/>
    <col min="12294" max="12544" width="11.42578125" style="24"/>
    <col min="12545" max="12545" width="11.42578125" style="24" customWidth="1"/>
    <col min="12546" max="12546" width="43.7109375" style="24" customWidth="1"/>
    <col min="12547" max="12547" width="14.7109375" style="24" customWidth="1"/>
    <col min="12548" max="12548" width="14.28515625" style="24" customWidth="1"/>
    <col min="12549" max="12549" width="11.85546875" style="24" customWidth="1"/>
    <col min="12550" max="12800" width="11.42578125" style="24"/>
    <col min="12801" max="12801" width="11.42578125" style="24" customWidth="1"/>
    <col min="12802" max="12802" width="43.7109375" style="24" customWidth="1"/>
    <col min="12803" max="12803" width="14.7109375" style="24" customWidth="1"/>
    <col min="12804" max="12804" width="14.28515625" style="24" customWidth="1"/>
    <col min="12805" max="12805" width="11.85546875" style="24" customWidth="1"/>
    <col min="12806" max="13056" width="11.42578125" style="24"/>
    <col min="13057" max="13057" width="11.42578125" style="24" customWidth="1"/>
    <col min="13058" max="13058" width="43.7109375" style="24" customWidth="1"/>
    <col min="13059" max="13059" width="14.7109375" style="24" customWidth="1"/>
    <col min="13060" max="13060" width="14.28515625" style="24" customWidth="1"/>
    <col min="13061" max="13061" width="11.85546875" style="24" customWidth="1"/>
    <col min="13062" max="13312" width="11.42578125" style="24"/>
    <col min="13313" max="13313" width="11.42578125" style="24" customWidth="1"/>
    <col min="13314" max="13314" width="43.7109375" style="24" customWidth="1"/>
    <col min="13315" max="13315" width="14.7109375" style="24" customWidth="1"/>
    <col min="13316" max="13316" width="14.28515625" style="24" customWidth="1"/>
    <col min="13317" max="13317" width="11.85546875" style="24" customWidth="1"/>
    <col min="13318" max="13568" width="11.42578125" style="24"/>
    <col min="13569" max="13569" width="11.42578125" style="24" customWidth="1"/>
    <col min="13570" max="13570" width="43.7109375" style="24" customWidth="1"/>
    <col min="13571" max="13571" width="14.7109375" style="24" customWidth="1"/>
    <col min="13572" max="13572" width="14.28515625" style="24" customWidth="1"/>
    <col min="13573" max="13573" width="11.85546875" style="24" customWidth="1"/>
    <col min="13574" max="13824" width="11.42578125" style="24"/>
    <col min="13825" max="13825" width="11.42578125" style="24" customWidth="1"/>
    <col min="13826" max="13826" width="43.7109375" style="24" customWidth="1"/>
    <col min="13827" max="13827" width="14.7109375" style="24" customWidth="1"/>
    <col min="13828" max="13828" width="14.28515625" style="24" customWidth="1"/>
    <col min="13829" max="13829" width="11.85546875" style="24" customWidth="1"/>
    <col min="13830" max="14080" width="11.42578125" style="24"/>
    <col min="14081" max="14081" width="11.42578125" style="24" customWidth="1"/>
    <col min="14082" max="14082" width="43.7109375" style="24" customWidth="1"/>
    <col min="14083" max="14083" width="14.7109375" style="24" customWidth="1"/>
    <col min="14084" max="14084" width="14.28515625" style="24" customWidth="1"/>
    <col min="14085" max="14085" width="11.85546875" style="24" customWidth="1"/>
    <col min="14086" max="14336" width="11.42578125" style="24"/>
    <col min="14337" max="14337" width="11.42578125" style="24" customWidth="1"/>
    <col min="14338" max="14338" width="43.7109375" style="24" customWidth="1"/>
    <col min="14339" max="14339" width="14.7109375" style="24" customWidth="1"/>
    <col min="14340" max="14340" width="14.28515625" style="24" customWidth="1"/>
    <col min="14341" max="14341" width="11.85546875" style="24" customWidth="1"/>
    <col min="14342" max="14592" width="11.42578125" style="24"/>
    <col min="14593" max="14593" width="11.42578125" style="24" customWidth="1"/>
    <col min="14594" max="14594" width="43.7109375" style="24" customWidth="1"/>
    <col min="14595" max="14595" width="14.7109375" style="24" customWidth="1"/>
    <col min="14596" max="14596" width="14.28515625" style="24" customWidth="1"/>
    <col min="14597" max="14597" width="11.85546875" style="24" customWidth="1"/>
    <col min="14598" max="14848" width="11.42578125" style="24"/>
    <col min="14849" max="14849" width="11.42578125" style="24" customWidth="1"/>
    <col min="14850" max="14850" width="43.7109375" style="24" customWidth="1"/>
    <col min="14851" max="14851" width="14.7109375" style="24" customWidth="1"/>
    <col min="14852" max="14852" width="14.28515625" style="24" customWidth="1"/>
    <col min="14853" max="14853" width="11.85546875" style="24" customWidth="1"/>
    <col min="14854" max="15104" width="11.42578125" style="24"/>
    <col min="15105" max="15105" width="11.42578125" style="24" customWidth="1"/>
    <col min="15106" max="15106" width="43.7109375" style="24" customWidth="1"/>
    <col min="15107" max="15107" width="14.7109375" style="24" customWidth="1"/>
    <col min="15108" max="15108" width="14.28515625" style="24" customWidth="1"/>
    <col min="15109" max="15109" width="11.85546875" style="24" customWidth="1"/>
    <col min="15110" max="15360" width="11.42578125" style="24"/>
    <col min="15361" max="15361" width="11.42578125" style="24" customWidth="1"/>
    <col min="15362" max="15362" width="43.7109375" style="24" customWidth="1"/>
    <col min="15363" max="15363" width="14.7109375" style="24" customWidth="1"/>
    <col min="15364" max="15364" width="14.28515625" style="24" customWidth="1"/>
    <col min="15365" max="15365" width="11.85546875" style="24" customWidth="1"/>
    <col min="15366" max="15616" width="11.42578125" style="24"/>
    <col min="15617" max="15617" width="11.42578125" style="24" customWidth="1"/>
    <col min="15618" max="15618" width="43.7109375" style="24" customWidth="1"/>
    <col min="15619" max="15619" width="14.7109375" style="24" customWidth="1"/>
    <col min="15620" max="15620" width="14.28515625" style="24" customWidth="1"/>
    <col min="15621" max="15621" width="11.85546875" style="24" customWidth="1"/>
    <col min="15622" max="15872" width="11.42578125" style="24"/>
    <col min="15873" max="15873" width="11.42578125" style="24" customWidth="1"/>
    <col min="15874" max="15874" width="43.7109375" style="24" customWidth="1"/>
    <col min="15875" max="15875" width="14.7109375" style="24" customWidth="1"/>
    <col min="15876" max="15876" width="14.28515625" style="24" customWidth="1"/>
    <col min="15877" max="15877" width="11.85546875" style="24" customWidth="1"/>
    <col min="15878" max="16128" width="11.42578125" style="24"/>
    <col min="16129" max="16129" width="11.42578125" style="24" customWidth="1"/>
    <col min="16130" max="16130" width="43.7109375" style="24" customWidth="1"/>
    <col min="16131" max="16131" width="14.7109375" style="24" customWidth="1"/>
    <col min="16132" max="16132" width="14.28515625" style="24" customWidth="1"/>
    <col min="16133" max="16133" width="11.85546875" style="24" customWidth="1"/>
    <col min="16134" max="16384" width="11.42578125" style="24"/>
  </cols>
  <sheetData>
    <row r="2" spans="2:6" s="232" customFormat="1" ht="37.5" customHeight="1">
      <c r="B2" s="769" t="s">
        <v>898</v>
      </c>
      <c r="C2" s="769"/>
      <c r="D2" s="769"/>
      <c r="E2" s="769"/>
      <c r="F2" s="769"/>
    </row>
    <row r="3" spans="2:6">
      <c r="B3" s="780" t="s">
        <v>897</v>
      </c>
      <c r="C3" s="780"/>
      <c r="D3" s="780"/>
      <c r="E3" s="780"/>
      <c r="F3" s="780"/>
    </row>
    <row r="4" spans="2:6">
      <c r="B4" s="782" t="s">
        <v>642</v>
      </c>
      <c r="C4" s="783">
        <v>2021</v>
      </c>
      <c r="D4" s="784"/>
      <c r="E4" s="785"/>
    </row>
    <row r="5" spans="2:6">
      <c r="B5" s="782"/>
      <c r="C5" s="350" t="s">
        <v>628</v>
      </c>
      <c r="D5" s="350" t="s">
        <v>672</v>
      </c>
      <c r="E5" s="350" t="s">
        <v>673</v>
      </c>
    </row>
    <row r="6" spans="2:6">
      <c r="B6" s="365" t="s">
        <v>643</v>
      </c>
      <c r="C6" s="352">
        <v>0.9</v>
      </c>
      <c r="D6" s="352">
        <v>3.7</v>
      </c>
      <c r="E6" s="352">
        <v>2.4</v>
      </c>
    </row>
    <row r="7" spans="2:6">
      <c r="B7" s="365" t="s">
        <v>647</v>
      </c>
      <c r="C7" s="352">
        <v>4.7</v>
      </c>
      <c r="D7" s="352">
        <v>19.899999999999999</v>
      </c>
      <c r="E7" s="352">
        <v>11.4</v>
      </c>
    </row>
    <row r="8" spans="2:6">
      <c r="B8" s="365" t="s">
        <v>648</v>
      </c>
      <c r="C8" s="352">
        <v>8.8000000000000007</v>
      </c>
      <c r="D8" s="352">
        <v>19.899999999999999</v>
      </c>
      <c r="E8" s="352">
        <v>14.3</v>
      </c>
    </row>
    <row r="9" spans="2:6">
      <c r="B9" s="365" t="s">
        <v>653</v>
      </c>
      <c r="C9" s="352">
        <v>10.4</v>
      </c>
      <c r="D9" s="352">
        <v>57.7</v>
      </c>
      <c r="E9" s="352">
        <v>31.7</v>
      </c>
    </row>
    <row r="10" spans="2:6">
      <c r="B10" s="365" t="s">
        <v>654</v>
      </c>
      <c r="C10" s="352">
        <v>21.5</v>
      </c>
      <c r="D10" s="352">
        <v>70.900000000000006</v>
      </c>
      <c r="E10" s="352">
        <v>42.2</v>
      </c>
    </row>
    <row r="11" spans="2:6">
      <c r="B11" s="365" t="s">
        <v>655</v>
      </c>
      <c r="C11" s="352">
        <v>-1.9</v>
      </c>
      <c r="D11" s="352">
        <v>16.8</v>
      </c>
      <c r="E11" s="352">
        <v>6.6</v>
      </c>
    </row>
    <row r="12" spans="2:6">
      <c r="B12" s="366" t="s">
        <v>656</v>
      </c>
      <c r="C12" s="354">
        <v>-1.4</v>
      </c>
      <c r="D12" s="354">
        <v>9.5</v>
      </c>
      <c r="E12" s="354">
        <v>3.9</v>
      </c>
    </row>
    <row r="13" spans="2:6">
      <c r="B13" s="366" t="s">
        <v>657</v>
      </c>
      <c r="C13" s="354">
        <v>4.3</v>
      </c>
      <c r="D13" s="354">
        <v>17.399999999999999</v>
      </c>
      <c r="E13" s="354">
        <v>10.7</v>
      </c>
    </row>
    <row r="14" spans="2:6" ht="15" customHeight="1">
      <c r="B14" s="366" t="s">
        <v>658</v>
      </c>
      <c r="C14" s="354">
        <v>-37.700000000000003</v>
      </c>
      <c r="D14" s="354">
        <v>133.5</v>
      </c>
      <c r="E14" s="354">
        <v>2.9</v>
      </c>
    </row>
    <row r="15" spans="2:6">
      <c r="B15" s="366" t="s">
        <v>659</v>
      </c>
      <c r="C15" s="354">
        <v>4.9000000000000004</v>
      </c>
      <c r="D15" s="354">
        <v>23.9</v>
      </c>
      <c r="E15" s="354">
        <v>13.7</v>
      </c>
    </row>
    <row r="16" spans="2:6">
      <c r="B16" s="366" t="s">
        <v>660</v>
      </c>
      <c r="C16" s="354">
        <v>1.5</v>
      </c>
      <c r="D16" s="354">
        <v>5.7</v>
      </c>
      <c r="E16" s="354">
        <v>3.5</v>
      </c>
    </row>
    <row r="17" spans="2:5">
      <c r="B17" s="366" t="s">
        <v>661</v>
      </c>
      <c r="C17" s="354">
        <v>-2.2000000000000002</v>
      </c>
      <c r="D17" s="354">
        <v>1.1000000000000001</v>
      </c>
      <c r="E17" s="354">
        <v>-0.7</v>
      </c>
    </row>
    <row r="18" spans="2:5">
      <c r="B18" s="366" t="s">
        <v>662</v>
      </c>
      <c r="C18" s="354">
        <v>2.2000000000000002</v>
      </c>
      <c r="D18" s="354">
        <v>2.1</v>
      </c>
      <c r="E18" s="354">
        <v>2.2000000000000002</v>
      </c>
    </row>
    <row r="19" spans="2:5">
      <c r="B19" s="366" t="s">
        <v>674</v>
      </c>
      <c r="C19" s="354">
        <v>-4.3</v>
      </c>
      <c r="D19" s="354">
        <v>-7.2</v>
      </c>
      <c r="E19" s="354">
        <v>-5.8</v>
      </c>
    </row>
    <row r="20" spans="2:5">
      <c r="B20" s="366" t="s">
        <v>664</v>
      </c>
      <c r="C20" s="354">
        <v>-10.7</v>
      </c>
      <c r="D20" s="354">
        <v>7.7</v>
      </c>
      <c r="E20" s="354">
        <v>-2.2000000000000002</v>
      </c>
    </row>
    <row r="21" spans="2:5">
      <c r="B21" s="366" t="s">
        <v>404</v>
      </c>
      <c r="C21" s="354">
        <v>1.1000000000000001</v>
      </c>
      <c r="D21" s="354">
        <v>-3.7</v>
      </c>
      <c r="E21" s="354">
        <v>-1.3</v>
      </c>
    </row>
    <row r="22" spans="2:5">
      <c r="B22" s="366" t="s">
        <v>669</v>
      </c>
      <c r="C22" s="354">
        <v>-6.9</v>
      </c>
      <c r="D22" s="354">
        <v>13</v>
      </c>
      <c r="E22" s="354">
        <v>1</v>
      </c>
    </row>
    <row r="23" spans="2:5">
      <c r="B23" s="363" t="s">
        <v>675</v>
      </c>
      <c r="C23" s="364">
        <v>3.1</v>
      </c>
      <c r="D23" s="364">
        <v>25.4</v>
      </c>
      <c r="E23" s="364">
        <v>13.3</v>
      </c>
    </row>
    <row r="24" spans="2:5">
      <c r="B24" s="346" t="s">
        <v>625</v>
      </c>
    </row>
  </sheetData>
  <mergeCells count="4">
    <mergeCell ref="B2:F2"/>
    <mergeCell ref="B3:F3"/>
    <mergeCell ref="B4:B5"/>
    <mergeCell ref="C4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21"/>
  <sheetViews>
    <sheetView showGridLines="0" zoomScale="110" zoomScaleNormal="110" workbookViewId="0">
      <selection activeCell="G32" sqref="G32"/>
    </sheetView>
  </sheetViews>
  <sheetFormatPr defaultColWidth="11.42578125" defaultRowHeight="15"/>
  <cols>
    <col min="1" max="1" width="11.42578125" style="24" customWidth="1"/>
    <col min="2" max="256" width="11.42578125" style="24"/>
    <col min="257" max="257" width="11.42578125" style="24" customWidth="1"/>
    <col min="258" max="512" width="11.42578125" style="24"/>
    <col min="513" max="513" width="11.42578125" style="24" customWidth="1"/>
    <col min="514" max="768" width="11.42578125" style="24"/>
    <col min="769" max="769" width="11.42578125" style="24" customWidth="1"/>
    <col min="770" max="1024" width="11.42578125" style="24"/>
    <col min="1025" max="1025" width="11.42578125" style="24" customWidth="1"/>
    <col min="1026" max="1280" width="11.42578125" style="24"/>
    <col min="1281" max="1281" width="11.42578125" style="24" customWidth="1"/>
    <col min="1282" max="1536" width="11.42578125" style="24"/>
    <col min="1537" max="1537" width="11.42578125" style="24" customWidth="1"/>
    <col min="1538" max="1792" width="11.42578125" style="24"/>
    <col min="1793" max="1793" width="11.42578125" style="24" customWidth="1"/>
    <col min="1794" max="2048" width="11.42578125" style="24"/>
    <col min="2049" max="2049" width="11.42578125" style="24" customWidth="1"/>
    <col min="2050" max="2304" width="11.42578125" style="24"/>
    <col min="2305" max="2305" width="11.42578125" style="24" customWidth="1"/>
    <col min="2306" max="2560" width="11.42578125" style="24"/>
    <col min="2561" max="2561" width="11.42578125" style="24" customWidth="1"/>
    <col min="2562" max="2816" width="11.42578125" style="24"/>
    <col min="2817" max="2817" width="11.42578125" style="24" customWidth="1"/>
    <col min="2818" max="3072" width="11.42578125" style="24"/>
    <col min="3073" max="3073" width="11.42578125" style="24" customWidth="1"/>
    <col min="3074" max="3328" width="11.42578125" style="24"/>
    <col min="3329" max="3329" width="11.42578125" style="24" customWidth="1"/>
    <col min="3330" max="3584" width="11.42578125" style="24"/>
    <col min="3585" max="3585" width="11.42578125" style="24" customWidth="1"/>
    <col min="3586" max="3840" width="11.42578125" style="24"/>
    <col min="3841" max="3841" width="11.42578125" style="24" customWidth="1"/>
    <col min="3842" max="4096" width="11.42578125" style="24"/>
    <col min="4097" max="4097" width="11.42578125" style="24" customWidth="1"/>
    <col min="4098" max="4352" width="11.42578125" style="24"/>
    <col min="4353" max="4353" width="11.42578125" style="24" customWidth="1"/>
    <col min="4354" max="4608" width="11.42578125" style="24"/>
    <col min="4609" max="4609" width="11.42578125" style="24" customWidth="1"/>
    <col min="4610" max="4864" width="11.42578125" style="24"/>
    <col min="4865" max="4865" width="11.42578125" style="24" customWidth="1"/>
    <col min="4866" max="5120" width="11.42578125" style="24"/>
    <col min="5121" max="5121" width="11.42578125" style="24" customWidth="1"/>
    <col min="5122" max="5376" width="11.42578125" style="24"/>
    <col min="5377" max="5377" width="11.42578125" style="24" customWidth="1"/>
    <col min="5378" max="5632" width="11.42578125" style="24"/>
    <col min="5633" max="5633" width="11.42578125" style="24" customWidth="1"/>
    <col min="5634" max="5888" width="11.42578125" style="24"/>
    <col min="5889" max="5889" width="11.42578125" style="24" customWidth="1"/>
    <col min="5890" max="6144" width="11.42578125" style="24"/>
    <col min="6145" max="6145" width="11.42578125" style="24" customWidth="1"/>
    <col min="6146" max="6400" width="11.42578125" style="24"/>
    <col min="6401" max="6401" width="11.42578125" style="24" customWidth="1"/>
    <col min="6402" max="6656" width="11.42578125" style="24"/>
    <col min="6657" max="6657" width="11.42578125" style="24" customWidth="1"/>
    <col min="6658" max="6912" width="11.42578125" style="24"/>
    <col min="6913" max="6913" width="11.42578125" style="24" customWidth="1"/>
    <col min="6914" max="7168" width="11.42578125" style="24"/>
    <col min="7169" max="7169" width="11.42578125" style="24" customWidth="1"/>
    <col min="7170" max="7424" width="11.42578125" style="24"/>
    <col min="7425" max="7425" width="11.42578125" style="24" customWidth="1"/>
    <col min="7426" max="7680" width="11.42578125" style="24"/>
    <col min="7681" max="7681" width="11.42578125" style="24" customWidth="1"/>
    <col min="7682" max="7936" width="11.42578125" style="24"/>
    <col min="7937" max="7937" width="11.42578125" style="24" customWidth="1"/>
    <col min="7938" max="8192" width="11.42578125" style="24"/>
    <col min="8193" max="8193" width="11.42578125" style="24" customWidth="1"/>
    <col min="8194" max="8448" width="11.42578125" style="24"/>
    <col min="8449" max="8449" width="11.42578125" style="24" customWidth="1"/>
    <col min="8450" max="8704" width="11.42578125" style="24"/>
    <col min="8705" max="8705" width="11.42578125" style="24" customWidth="1"/>
    <col min="8706" max="8960" width="11.42578125" style="24"/>
    <col min="8961" max="8961" width="11.42578125" style="24" customWidth="1"/>
    <col min="8962" max="9216" width="11.42578125" style="24"/>
    <col min="9217" max="9217" width="11.42578125" style="24" customWidth="1"/>
    <col min="9218" max="9472" width="11.42578125" style="24"/>
    <col min="9473" max="9473" width="11.42578125" style="24" customWidth="1"/>
    <col min="9474" max="9728" width="11.42578125" style="24"/>
    <col min="9729" max="9729" width="11.42578125" style="24" customWidth="1"/>
    <col min="9730" max="9984" width="11.42578125" style="24"/>
    <col min="9985" max="9985" width="11.42578125" style="24" customWidth="1"/>
    <col min="9986" max="10240" width="11.42578125" style="24"/>
    <col min="10241" max="10241" width="11.42578125" style="24" customWidth="1"/>
    <col min="10242" max="10496" width="11.42578125" style="24"/>
    <col min="10497" max="10497" width="11.42578125" style="24" customWidth="1"/>
    <col min="10498" max="10752" width="11.42578125" style="24"/>
    <col min="10753" max="10753" width="11.42578125" style="24" customWidth="1"/>
    <col min="10754" max="11008" width="11.42578125" style="24"/>
    <col min="11009" max="11009" width="11.42578125" style="24" customWidth="1"/>
    <col min="11010" max="11264" width="11.42578125" style="24"/>
    <col min="11265" max="11265" width="11.42578125" style="24" customWidth="1"/>
    <col min="11266" max="11520" width="11.42578125" style="24"/>
    <col min="11521" max="11521" width="11.42578125" style="24" customWidth="1"/>
    <col min="11522" max="11776" width="11.42578125" style="24"/>
    <col min="11777" max="11777" width="11.42578125" style="24" customWidth="1"/>
    <col min="11778" max="12032" width="11.42578125" style="24"/>
    <col min="12033" max="12033" width="11.42578125" style="24" customWidth="1"/>
    <col min="12034" max="12288" width="11.42578125" style="24"/>
    <col min="12289" max="12289" width="11.42578125" style="24" customWidth="1"/>
    <col min="12290" max="12544" width="11.42578125" style="24"/>
    <col min="12545" max="12545" width="11.42578125" style="24" customWidth="1"/>
    <col min="12546" max="12800" width="11.42578125" style="24"/>
    <col min="12801" max="12801" width="11.42578125" style="24" customWidth="1"/>
    <col min="12802" max="13056" width="11.42578125" style="24"/>
    <col min="13057" max="13057" width="11.42578125" style="24" customWidth="1"/>
    <col min="13058" max="13312" width="11.42578125" style="24"/>
    <col min="13313" max="13313" width="11.42578125" style="24" customWidth="1"/>
    <col min="13314" max="13568" width="11.42578125" style="24"/>
    <col min="13569" max="13569" width="11.42578125" style="24" customWidth="1"/>
    <col min="13570" max="13824" width="11.42578125" style="24"/>
    <col min="13825" max="13825" width="11.42578125" style="24" customWidth="1"/>
    <col min="13826" max="14080" width="11.42578125" style="24"/>
    <col min="14081" max="14081" width="11.42578125" style="24" customWidth="1"/>
    <col min="14082" max="14336" width="11.42578125" style="24"/>
    <col min="14337" max="14337" width="11.42578125" style="24" customWidth="1"/>
    <col min="14338" max="14592" width="11.42578125" style="24"/>
    <col min="14593" max="14593" width="11.42578125" style="24" customWidth="1"/>
    <col min="14594" max="14848" width="11.42578125" style="24"/>
    <col min="14849" max="14849" width="11.42578125" style="24" customWidth="1"/>
    <col min="14850" max="15104" width="11.42578125" style="24"/>
    <col min="15105" max="15105" width="11.42578125" style="24" customWidth="1"/>
    <col min="15106" max="15360" width="11.42578125" style="24"/>
    <col min="15361" max="15361" width="11.42578125" style="24" customWidth="1"/>
    <col min="15362" max="15616" width="11.42578125" style="24"/>
    <col min="15617" max="15617" width="11.42578125" style="24" customWidth="1"/>
    <col min="15618" max="15872" width="11.42578125" style="24"/>
    <col min="15873" max="15873" width="11.42578125" style="24" customWidth="1"/>
    <col min="15874" max="16128" width="11.42578125" style="24"/>
    <col min="16129" max="16129" width="11.42578125" style="24" customWidth="1"/>
    <col min="16130" max="16384" width="11.42578125" style="24"/>
  </cols>
  <sheetData>
    <row r="2" spans="2:19" ht="15" customHeight="1">
      <c r="B2" s="779" t="s">
        <v>896</v>
      </c>
      <c r="C2" s="779"/>
      <c r="D2" s="779"/>
      <c r="E2" s="779"/>
      <c r="F2" s="779"/>
      <c r="G2" s="779"/>
      <c r="H2" s="779"/>
      <c r="I2" s="779"/>
      <c r="J2" s="779"/>
      <c r="K2" s="779"/>
      <c r="L2" s="779"/>
      <c r="Q2" s="347"/>
      <c r="R2" s="347"/>
      <c r="S2" s="347"/>
    </row>
    <row r="3" spans="2:19"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Q3" s="347"/>
      <c r="R3" s="347"/>
      <c r="S3" s="347"/>
    </row>
    <row r="4" spans="2:19">
      <c r="B4" s="780" t="s">
        <v>676</v>
      </c>
      <c r="C4" s="780"/>
      <c r="D4" s="780"/>
      <c r="E4" s="780"/>
      <c r="F4" s="780"/>
      <c r="G4" s="780"/>
      <c r="H4" s="780"/>
      <c r="I4" s="780"/>
      <c r="J4" s="780"/>
      <c r="K4" s="780"/>
      <c r="L4" s="780"/>
      <c r="Q4" s="347"/>
      <c r="R4" s="347"/>
      <c r="S4" s="347"/>
    </row>
    <row r="5" spans="2:19">
      <c r="B5" s="781" t="s">
        <v>677</v>
      </c>
      <c r="C5" s="781"/>
      <c r="D5" s="781"/>
      <c r="E5" s="781"/>
      <c r="F5" s="781"/>
      <c r="G5" s="781"/>
      <c r="H5" s="781"/>
      <c r="I5" s="781"/>
      <c r="J5" s="781"/>
      <c r="K5" s="781"/>
      <c r="L5" s="781"/>
      <c r="Q5" s="347">
        <v>2016</v>
      </c>
      <c r="R5" s="367">
        <v>442.29999999999961</v>
      </c>
      <c r="S5" s="347"/>
    </row>
    <row r="6" spans="2:19">
      <c r="Q6" s="347">
        <v>2017</v>
      </c>
      <c r="R6" s="367">
        <v>400.60000000000059</v>
      </c>
      <c r="S6" s="347"/>
    </row>
    <row r="7" spans="2:19">
      <c r="Q7" s="347">
        <v>2018</v>
      </c>
      <c r="R7" s="367">
        <v>348.30000000000064</v>
      </c>
      <c r="S7" s="347"/>
    </row>
    <row r="8" spans="2:19">
      <c r="Q8" s="347">
        <v>2019</v>
      </c>
      <c r="R8" s="367">
        <v>276.29999999999995</v>
      </c>
      <c r="S8" s="347"/>
    </row>
    <row r="9" spans="2:19">
      <c r="Q9" s="347">
        <v>2020</v>
      </c>
      <c r="R9" s="367">
        <v>-121.90000000000077</v>
      </c>
      <c r="S9" s="347"/>
    </row>
    <row r="10" spans="2:19">
      <c r="Q10" s="347">
        <v>2021</v>
      </c>
      <c r="R10" s="367">
        <v>-682.50000000000091</v>
      </c>
      <c r="S10" s="347"/>
    </row>
    <row r="11" spans="2:19">
      <c r="Q11" s="347"/>
      <c r="R11" s="347"/>
      <c r="S11" s="347"/>
    </row>
    <row r="12" spans="2:19">
      <c r="Q12" s="347"/>
      <c r="R12" s="347"/>
      <c r="S12" s="347"/>
    </row>
    <row r="13" spans="2:19">
      <c r="Q13" s="347"/>
      <c r="R13" s="347"/>
      <c r="S13" s="347"/>
    </row>
    <row r="14" spans="2:19">
      <c r="Q14" s="347"/>
      <c r="R14" s="347"/>
      <c r="S14" s="347"/>
    </row>
    <row r="21" spans="3:3">
      <c r="C21" s="346" t="s">
        <v>625</v>
      </c>
    </row>
  </sheetData>
  <mergeCells count="3">
    <mergeCell ref="B2:L3"/>
    <mergeCell ref="B4:L4"/>
    <mergeCell ref="B5:L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21"/>
  <sheetViews>
    <sheetView showGridLines="0" workbookViewId="0">
      <selection activeCell="B20" sqref="B20"/>
    </sheetView>
  </sheetViews>
  <sheetFormatPr defaultColWidth="11.42578125" defaultRowHeight="15"/>
  <cols>
    <col min="1" max="1" width="11.42578125" style="24" customWidth="1"/>
    <col min="2" max="2" width="30.28515625" style="24" bestFit="1" customWidth="1"/>
    <col min="3" max="4" width="11" style="24" customWidth="1"/>
    <col min="5" max="5" width="19.85546875" style="24" customWidth="1"/>
    <col min="6" max="6" width="16.42578125" style="24" customWidth="1"/>
    <col min="7" max="256" width="11.42578125" style="24"/>
    <col min="257" max="257" width="11.42578125" style="24" customWidth="1"/>
    <col min="258" max="258" width="30.28515625" style="24" bestFit="1" customWidth="1"/>
    <col min="259" max="260" width="11" style="24" customWidth="1"/>
    <col min="261" max="261" width="19.85546875" style="24" customWidth="1"/>
    <col min="262" max="262" width="16.42578125" style="24" customWidth="1"/>
    <col min="263" max="512" width="11.42578125" style="24"/>
    <col min="513" max="513" width="11.42578125" style="24" customWidth="1"/>
    <col min="514" max="514" width="30.28515625" style="24" bestFit="1" customWidth="1"/>
    <col min="515" max="516" width="11" style="24" customWidth="1"/>
    <col min="517" max="517" width="19.85546875" style="24" customWidth="1"/>
    <col min="518" max="518" width="16.42578125" style="24" customWidth="1"/>
    <col min="519" max="768" width="11.42578125" style="24"/>
    <col min="769" max="769" width="11.42578125" style="24" customWidth="1"/>
    <col min="770" max="770" width="30.28515625" style="24" bestFit="1" customWidth="1"/>
    <col min="771" max="772" width="11" style="24" customWidth="1"/>
    <col min="773" max="773" width="19.85546875" style="24" customWidth="1"/>
    <col min="774" max="774" width="16.42578125" style="24" customWidth="1"/>
    <col min="775" max="1024" width="11.42578125" style="24"/>
    <col min="1025" max="1025" width="11.42578125" style="24" customWidth="1"/>
    <col min="1026" max="1026" width="30.28515625" style="24" bestFit="1" customWidth="1"/>
    <col min="1027" max="1028" width="11" style="24" customWidth="1"/>
    <col min="1029" max="1029" width="19.85546875" style="24" customWidth="1"/>
    <col min="1030" max="1030" width="16.42578125" style="24" customWidth="1"/>
    <col min="1031" max="1280" width="11.42578125" style="24"/>
    <col min="1281" max="1281" width="11.42578125" style="24" customWidth="1"/>
    <col min="1282" max="1282" width="30.28515625" style="24" bestFit="1" customWidth="1"/>
    <col min="1283" max="1284" width="11" style="24" customWidth="1"/>
    <col min="1285" max="1285" width="19.85546875" style="24" customWidth="1"/>
    <col min="1286" max="1286" width="16.42578125" style="24" customWidth="1"/>
    <col min="1287" max="1536" width="11.42578125" style="24"/>
    <col min="1537" max="1537" width="11.42578125" style="24" customWidth="1"/>
    <col min="1538" max="1538" width="30.28515625" style="24" bestFit="1" customWidth="1"/>
    <col min="1539" max="1540" width="11" style="24" customWidth="1"/>
    <col min="1541" max="1541" width="19.85546875" style="24" customWidth="1"/>
    <col min="1542" max="1542" width="16.42578125" style="24" customWidth="1"/>
    <col min="1543" max="1792" width="11.42578125" style="24"/>
    <col min="1793" max="1793" width="11.42578125" style="24" customWidth="1"/>
    <col min="1794" max="1794" width="30.28515625" style="24" bestFit="1" customWidth="1"/>
    <col min="1795" max="1796" width="11" style="24" customWidth="1"/>
    <col min="1797" max="1797" width="19.85546875" style="24" customWidth="1"/>
    <col min="1798" max="1798" width="16.42578125" style="24" customWidth="1"/>
    <col min="1799" max="2048" width="11.42578125" style="24"/>
    <col min="2049" max="2049" width="11.42578125" style="24" customWidth="1"/>
    <col min="2050" max="2050" width="30.28515625" style="24" bestFit="1" customWidth="1"/>
    <col min="2051" max="2052" width="11" style="24" customWidth="1"/>
    <col min="2053" max="2053" width="19.85546875" style="24" customWidth="1"/>
    <col min="2054" max="2054" width="16.42578125" style="24" customWidth="1"/>
    <col min="2055" max="2304" width="11.42578125" style="24"/>
    <col min="2305" max="2305" width="11.42578125" style="24" customWidth="1"/>
    <col min="2306" max="2306" width="30.28515625" style="24" bestFit="1" customWidth="1"/>
    <col min="2307" max="2308" width="11" style="24" customWidth="1"/>
    <col min="2309" max="2309" width="19.85546875" style="24" customWidth="1"/>
    <col min="2310" max="2310" width="16.42578125" style="24" customWidth="1"/>
    <col min="2311" max="2560" width="11.42578125" style="24"/>
    <col min="2561" max="2561" width="11.42578125" style="24" customWidth="1"/>
    <col min="2562" max="2562" width="30.28515625" style="24" bestFit="1" customWidth="1"/>
    <col min="2563" max="2564" width="11" style="24" customWidth="1"/>
    <col min="2565" max="2565" width="19.85546875" style="24" customWidth="1"/>
    <col min="2566" max="2566" width="16.42578125" style="24" customWidth="1"/>
    <col min="2567" max="2816" width="11.42578125" style="24"/>
    <col min="2817" max="2817" width="11.42578125" style="24" customWidth="1"/>
    <col min="2818" max="2818" width="30.28515625" style="24" bestFit="1" customWidth="1"/>
    <col min="2819" max="2820" width="11" style="24" customWidth="1"/>
    <col min="2821" max="2821" width="19.85546875" style="24" customWidth="1"/>
    <col min="2822" max="2822" width="16.42578125" style="24" customWidth="1"/>
    <col min="2823" max="3072" width="11.42578125" style="24"/>
    <col min="3073" max="3073" width="11.42578125" style="24" customWidth="1"/>
    <col min="3074" max="3074" width="30.28515625" style="24" bestFit="1" customWidth="1"/>
    <col min="3075" max="3076" width="11" style="24" customWidth="1"/>
    <col min="3077" max="3077" width="19.85546875" style="24" customWidth="1"/>
    <col min="3078" max="3078" width="16.42578125" style="24" customWidth="1"/>
    <col min="3079" max="3328" width="11.42578125" style="24"/>
    <col min="3329" max="3329" width="11.42578125" style="24" customWidth="1"/>
    <col min="3330" max="3330" width="30.28515625" style="24" bestFit="1" customWidth="1"/>
    <col min="3331" max="3332" width="11" style="24" customWidth="1"/>
    <col min="3333" max="3333" width="19.85546875" style="24" customWidth="1"/>
    <col min="3334" max="3334" width="16.42578125" style="24" customWidth="1"/>
    <col min="3335" max="3584" width="11.42578125" style="24"/>
    <col min="3585" max="3585" width="11.42578125" style="24" customWidth="1"/>
    <col min="3586" max="3586" width="30.28515625" style="24" bestFit="1" customWidth="1"/>
    <col min="3587" max="3588" width="11" style="24" customWidth="1"/>
    <col min="3589" max="3589" width="19.85546875" style="24" customWidth="1"/>
    <col min="3590" max="3590" width="16.42578125" style="24" customWidth="1"/>
    <col min="3591" max="3840" width="11.42578125" style="24"/>
    <col min="3841" max="3841" width="11.42578125" style="24" customWidth="1"/>
    <col min="3842" max="3842" width="30.28515625" style="24" bestFit="1" customWidth="1"/>
    <col min="3843" max="3844" width="11" style="24" customWidth="1"/>
    <col min="3845" max="3845" width="19.85546875" style="24" customWidth="1"/>
    <col min="3846" max="3846" width="16.42578125" style="24" customWidth="1"/>
    <col min="3847" max="4096" width="11.42578125" style="24"/>
    <col min="4097" max="4097" width="11.42578125" style="24" customWidth="1"/>
    <col min="4098" max="4098" width="30.28515625" style="24" bestFit="1" customWidth="1"/>
    <col min="4099" max="4100" width="11" style="24" customWidth="1"/>
    <col min="4101" max="4101" width="19.85546875" style="24" customWidth="1"/>
    <col min="4102" max="4102" width="16.42578125" style="24" customWidth="1"/>
    <col min="4103" max="4352" width="11.42578125" style="24"/>
    <col min="4353" max="4353" width="11.42578125" style="24" customWidth="1"/>
    <col min="4354" max="4354" width="30.28515625" style="24" bestFit="1" customWidth="1"/>
    <col min="4355" max="4356" width="11" style="24" customWidth="1"/>
    <col min="4357" max="4357" width="19.85546875" style="24" customWidth="1"/>
    <col min="4358" max="4358" width="16.42578125" style="24" customWidth="1"/>
    <col min="4359" max="4608" width="11.42578125" style="24"/>
    <col min="4609" max="4609" width="11.42578125" style="24" customWidth="1"/>
    <col min="4610" max="4610" width="30.28515625" style="24" bestFit="1" customWidth="1"/>
    <col min="4611" max="4612" width="11" style="24" customWidth="1"/>
    <col min="4613" max="4613" width="19.85546875" style="24" customWidth="1"/>
    <col min="4614" max="4614" width="16.42578125" style="24" customWidth="1"/>
    <col min="4615" max="4864" width="11.42578125" style="24"/>
    <col min="4865" max="4865" width="11.42578125" style="24" customWidth="1"/>
    <col min="4866" max="4866" width="30.28515625" style="24" bestFit="1" customWidth="1"/>
    <col min="4867" max="4868" width="11" style="24" customWidth="1"/>
    <col min="4869" max="4869" width="19.85546875" style="24" customWidth="1"/>
    <col min="4870" max="4870" width="16.42578125" style="24" customWidth="1"/>
    <col min="4871" max="5120" width="11.42578125" style="24"/>
    <col min="5121" max="5121" width="11.42578125" style="24" customWidth="1"/>
    <col min="5122" max="5122" width="30.28515625" style="24" bestFit="1" customWidth="1"/>
    <col min="5123" max="5124" width="11" style="24" customWidth="1"/>
    <col min="5125" max="5125" width="19.85546875" style="24" customWidth="1"/>
    <col min="5126" max="5126" width="16.42578125" style="24" customWidth="1"/>
    <col min="5127" max="5376" width="11.42578125" style="24"/>
    <col min="5377" max="5377" width="11.42578125" style="24" customWidth="1"/>
    <col min="5378" max="5378" width="30.28515625" style="24" bestFit="1" customWidth="1"/>
    <col min="5379" max="5380" width="11" style="24" customWidth="1"/>
    <col min="5381" max="5381" width="19.85546875" style="24" customWidth="1"/>
    <col min="5382" max="5382" width="16.42578125" style="24" customWidth="1"/>
    <col min="5383" max="5632" width="11.42578125" style="24"/>
    <col min="5633" max="5633" width="11.42578125" style="24" customWidth="1"/>
    <col min="5634" max="5634" width="30.28515625" style="24" bestFit="1" customWidth="1"/>
    <col min="5635" max="5636" width="11" style="24" customWidth="1"/>
    <col min="5637" max="5637" width="19.85546875" style="24" customWidth="1"/>
    <col min="5638" max="5638" width="16.42578125" style="24" customWidth="1"/>
    <col min="5639" max="5888" width="11.42578125" style="24"/>
    <col min="5889" max="5889" width="11.42578125" style="24" customWidth="1"/>
    <col min="5890" max="5890" width="30.28515625" style="24" bestFit="1" customWidth="1"/>
    <col min="5891" max="5892" width="11" style="24" customWidth="1"/>
    <col min="5893" max="5893" width="19.85546875" style="24" customWidth="1"/>
    <col min="5894" max="5894" width="16.42578125" style="24" customWidth="1"/>
    <col min="5895" max="6144" width="11.42578125" style="24"/>
    <col min="6145" max="6145" width="11.42578125" style="24" customWidth="1"/>
    <col min="6146" max="6146" width="30.28515625" style="24" bestFit="1" customWidth="1"/>
    <col min="6147" max="6148" width="11" style="24" customWidth="1"/>
    <col min="6149" max="6149" width="19.85546875" style="24" customWidth="1"/>
    <col min="6150" max="6150" width="16.42578125" style="24" customWidth="1"/>
    <col min="6151" max="6400" width="11.42578125" style="24"/>
    <col min="6401" max="6401" width="11.42578125" style="24" customWidth="1"/>
    <col min="6402" max="6402" width="30.28515625" style="24" bestFit="1" customWidth="1"/>
    <col min="6403" max="6404" width="11" style="24" customWidth="1"/>
    <col min="6405" max="6405" width="19.85546875" style="24" customWidth="1"/>
    <col min="6406" max="6406" width="16.42578125" style="24" customWidth="1"/>
    <col min="6407" max="6656" width="11.42578125" style="24"/>
    <col min="6657" max="6657" width="11.42578125" style="24" customWidth="1"/>
    <col min="6658" max="6658" width="30.28515625" style="24" bestFit="1" customWidth="1"/>
    <col min="6659" max="6660" width="11" style="24" customWidth="1"/>
    <col min="6661" max="6661" width="19.85546875" style="24" customWidth="1"/>
    <col min="6662" max="6662" width="16.42578125" style="24" customWidth="1"/>
    <col min="6663" max="6912" width="11.42578125" style="24"/>
    <col min="6913" max="6913" width="11.42578125" style="24" customWidth="1"/>
    <col min="6914" max="6914" width="30.28515625" style="24" bestFit="1" customWidth="1"/>
    <col min="6915" max="6916" width="11" style="24" customWidth="1"/>
    <col min="6917" max="6917" width="19.85546875" style="24" customWidth="1"/>
    <col min="6918" max="6918" width="16.42578125" style="24" customWidth="1"/>
    <col min="6919" max="7168" width="11.42578125" style="24"/>
    <col min="7169" max="7169" width="11.42578125" style="24" customWidth="1"/>
    <col min="7170" max="7170" width="30.28515625" style="24" bestFit="1" customWidth="1"/>
    <col min="7171" max="7172" width="11" style="24" customWidth="1"/>
    <col min="7173" max="7173" width="19.85546875" style="24" customWidth="1"/>
    <col min="7174" max="7174" width="16.42578125" style="24" customWidth="1"/>
    <col min="7175" max="7424" width="11.42578125" style="24"/>
    <col min="7425" max="7425" width="11.42578125" style="24" customWidth="1"/>
    <col min="7426" max="7426" width="30.28515625" style="24" bestFit="1" customWidth="1"/>
    <col min="7427" max="7428" width="11" style="24" customWidth="1"/>
    <col min="7429" max="7429" width="19.85546875" style="24" customWidth="1"/>
    <col min="7430" max="7430" width="16.42578125" style="24" customWidth="1"/>
    <col min="7431" max="7680" width="11.42578125" style="24"/>
    <col min="7681" max="7681" width="11.42578125" style="24" customWidth="1"/>
    <col min="7682" max="7682" width="30.28515625" style="24" bestFit="1" customWidth="1"/>
    <col min="7683" max="7684" width="11" style="24" customWidth="1"/>
    <col min="7685" max="7685" width="19.85546875" style="24" customWidth="1"/>
    <col min="7686" max="7686" width="16.42578125" style="24" customWidth="1"/>
    <col min="7687" max="7936" width="11.42578125" style="24"/>
    <col min="7937" max="7937" width="11.42578125" style="24" customWidth="1"/>
    <col min="7938" max="7938" width="30.28515625" style="24" bestFit="1" customWidth="1"/>
    <col min="7939" max="7940" width="11" style="24" customWidth="1"/>
    <col min="7941" max="7941" width="19.85546875" style="24" customWidth="1"/>
    <col min="7942" max="7942" width="16.42578125" style="24" customWidth="1"/>
    <col min="7943" max="8192" width="11.42578125" style="24"/>
    <col min="8193" max="8193" width="11.42578125" style="24" customWidth="1"/>
    <col min="8194" max="8194" width="30.28515625" style="24" bestFit="1" customWidth="1"/>
    <col min="8195" max="8196" width="11" style="24" customWidth="1"/>
    <col min="8197" max="8197" width="19.85546875" style="24" customWidth="1"/>
    <col min="8198" max="8198" width="16.42578125" style="24" customWidth="1"/>
    <col min="8199" max="8448" width="11.42578125" style="24"/>
    <col min="8449" max="8449" width="11.42578125" style="24" customWidth="1"/>
    <col min="8450" max="8450" width="30.28515625" style="24" bestFit="1" customWidth="1"/>
    <col min="8451" max="8452" width="11" style="24" customWidth="1"/>
    <col min="8453" max="8453" width="19.85546875" style="24" customWidth="1"/>
    <col min="8454" max="8454" width="16.42578125" style="24" customWidth="1"/>
    <col min="8455" max="8704" width="11.42578125" style="24"/>
    <col min="8705" max="8705" width="11.42578125" style="24" customWidth="1"/>
    <col min="8706" max="8706" width="30.28515625" style="24" bestFit="1" customWidth="1"/>
    <col min="8707" max="8708" width="11" style="24" customWidth="1"/>
    <col min="8709" max="8709" width="19.85546875" style="24" customWidth="1"/>
    <col min="8710" max="8710" width="16.42578125" style="24" customWidth="1"/>
    <col min="8711" max="8960" width="11.42578125" style="24"/>
    <col min="8961" max="8961" width="11.42578125" style="24" customWidth="1"/>
    <col min="8962" max="8962" width="30.28515625" style="24" bestFit="1" customWidth="1"/>
    <col min="8963" max="8964" width="11" style="24" customWidth="1"/>
    <col min="8965" max="8965" width="19.85546875" style="24" customWidth="1"/>
    <col min="8966" max="8966" width="16.42578125" style="24" customWidth="1"/>
    <col min="8967" max="9216" width="11.42578125" style="24"/>
    <col min="9217" max="9217" width="11.42578125" style="24" customWidth="1"/>
    <col min="9218" max="9218" width="30.28515625" style="24" bestFit="1" customWidth="1"/>
    <col min="9219" max="9220" width="11" style="24" customWidth="1"/>
    <col min="9221" max="9221" width="19.85546875" style="24" customWidth="1"/>
    <col min="9222" max="9222" width="16.42578125" style="24" customWidth="1"/>
    <col min="9223" max="9472" width="11.42578125" style="24"/>
    <col min="9473" max="9473" width="11.42578125" style="24" customWidth="1"/>
    <col min="9474" max="9474" width="30.28515625" style="24" bestFit="1" customWidth="1"/>
    <col min="9475" max="9476" width="11" style="24" customWidth="1"/>
    <col min="9477" max="9477" width="19.85546875" style="24" customWidth="1"/>
    <col min="9478" max="9478" width="16.42578125" style="24" customWidth="1"/>
    <col min="9479" max="9728" width="11.42578125" style="24"/>
    <col min="9729" max="9729" width="11.42578125" style="24" customWidth="1"/>
    <col min="9730" max="9730" width="30.28515625" style="24" bestFit="1" customWidth="1"/>
    <col min="9731" max="9732" width="11" style="24" customWidth="1"/>
    <col min="9733" max="9733" width="19.85546875" style="24" customWidth="1"/>
    <col min="9734" max="9734" width="16.42578125" style="24" customWidth="1"/>
    <col min="9735" max="9984" width="11.42578125" style="24"/>
    <col min="9985" max="9985" width="11.42578125" style="24" customWidth="1"/>
    <col min="9986" max="9986" width="30.28515625" style="24" bestFit="1" customWidth="1"/>
    <col min="9987" max="9988" width="11" style="24" customWidth="1"/>
    <col min="9989" max="9989" width="19.85546875" style="24" customWidth="1"/>
    <col min="9990" max="9990" width="16.42578125" style="24" customWidth="1"/>
    <col min="9991" max="10240" width="11.42578125" style="24"/>
    <col min="10241" max="10241" width="11.42578125" style="24" customWidth="1"/>
    <col min="10242" max="10242" width="30.28515625" style="24" bestFit="1" customWidth="1"/>
    <col min="10243" max="10244" width="11" style="24" customWidth="1"/>
    <col min="10245" max="10245" width="19.85546875" style="24" customWidth="1"/>
    <col min="10246" max="10246" width="16.42578125" style="24" customWidth="1"/>
    <col min="10247" max="10496" width="11.42578125" style="24"/>
    <col min="10497" max="10497" width="11.42578125" style="24" customWidth="1"/>
    <col min="10498" max="10498" width="30.28515625" style="24" bestFit="1" customWidth="1"/>
    <col min="10499" max="10500" width="11" style="24" customWidth="1"/>
    <col min="10501" max="10501" width="19.85546875" style="24" customWidth="1"/>
    <col min="10502" max="10502" width="16.42578125" style="24" customWidth="1"/>
    <col min="10503" max="10752" width="11.42578125" style="24"/>
    <col min="10753" max="10753" width="11.42578125" style="24" customWidth="1"/>
    <col min="10754" max="10754" width="30.28515625" style="24" bestFit="1" customWidth="1"/>
    <col min="10755" max="10756" width="11" style="24" customWidth="1"/>
    <col min="10757" max="10757" width="19.85546875" style="24" customWidth="1"/>
    <col min="10758" max="10758" width="16.42578125" style="24" customWidth="1"/>
    <col min="10759" max="11008" width="11.42578125" style="24"/>
    <col min="11009" max="11009" width="11.42578125" style="24" customWidth="1"/>
    <col min="11010" max="11010" width="30.28515625" style="24" bestFit="1" customWidth="1"/>
    <col min="11011" max="11012" width="11" style="24" customWidth="1"/>
    <col min="11013" max="11013" width="19.85546875" style="24" customWidth="1"/>
    <col min="11014" max="11014" width="16.42578125" style="24" customWidth="1"/>
    <col min="11015" max="11264" width="11.42578125" style="24"/>
    <col min="11265" max="11265" width="11.42578125" style="24" customWidth="1"/>
    <col min="11266" max="11266" width="30.28515625" style="24" bestFit="1" customWidth="1"/>
    <col min="11267" max="11268" width="11" style="24" customWidth="1"/>
    <col min="11269" max="11269" width="19.85546875" style="24" customWidth="1"/>
    <col min="11270" max="11270" width="16.42578125" style="24" customWidth="1"/>
    <col min="11271" max="11520" width="11.42578125" style="24"/>
    <col min="11521" max="11521" width="11.42578125" style="24" customWidth="1"/>
    <col min="11522" max="11522" width="30.28515625" style="24" bestFit="1" customWidth="1"/>
    <col min="11523" max="11524" width="11" style="24" customWidth="1"/>
    <col min="11525" max="11525" width="19.85546875" style="24" customWidth="1"/>
    <col min="11526" max="11526" width="16.42578125" style="24" customWidth="1"/>
    <col min="11527" max="11776" width="11.42578125" style="24"/>
    <col min="11777" max="11777" width="11.42578125" style="24" customWidth="1"/>
    <col min="11778" max="11778" width="30.28515625" style="24" bestFit="1" customWidth="1"/>
    <col min="11779" max="11780" width="11" style="24" customWidth="1"/>
    <col min="11781" max="11781" width="19.85546875" style="24" customWidth="1"/>
    <col min="11782" max="11782" width="16.42578125" style="24" customWidth="1"/>
    <col min="11783" max="12032" width="11.42578125" style="24"/>
    <col min="12033" max="12033" width="11.42578125" style="24" customWidth="1"/>
    <col min="12034" max="12034" width="30.28515625" style="24" bestFit="1" customWidth="1"/>
    <col min="12035" max="12036" width="11" style="24" customWidth="1"/>
    <col min="12037" max="12037" width="19.85546875" style="24" customWidth="1"/>
    <col min="12038" max="12038" width="16.42578125" style="24" customWidth="1"/>
    <col min="12039" max="12288" width="11.42578125" style="24"/>
    <col min="12289" max="12289" width="11.42578125" style="24" customWidth="1"/>
    <col min="12290" max="12290" width="30.28515625" style="24" bestFit="1" customWidth="1"/>
    <col min="12291" max="12292" width="11" style="24" customWidth="1"/>
    <col min="12293" max="12293" width="19.85546875" style="24" customWidth="1"/>
    <col min="12294" max="12294" width="16.42578125" style="24" customWidth="1"/>
    <col min="12295" max="12544" width="11.42578125" style="24"/>
    <col min="12545" max="12545" width="11.42578125" style="24" customWidth="1"/>
    <col min="12546" max="12546" width="30.28515625" style="24" bestFit="1" customWidth="1"/>
    <col min="12547" max="12548" width="11" style="24" customWidth="1"/>
    <col min="12549" max="12549" width="19.85546875" style="24" customWidth="1"/>
    <col min="12550" max="12550" width="16.42578125" style="24" customWidth="1"/>
    <col min="12551" max="12800" width="11.42578125" style="24"/>
    <col min="12801" max="12801" width="11.42578125" style="24" customWidth="1"/>
    <col min="12802" max="12802" width="30.28515625" style="24" bestFit="1" customWidth="1"/>
    <col min="12803" max="12804" width="11" style="24" customWidth="1"/>
    <col min="12805" max="12805" width="19.85546875" style="24" customWidth="1"/>
    <col min="12806" max="12806" width="16.42578125" style="24" customWidth="1"/>
    <col min="12807" max="13056" width="11.42578125" style="24"/>
    <col min="13057" max="13057" width="11.42578125" style="24" customWidth="1"/>
    <col min="13058" max="13058" width="30.28515625" style="24" bestFit="1" customWidth="1"/>
    <col min="13059" max="13060" width="11" style="24" customWidth="1"/>
    <col min="13061" max="13061" width="19.85546875" style="24" customWidth="1"/>
    <col min="13062" max="13062" width="16.42578125" style="24" customWidth="1"/>
    <col min="13063" max="13312" width="11.42578125" style="24"/>
    <col min="13313" max="13313" width="11.42578125" style="24" customWidth="1"/>
    <col min="13314" max="13314" width="30.28515625" style="24" bestFit="1" customWidth="1"/>
    <col min="13315" max="13316" width="11" style="24" customWidth="1"/>
    <col min="13317" max="13317" width="19.85546875" style="24" customWidth="1"/>
    <col min="13318" max="13318" width="16.42578125" style="24" customWidth="1"/>
    <col min="13319" max="13568" width="11.42578125" style="24"/>
    <col min="13569" max="13569" width="11.42578125" style="24" customWidth="1"/>
    <col min="13570" max="13570" width="30.28515625" style="24" bestFit="1" customWidth="1"/>
    <col min="13571" max="13572" width="11" style="24" customWidth="1"/>
    <col min="13573" max="13573" width="19.85546875" style="24" customWidth="1"/>
    <col min="13574" max="13574" width="16.42578125" style="24" customWidth="1"/>
    <col min="13575" max="13824" width="11.42578125" style="24"/>
    <col min="13825" max="13825" width="11.42578125" style="24" customWidth="1"/>
    <col min="13826" max="13826" width="30.28515625" style="24" bestFit="1" customWidth="1"/>
    <col min="13827" max="13828" width="11" style="24" customWidth="1"/>
    <col min="13829" max="13829" width="19.85546875" style="24" customWidth="1"/>
    <col min="13830" max="13830" width="16.42578125" style="24" customWidth="1"/>
    <col min="13831" max="14080" width="11.42578125" style="24"/>
    <col min="14081" max="14081" width="11.42578125" style="24" customWidth="1"/>
    <col min="14082" max="14082" width="30.28515625" style="24" bestFit="1" customWidth="1"/>
    <col min="14083" max="14084" width="11" style="24" customWidth="1"/>
    <col min="14085" max="14085" width="19.85546875" style="24" customWidth="1"/>
    <col min="14086" max="14086" width="16.42578125" style="24" customWidth="1"/>
    <col min="14087" max="14336" width="11.42578125" style="24"/>
    <col min="14337" max="14337" width="11.42578125" style="24" customWidth="1"/>
    <col min="14338" max="14338" width="30.28515625" style="24" bestFit="1" customWidth="1"/>
    <col min="14339" max="14340" width="11" style="24" customWidth="1"/>
    <col min="14341" max="14341" width="19.85546875" style="24" customWidth="1"/>
    <col min="14342" max="14342" width="16.42578125" style="24" customWidth="1"/>
    <col min="14343" max="14592" width="11.42578125" style="24"/>
    <col min="14593" max="14593" width="11.42578125" style="24" customWidth="1"/>
    <col min="14594" max="14594" width="30.28515625" style="24" bestFit="1" customWidth="1"/>
    <col min="14595" max="14596" width="11" style="24" customWidth="1"/>
    <col min="14597" max="14597" width="19.85546875" style="24" customWidth="1"/>
    <col min="14598" max="14598" width="16.42578125" style="24" customWidth="1"/>
    <col min="14599" max="14848" width="11.42578125" style="24"/>
    <col min="14849" max="14849" width="11.42578125" style="24" customWidth="1"/>
    <col min="14850" max="14850" width="30.28515625" style="24" bestFit="1" customWidth="1"/>
    <col min="14851" max="14852" width="11" style="24" customWidth="1"/>
    <col min="14853" max="14853" width="19.85546875" style="24" customWidth="1"/>
    <col min="14854" max="14854" width="16.42578125" style="24" customWidth="1"/>
    <col min="14855" max="15104" width="11.42578125" style="24"/>
    <col min="15105" max="15105" width="11.42578125" style="24" customWidth="1"/>
    <col min="15106" max="15106" width="30.28515625" style="24" bestFit="1" customWidth="1"/>
    <col min="15107" max="15108" width="11" style="24" customWidth="1"/>
    <col min="15109" max="15109" width="19.85546875" style="24" customWidth="1"/>
    <col min="15110" max="15110" width="16.42578125" style="24" customWidth="1"/>
    <col min="15111" max="15360" width="11.42578125" style="24"/>
    <col min="15361" max="15361" width="11.42578125" style="24" customWidth="1"/>
    <col min="15362" max="15362" width="30.28515625" style="24" bestFit="1" customWidth="1"/>
    <col min="15363" max="15364" width="11" style="24" customWidth="1"/>
    <col min="15365" max="15365" width="19.85546875" style="24" customWidth="1"/>
    <col min="15366" max="15366" width="16.42578125" style="24" customWidth="1"/>
    <col min="15367" max="15616" width="11.42578125" style="24"/>
    <col min="15617" max="15617" width="11.42578125" style="24" customWidth="1"/>
    <col min="15618" max="15618" width="30.28515625" style="24" bestFit="1" customWidth="1"/>
    <col min="15619" max="15620" width="11" style="24" customWidth="1"/>
    <col min="15621" max="15621" width="19.85546875" style="24" customWidth="1"/>
    <col min="15622" max="15622" width="16.42578125" style="24" customWidth="1"/>
    <col min="15623" max="15872" width="11.42578125" style="24"/>
    <col min="15873" max="15873" width="11.42578125" style="24" customWidth="1"/>
    <col min="15874" max="15874" width="30.28515625" style="24" bestFit="1" customWidth="1"/>
    <col min="15875" max="15876" width="11" style="24" customWidth="1"/>
    <col min="15877" max="15877" width="19.85546875" style="24" customWidth="1"/>
    <col min="15878" max="15878" width="16.42578125" style="24" customWidth="1"/>
    <col min="15879" max="16128" width="11.42578125" style="24"/>
    <col min="16129" max="16129" width="11.42578125" style="24" customWidth="1"/>
    <col min="16130" max="16130" width="30.28515625" style="24" bestFit="1" customWidth="1"/>
    <col min="16131" max="16132" width="11" style="24" customWidth="1"/>
    <col min="16133" max="16133" width="19.85546875" style="24" customWidth="1"/>
    <col min="16134" max="16134" width="16.42578125" style="24" customWidth="1"/>
    <col min="16135" max="16384" width="11.42578125" style="24"/>
  </cols>
  <sheetData>
    <row r="2" spans="2:12" ht="15" customHeight="1">
      <c r="B2" s="779" t="s">
        <v>961</v>
      </c>
      <c r="C2" s="779"/>
      <c r="D2" s="779"/>
      <c r="E2" s="779"/>
      <c r="F2" s="779"/>
      <c r="G2" s="349"/>
      <c r="H2" s="349"/>
      <c r="I2" s="349"/>
      <c r="J2" s="349"/>
      <c r="K2" s="349"/>
      <c r="L2" s="349"/>
    </row>
    <row r="3" spans="2:12" ht="15" customHeight="1">
      <c r="B3" s="779"/>
      <c r="C3" s="779"/>
      <c r="D3" s="779"/>
      <c r="E3" s="779"/>
      <c r="F3" s="779"/>
      <c r="G3" s="349"/>
      <c r="H3" s="349"/>
      <c r="I3" s="349"/>
      <c r="J3" s="349"/>
      <c r="K3" s="349"/>
      <c r="L3" s="349"/>
    </row>
    <row r="4" spans="2:12">
      <c r="B4" s="780" t="s">
        <v>626</v>
      </c>
      <c r="C4" s="780"/>
      <c r="D4" s="780"/>
      <c r="E4" s="780"/>
      <c r="F4" s="780"/>
    </row>
    <row r="5" spans="2:12">
      <c r="B5" s="781" t="s">
        <v>678</v>
      </c>
      <c r="C5" s="781"/>
      <c r="D5" s="781"/>
      <c r="E5" s="781"/>
      <c r="F5" s="781"/>
    </row>
    <row r="6" spans="2:12">
      <c r="B6" s="786" t="s">
        <v>679</v>
      </c>
      <c r="C6" s="786">
        <v>2020</v>
      </c>
      <c r="D6" s="786">
        <v>2021</v>
      </c>
      <c r="E6" s="788" t="s">
        <v>680</v>
      </c>
      <c r="F6" s="788" t="s">
        <v>681</v>
      </c>
    </row>
    <row r="7" spans="2:12">
      <c r="B7" s="787"/>
      <c r="C7" s="787"/>
      <c r="D7" s="787"/>
      <c r="E7" s="789"/>
      <c r="F7" s="789"/>
    </row>
    <row r="8" spans="2:12">
      <c r="B8" s="787"/>
      <c r="C8" s="787"/>
      <c r="D8" s="787"/>
      <c r="E8" s="789"/>
      <c r="F8" s="789"/>
    </row>
    <row r="9" spans="2:12">
      <c r="B9" s="368" t="s">
        <v>682</v>
      </c>
      <c r="C9" s="369">
        <v>-121.9</v>
      </c>
      <c r="D9" s="369">
        <v>-682.5</v>
      </c>
      <c r="E9" s="369">
        <f t="shared" ref="E9:E14" si="0">D9-C9</f>
        <v>-560.6</v>
      </c>
      <c r="F9" s="370">
        <f t="shared" ref="F9:F14" si="1">D9/C9-1</f>
        <v>4.5988515176374074</v>
      </c>
    </row>
    <row r="10" spans="2:12">
      <c r="B10" s="371" t="s">
        <v>683</v>
      </c>
      <c r="C10" s="372">
        <f>C11+C12</f>
        <v>-821.60000000000014</v>
      </c>
      <c r="D10" s="372">
        <f>D11+D12</f>
        <v>-1853.4999999999998</v>
      </c>
      <c r="E10" s="372">
        <f t="shared" si="0"/>
        <v>-1031.8999999999996</v>
      </c>
      <c r="F10" s="373">
        <f t="shared" si="1"/>
        <v>1.255963972736124</v>
      </c>
    </row>
    <row r="11" spans="2:12">
      <c r="B11" s="374" t="s">
        <v>684</v>
      </c>
      <c r="C11" s="375">
        <v>-1906.7</v>
      </c>
      <c r="D11" s="375">
        <v>-2160.6999999999998</v>
      </c>
      <c r="E11" s="375">
        <f t="shared" si="0"/>
        <v>-253.99999999999977</v>
      </c>
      <c r="F11" s="376">
        <f t="shared" si="1"/>
        <v>0.13321445429275691</v>
      </c>
    </row>
    <row r="12" spans="2:12">
      <c r="B12" s="374" t="s">
        <v>685</v>
      </c>
      <c r="C12" s="375">
        <v>1085.0999999999999</v>
      </c>
      <c r="D12" s="377">
        <v>307.2</v>
      </c>
      <c r="E12" s="377">
        <f t="shared" si="0"/>
        <v>-777.89999999999986</v>
      </c>
      <c r="F12" s="376">
        <f t="shared" si="1"/>
        <v>-0.71689245230854293</v>
      </c>
    </row>
    <row r="13" spans="2:12">
      <c r="B13" s="371" t="s">
        <v>686</v>
      </c>
      <c r="C13" s="378">
        <v>-994.5</v>
      </c>
      <c r="D13" s="379">
        <v>-1343.9</v>
      </c>
      <c r="E13" s="380">
        <f t="shared" si="0"/>
        <v>-349.40000000000009</v>
      </c>
      <c r="F13" s="381">
        <f t="shared" si="1"/>
        <v>0.35133232780291612</v>
      </c>
    </row>
    <row r="14" spans="2:12">
      <c r="B14" s="382" t="s">
        <v>687</v>
      </c>
      <c r="C14" s="383">
        <v>1694.2</v>
      </c>
      <c r="D14" s="384">
        <v>2514.9</v>
      </c>
      <c r="E14" s="384">
        <f t="shared" si="0"/>
        <v>820.7</v>
      </c>
      <c r="F14" s="385">
        <f t="shared" si="1"/>
        <v>0.4844174241529926</v>
      </c>
    </row>
    <row r="15" spans="2:12">
      <c r="B15" s="346" t="s">
        <v>625</v>
      </c>
    </row>
    <row r="16" spans="2:12">
      <c r="C16" s="95"/>
    </row>
    <row r="20" spans="3:4">
      <c r="C20" s="386"/>
    </row>
    <row r="21" spans="3:4">
      <c r="C21" s="386"/>
      <c r="D21" s="387"/>
    </row>
  </sheetData>
  <mergeCells count="8">
    <mergeCell ref="B2:F3"/>
    <mergeCell ref="B4:F4"/>
    <mergeCell ref="B5:F5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21999EC6BD24DAF151AE252D8E817" ma:contentTypeVersion="12" ma:contentTypeDescription="Create a new document." ma:contentTypeScope="" ma:versionID="8c969d692001764a7b04aafef3b3c1a7">
  <xsd:schema xmlns:xsd="http://www.w3.org/2001/XMLSchema" xmlns:xs="http://www.w3.org/2001/XMLSchema" xmlns:p="http://schemas.microsoft.com/office/2006/metadata/properties" xmlns:ns3="4f4bbf89-e35d-40cf-b5e1-804e446a28ce" xmlns:ns4="14bddcc4-679a-4d64-9289-d21b5dfda725" targetNamespace="http://schemas.microsoft.com/office/2006/metadata/properties" ma:root="true" ma:fieldsID="8fac092153d935e93e65848ed05a20aa" ns3:_="" ns4:_="">
    <xsd:import namespace="4f4bbf89-e35d-40cf-b5e1-804e446a28ce"/>
    <xsd:import namespace="14bddcc4-679a-4d64-9289-d21b5dfda7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bbf89-e35d-40cf-b5e1-804e446a2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dcc4-679a-4d64-9289-d21b5dfda7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ED454-C791-4394-960C-B127008C6C5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14bddcc4-679a-4d64-9289-d21b5dfda725"/>
    <ds:schemaRef ds:uri="4f4bbf89-e35d-40cf-b5e1-804e446a28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D51402-1577-407E-9E33-E844FCE14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bbf89-e35d-40cf-b5e1-804e446a28ce"/>
    <ds:schemaRef ds:uri="14bddcc4-679a-4d64-9289-d21b5dfda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B34967-641D-45B8-BDA9-E0774DA0DE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Económico Ingresos</vt:lpstr>
      <vt:lpstr>Cuadro 1</vt:lpstr>
      <vt:lpstr>Gráfico 1 </vt:lpstr>
      <vt:lpstr>Gráfico 2 </vt:lpstr>
      <vt:lpstr>Cuadro 2</vt:lpstr>
      <vt:lpstr>Cuadro 3</vt:lpstr>
      <vt:lpstr>Cuadro 4</vt:lpstr>
      <vt:lpstr>Gráfico 3 </vt:lpstr>
      <vt:lpstr>Cuadro 5</vt:lpstr>
      <vt:lpstr>Cuadro 6</vt:lpstr>
      <vt:lpstr>Cuadro 7</vt:lpstr>
      <vt:lpstr>Cuadro 8</vt:lpstr>
      <vt:lpstr>Cuadro 9</vt:lpstr>
      <vt:lpstr>Gráfico 4 </vt:lpstr>
      <vt:lpstr>Gráfico 5 </vt:lpstr>
      <vt:lpstr>Gráfico 6</vt:lpstr>
      <vt:lpstr>Cuadro 10</vt:lpstr>
      <vt:lpstr>Cuadro 11</vt:lpstr>
      <vt:lpstr>Cuadro 12</vt:lpstr>
      <vt:lpstr>Cuadro 13 </vt:lpstr>
      <vt:lpstr>Cuadro 14 </vt:lpstr>
      <vt:lpstr>Cuadro 15 </vt:lpstr>
      <vt:lpstr>Cuadro 16 </vt:lpstr>
      <vt:lpstr>Gráfico 7</vt:lpstr>
      <vt:lpstr>Gráfico 8</vt:lpstr>
      <vt:lpstr>Cuadro 17 </vt:lpstr>
      <vt:lpstr>Figura 1</vt:lpstr>
      <vt:lpstr>Cuadro 18 </vt:lpstr>
      <vt:lpstr>Cuadro 19</vt:lpstr>
      <vt:lpstr>Cuadro 20</vt:lpstr>
      <vt:lpstr>Cuadro 21</vt:lpstr>
      <vt:lpstr>Cuadro 22</vt:lpstr>
      <vt:lpstr>Cuadro 23</vt:lpstr>
      <vt:lpstr>Cuadro 24</vt:lpstr>
      <vt:lpstr>Gráfico 9</vt:lpstr>
      <vt:lpstr>Figura 2</vt:lpstr>
      <vt:lpstr>Figura 3</vt:lpstr>
      <vt:lpstr>Figura 4</vt:lpstr>
      <vt:lpstr>Figura 5</vt:lpstr>
      <vt:lpstr>Cuadro 25</vt:lpstr>
      <vt:lpstr>Cuadro 26</vt:lpstr>
      <vt:lpstr>Gráfico 10</vt:lpstr>
      <vt:lpstr>Cuadro 27</vt:lpstr>
      <vt:lpstr>Cuadro 28</vt:lpstr>
      <vt:lpstr>Cuadro 29</vt:lpstr>
      <vt:lpstr>Cuadro 30</vt:lpstr>
      <vt:lpstr>Cuadro 31</vt:lpstr>
      <vt:lpstr>Cuadro 32</vt:lpstr>
      <vt:lpstr>Cuadro 33</vt:lpstr>
      <vt:lpstr>Cuadro 34</vt:lpstr>
      <vt:lpstr>Cuadro 35</vt:lpstr>
      <vt:lpstr>Cuadro 36</vt:lpstr>
      <vt:lpstr>Cuadro 37</vt:lpstr>
      <vt:lpstr>Anexo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E.  Portalatin G.</dc:creator>
  <cp:lastModifiedBy>Maria D. Mariñas M.</cp:lastModifiedBy>
  <dcterms:created xsi:type="dcterms:W3CDTF">2021-04-19T12:53:28Z</dcterms:created>
  <dcterms:modified xsi:type="dcterms:W3CDTF">2021-07-30T19:57:39Z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0x0101008A221999EC6BD24DAF151AE252D8E817</vt:lpwstr>
  </property>
</Properties>
</file>