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T2\Informes de Ejecución Mensual\Abril 2022\"/>
    </mc:Choice>
  </mc:AlternateContent>
  <xr:revisionPtr revIDLastSave="0" documentId="13_ncr:1_{586F531F-FD5B-48F7-91BC-894262644A94}" xr6:coauthVersionLast="47" xr6:coauthVersionMax="47" xr10:uidLastSave="{00000000-0000-0000-0000-000000000000}"/>
  <bookViews>
    <workbookView xWindow="28680" yWindow="-120" windowWidth="29040" windowHeight="15840" tabRatio="789" activeTab="5" xr2:uid="{00000000-000D-0000-FFFF-FFFF00000000}"/>
  </bookViews>
  <sheets>
    <sheet name="Gráfico 1" sheetId="18" r:id="rId1"/>
    <sheet name="Tabla 1" sheetId="19" r:id="rId2"/>
    <sheet name="Tabla 2" sheetId="4" r:id="rId3"/>
    <sheet name="Mapa 1" sheetId="15" r:id="rId4"/>
    <sheet name="Tabla 3" sheetId="5" r:id="rId5"/>
    <sheet name="Gráfico 2" sheetId="6" r:id="rId6"/>
    <sheet name="Anexo 1" sheetId="1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9" l="1"/>
  <c r="I31" i="19"/>
  <c r="H31" i="19"/>
  <c r="G31" i="19"/>
  <c r="J29" i="19"/>
  <c r="H29" i="19"/>
  <c r="I29" i="19" s="1"/>
  <c r="J28" i="19"/>
  <c r="I28" i="19"/>
  <c r="H28" i="19"/>
  <c r="G28" i="19"/>
  <c r="J27" i="19"/>
  <c r="H27" i="19"/>
  <c r="H26" i="19"/>
  <c r="I26" i="19" s="1"/>
  <c r="G26" i="19"/>
  <c r="F26" i="19"/>
  <c r="E26" i="19"/>
  <c r="D26" i="19"/>
  <c r="C26" i="19"/>
  <c r="J25" i="19"/>
  <c r="H25" i="19"/>
  <c r="I25" i="19" s="1"/>
  <c r="G25" i="19"/>
  <c r="J24" i="19"/>
  <c r="I24" i="19"/>
  <c r="H24" i="19"/>
  <c r="G24" i="19"/>
  <c r="J23" i="19"/>
  <c r="H23" i="19"/>
  <c r="I23" i="19" s="1"/>
  <c r="J22" i="19"/>
  <c r="H22" i="19"/>
  <c r="J21" i="19"/>
  <c r="I21" i="19"/>
  <c r="H21" i="19"/>
  <c r="J20" i="19"/>
  <c r="H20" i="19"/>
  <c r="I20" i="19" s="1"/>
  <c r="G20" i="19"/>
  <c r="J19" i="19"/>
  <c r="I19" i="19"/>
  <c r="H19" i="19"/>
  <c r="G19" i="19"/>
  <c r="J18" i="19"/>
  <c r="H18" i="19"/>
  <c r="I18" i="19" s="1"/>
  <c r="G18" i="19"/>
  <c r="J17" i="19"/>
  <c r="I17" i="19"/>
  <c r="H17" i="19"/>
  <c r="G17" i="19"/>
  <c r="J16" i="19"/>
  <c r="H16" i="19"/>
  <c r="G16" i="19"/>
  <c r="J15" i="19"/>
  <c r="I15" i="19"/>
  <c r="H15" i="19"/>
  <c r="G15" i="19"/>
  <c r="J14" i="19"/>
  <c r="H14" i="19"/>
  <c r="I14" i="19" s="1"/>
  <c r="G14" i="19"/>
  <c r="J13" i="19"/>
  <c r="I13" i="19"/>
  <c r="H13" i="19"/>
  <c r="G13" i="19"/>
  <c r="J12" i="19"/>
  <c r="H12" i="19"/>
  <c r="I12" i="19" s="1"/>
  <c r="G12" i="19"/>
  <c r="J11" i="19"/>
  <c r="I11" i="19"/>
  <c r="H11" i="19"/>
  <c r="G11" i="19"/>
  <c r="F10" i="19"/>
  <c r="F9" i="19" s="1"/>
  <c r="E10" i="19"/>
  <c r="D10" i="19"/>
  <c r="C10" i="19"/>
  <c r="E9" i="19"/>
  <c r="E30" i="19" s="1"/>
  <c r="E32" i="19" s="1"/>
  <c r="D9" i="19"/>
  <c r="D30" i="19" s="1"/>
  <c r="D32" i="19" s="1"/>
  <c r="C9" i="19"/>
  <c r="C30" i="19" s="1"/>
  <c r="C32" i="19" s="1"/>
  <c r="L25" i="18"/>
  <c r="F30" i="19" l="1"/>
  <c r="H9" i="19"/>
  <c r="I9" i="19" s="1"/>
  <c r="G9" i="19"/>
  <c r="J9" i="19"/>
  <c r="L27" i="18"/>
  <c r="H10" i="19"/>
  <c r="I10" i="19" s="1"/>
  <c r="J10" i="19"/>
  <c r="J26" i="19"/>
  <c r="G10" i="19"/>
  <c r="H30" i="19" l="1"/>
  <c r="I30" i="19" s="1"/>
  <c r="G30" i="19"/>
  <c r="F32" i="19"/>
  <c r="J30" i="19"/>
  <c r="J32" i="19" l="1"/>
  <c r="H32" i="19"/>
  <c r="I32" i="19" s="1"/>
  <c r="G32" i="19"/>
  <c r="L24" i="18" l="1"/>
  <c r="L26" i="18"/>
  <c r="L28" i="18" l="1"/>
  <c r="D22" i="4" l="1"/>
  <c r="E22" i="4"/>
  <c r="F22" i="4"/>
  <c r="G22" i="4"/>
  <c r="C22" i="4"/>
  <c r="D10" i="4"/>
  <c r="E10" i="4"/>
  <c r="F10" i="4"/>
  <c r="G10" i="4"/>
  <c r="D11" i="4"/>
  <c r="E11" i="4"/>
  <c r="F11" i="4"/>
  <c r="G11" i="4"/>
  <c r="C11" i="4"/>
  <c r="C10" i="4" s="1"/>
  <c r="H23" i="4"/>
  <c r="I23" i="4" s="1"/>
  <c r="H24" i="4"/>
  <c r="I24" i="4" s="1"/>
  <c r="H25" i="4"/>
  <c r="H26" i="4"/>
  <c r="I26" i="4" s="1"/>
  <c r="H27" i="4"/>
  <c r="I27" i="4" s="1"/>
  <c r="H28" i="4"/>
  <c r="C551" i="17" l="1"/>
  <c r="C40" i="15"/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10" i="4"/>
  <c r="G29" i="4"/>
  <c r="F29" i="4"/>
  <c r="E29" i="4"/>
  <c r="D29" i="4"/>
  <c r="C29" i="4"/>
  <c r="J29" i="4" l="1"/>
  <c r="E11" i="5" l="1"/>
  <c r="F11" i="5"/>
  <c r="G11" i="5"/>
  <c r="C11" i="5"/>
  <c r="D11" i="5"/>
  <c r="D35" i="5"/>
  <c r="H10" i="4" l="1"/>
  <c r="I10" i="4" s="1"/>
  <c r="J9" i="5" l="1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6" i="5"/>
  <c r="J38" i="5"/>
  <c r="J39" i="5"/>
  <c r="J40" i="5"/>
  <c r="J41" i="5"/>
  <c r="J42" i="5"/>
  <c r="J44" i="5"/>
  <c r="J45" i="5"/>
  <c r="E8" i="5"/>
  <c r="F8" i="5"/>
  <c r="G8" i="5"/>
  <c r="H17" i="4"/>
  <c r="I17" i="4" s="1"/>
  <c r="H22" i="4"/>
  <c r="I22" i="4" s="1"/>
  <c r="H21" i="4"/>
  <c r="I21" i="4" s="1"/>
  <c r="H20" i="4"/>
  <c r="I20" i="4" s="1"/>
  <c r="H19" i="4"/>
  <c r="H18" i="4"/>
  <c r="I18" i="4" s="1"/>
  <c r="H16" i="4"/>
  <c r="H15" i="4"/>
  <c r="H14" i="4"/>
  <c r="I14" i="4" s="1"/>
  <c r="H13" i="4"/>
  <c r="I13" i="4" s="1"/>
  <c r="H12" i="4"/>
  <c r="I12" i="4" s="1"/>
  <c r="H11" i="4"/>
  <c r="I11" i="4" s="1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D8" i="5"/>
  <c r="H9" i="5"/>
  <c r="I9" i="5"/>
  <c r="H10" i="5"/>
  <c r="I10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C35" i="5"/>
  <c r="E35" i="5"/>
  <c r="F35" i="5"/>
  <c r="G35" i="5"/>
  <c r="H36" i="5"/>
  <c r="I36" i="5"/>
  <c r="C37" i="5"/>
  <c r="D37" i="5"/>
  <c r="E37" i="5"/>
  <c r="F37" i="5"/>
  <c r="G37" i="5"/>
  <c r="H38" i="5"/>
  <c r="I38" i="5"/>
  <c r="H39" i="5"/>
  <c r="I39" i="5"/>
  <c r="H40" i="5"/>
  <c r="I40" i="5"/>
  <c r="H41" i="5"/>
  <c r="H42" i="5"/>
  <c r="I42" i="5"/>
  <c r="C43" i="5"/>
  <c r="D43" i="5"/>
  <c r="E43" i="5"/>
  <c r="F43" i="5"/>
  <c r="G43" i="5"/>
  <c r="H44" i="5"/>
  <c r="I44" i="5"/>
  <c r="H45" i="5"/>
  <c r="I45" i="5"/>
  <c r="H29" i="4" l="1"/>
  <c r="I29" i="4" s="1"/>
  <c r="I35" i="5"/>
  <c r="H43" i="5"/>
  <c r="F46" i="5"/>
  <c r="J46" i="5" s="1"/>
  <c r="E46" i="5"/>
  <c r="J8" i="5"/>
  <c r="J37" i="5"/>
  <c r="J11" i="5"/>
  <c r="G46" i="5"/>
  <c r="J43" i="5"/>
  <c r="J35" i="5"/>
  <c r="D46" i="5"/>
  <c r="C46" i="5"/>
  <c r="H37" i="5"/>
  <c r="I11" i="5"/>
  <c r="I43" i="5"/>
  <c r="H8" i="5"/>
  <c r="H11" i="5"/>
  <c r="I8" i="5"/>
  <c r="H35" i="5"/>
  <c r="I37" i="5"/>
  <c r="H46" i="5" l="1"/>
  <c r="I46" i="5"/>
</calcChain>
</file>

<file path=xl/sharedStrings.xml><?xml version="1.0" encoding="utf-8"?>
<sst xmlns="http://schemas.openxmlformats.org/spreadsheetml/2006/main" count="826" uniqueCount="579">
  <si>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</si>
  <si>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</si>
  <si>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</si>
  <si>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</si>
  <si>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</si>
  <si>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</si>
  <si>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</si>
  <si>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</si>
  <si>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</si>
  <si>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</si>
  <si>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</si>
  <si>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</si>
  <si>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</si>
  <si>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</si>
  <si>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</si>
  <si>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</si>
  <si>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</si>
  <si>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</si>
  <si>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</si>
  <si>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</si>
  <si>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</si>
  <si>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2.1.6 - Transferencias corrientes</t>
  </si>
  <si>
    <t>-</t>
  </si>
  <si>
    <t>2.2.6 - Transferencias de capital</t>
  </si>
  <si>
    <t>TOTAL</t>
  </si>
  <si>
    <t>Notas:</t>
  </si>
  <si>
    <t>Cifras preliminares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</si>
  <si>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</si>
  <si>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</si>
  <si>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</si>
  <si>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</si>
  <si>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</si>
  <si>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</si>
  <si>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</si>
  <si>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</si>
  <si>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</si>
  <si>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</si>
  <si>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</si>
  <si>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</si>
  <si>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</si>
  <si>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</si>
  <si>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</si>
  <si>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</si>
  <si>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</si>
  <si>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</si>
  <si>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</si>
  <si>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</si>
  <si>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</si>
  <si>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</si>
  <si>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</si>
  <si>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</si>
  <si>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</si>
  <si>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</si>
  <si>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</si>
  <si>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</si>
  <si>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</si>
  <si>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</si>
  <si>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</si>
  <si>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</si>
  <si>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</si>
  <si>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</si>
  <si>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</si>
  <si>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</si>
  <si>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</si>
  <si>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</si>
  <si>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</si>
  <si>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</si>
  <si>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</si>
  <si>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</si>
  <si>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</si>
  <si>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</si>
  <si>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</si>
  <si>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</si>
  <si>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</si>
  <si>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</si>
  <si>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</si>
  <si>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</si>
  <si>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</si>
  <si>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</si>
  <si>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</si>
  <si>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</si>
  <si>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</si>
  <si>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</si>
  <si>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</si>
  <si>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</si>
  <si>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</si>
  <si>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</si>
  <si>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</si>
  <si>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</si>
  <si>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</si>
  <si>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</si>
  <si>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</si>
  <si>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</si>
  <si>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</si>
  <si>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</si>
  <si>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</si>
  <si>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</si>
  <si>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</si>
  <si>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</si>
  <si>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</si>
  <si>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</si>
  <si>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</si>
  <si>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</si>
  <si>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</si>
  <si>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</si>
  <si>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</si>
  <si>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1.2 - Ingresos de capital</t>
  </si>
  <si>
    <t>PIB Nominal (Millones RD$)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</si>
  <si>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</si>
  <si>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</si>
  <si>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</si>
  <si>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</si>
  <si>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</si>
  <si>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</si>
  <si>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</si>
  <si>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</si>
  <si>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</si>
  <si>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</si>
  <si>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</si>
  <si>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</si>
  <si>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</si>
  <si>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</si>
  <si>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</si>
  <si>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</si>
  <si>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</si>
  <si>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</si>
  <si>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</si>
  <si>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</si>
  <si>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</si>
  <si>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</si>
  <si>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</si>
  <si>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</si>
  <si>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</si>
  <si>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</si>
  <si>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</si>
  <si>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</si>
  <si>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</si>
  <si>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</si>
  <si>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</si>
  <si>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</si>
  <si>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</si>
  <si>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</si>
  <si>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</si>
  <si>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</si>
  <si>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</si>
  <si>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</si>
  <si>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</si>
  <si>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</si>
  <si>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</si>
  <si>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</si>
  <si>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</si>
  <si>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</si>
  <si>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</si>
  <si>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</si>
  <si>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</si>
  <si>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</si>
  <si>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</si>
  <si>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EJECUCIÓN
% PIB</t>
  </si>
  <si>
    <t>PAGADO</t>
  </si>
  <si>
    <t>EJECUTADO</t>
  </si>
  <si>
    <t>Notas</t>
  </si>
  <si>
    <t>ESTIMACIÓN MENSUAL</t>
  </si>
  <si>
    <t>MULTIPROVINCIAL</t>
  </si>
  <si>
    <t>(Capítulo - Subcapítulo - Unidad Ejecutora - Programa)</t>
  </si>
  <si>
    <t>01 - CÁMARA  DE SENADORES</t>
  </si>
  <si>
    <t>11 - Representación, fiscalización y gestión legislativa</t>
  </si>
  <si>
    <t>01 - MINISTERIO ADMINISTRATIVO DE LA PRESIDENCIA</t>
  </si>
  <si>
    <t>01 - Actividades centrales</t>
  </si>
  <si>
    <t>0001 - SECRETARIADO ADMINISTRATIVO DE LA PRESIDENCIA</t>
  </si>
  <si>
    <t>11 - Fondo a cargo del Poder Ejecutivo</t>
  </si>
  <si>
    <t>0005 - GOBERNACIÓN  DEL EDIFICIO GUBERNAMENTAL JUAN PABLO DUARTE</t>
  </si>
  <si>
    <t>24 - Formulación de políticas para la mitigación y adaptación al cambio climático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</si>
  <si>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</si>
  <si>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</si>
  <si>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</si>
  <si>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</si>
  <si>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23 - Promoción del desarrollo y fortalecimiento del sector marítimo y marino nacional</t>
  </si>
  <si>
    <t>0001 - GABINETE SOCIAL DE LA PRESIDENCIA</t>
  </si>
  <si>
    <t>0002 - COMUNIDAD DIGNA CONTRA LA POBREZA</t>
  </si>
  <si>
    <t>13 - Desarrollo social comunitario</t>
  </si>
  <si>
    <t>0003 - PLAN PRESIDENCIAL CONTRA LA POBREZA</t>
  </si>
  <si>
    <t>0004 - SERVICIO INTEGRAL DE EMERGENCIAS</t>
  </si>
  <si>
    <t>0007 - PROGRESANDO CON SOLIDARIDAD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</si>
  <si>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</si>
  <si>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</si>
  <si>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</si>
  <si>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</si>
  <si>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06 - MINISTERIO DE LA PRESIDENCIA</t>
  </si>
  <si>
    <t>0001 - MINISTERIO DE LA PRESIDENCIA</t>
  </si>
  <si>
    <t>13 - Atención, prevención de desastres</t>
  </si>
  <si>
    <t>0005 - DESARROLLO TERRITORIAL Y DE COMUNIDADES</t>
  </si>
  <si>
    <t>18 - Desarrollo territorial y de comunidades</t>
  </si>
  <si>
    <t>0006 - CENTRO DE OPERACIONES DE EMERGENCIAS (COE)</t>
  </si>
  <si>
    <t>16 - Promoción y fomento de la ética en el sector público</t>
  </si>
  <si>
    <t>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</si>
  <si>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</si>
  <si>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</si>
  <si>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</si>
  <si>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</si>
  <si>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</si>
  <si>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</si>
  <si>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</si>
  <si>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</si>
  <si>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</si>
  <si>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</si>
  <si>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</si>
  <si>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</si>
  <si>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50 - Reducción de crímenes y delitos que afectan a la seguridad ciudadana</t>
  </si>
  <si>
    <t>13 - Formación y cultura de la P.N</t>
  </si>
  <si>
    <t>0002 - INSTITUTO POLICIAL DE EDUCACION</t>
  </si>
  <si>
    <t>12 - Servicios de ordenamiento y asistencia del transporte terreste</t>
  </si>
  <si>
    <t>14 - Servicios de salud, seguridad y bienestar social de la P.N</t>
  </si>
  <si>
    <t>01 - MINISTERIO DE DEFENSA</t>
  </si>
  <si>
    <t>0001 - MINISTERIO DE DEFENSA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</si>
  <si>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</si>
  <si>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</si>
  <si>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</si>
  <si>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</si>
  <si>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</si>
  <si>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</si>
  <si>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</si>
  <si>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0012 - CUERPO ESPECIALIZADO DE SEGURIDAD FRONTERIZA TERRESTRE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</si>
  <si>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</si>
  <si>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</si>
  <si>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</si>
  <si>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</si>
  <si>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</si>
  <si>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0028 - INSTITUTO SUPERIOR PARA LA DEFENSA ' GENERAL JUAN PABLO DUARTE DIEZ' INSUDE.</t>
  </si>
  <si>
    <t>0031 - DIRECCIÓN GENERAL DE LA INDUSTRIA MILITAR DE LAS FUERZAS ARMADAS</t>
  </si>
  <si>
    <t>0002 - ACADEMIA MILITAR BATALLA DE LA CARRERA</t>
  </si>
  <si>
    <t>12 - Educación  y capacitación militar</t>
  </si>
  <si>
    <t>03 - ARMADA DE LA REPUBLICA DOMINICANA</t>
  </si>
  <si>
    <t>12 - Educación y capacitación naval</t>
  </si>
  <si>
    <t>13 - Servicio de salud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</si>
  <si>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</si>
  <si>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</si>
  <si>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</si>
  <si>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</si>
  <si>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</si>
  <si>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</si>
  <si>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</si>
  <si>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</si>
  <si>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</si>
  <si>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</si>
  <si>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</si>
  <si>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</si>
  <si>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</si>
  <si>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15 - Formulación de políticas tributaria y gestión de las exoneraciones</t>
  </si>
  <si>
    <t>16 - Desarrollo y fortalecimiento de las capacidades en finanzas públicas</t>
  </si>
  <si>
    <t>11 - Administración de las operaciones del Tesoro</t>
  </si>
  <si>
    <t>0009 - DIRECCIÓN GENERAL DE CONTABILIDAD GUBERNAMENTAL</t>
  </si>
  <si>
    <t>18 - Adminstración de Crédito Público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</si>
  <si>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</si>
  <si>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</si>
  <si>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</si>
  <si>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</si>
  <si>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</si>
  <si>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</si>
  <si>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</si>
  <si>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</si>
  <si>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</si>
  <si>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</si>
  <si>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</si>
  <si>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</si>
  <si>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</si>
  <si>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</si>
  <si>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</si>
  <si>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</si>
  <si>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</si>
  <si>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</si>
  <si>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</si>
  <si>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22 - Calidad de vida e inclusión social de niños con discapacidad intelectual (CAID)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</si>
  <si>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</si>
  <si>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</si>
  <si>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</si>
  <si>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</si>
  <si>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</si>
  <si>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</si>
  <si>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</si>
  <si>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</si>
  <si>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</si>
  <si>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</si>
  <si>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</si>
  <si>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</si>
  <si>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</si>
  <si>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</si>
  <si>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</si>
  <si>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</si>
  <si>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</si>
  <si>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12 - Transferencia de tecnologías agropecuarias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</si>
  <si>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</si>
  <si>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</si>
  <si>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</si>
  <si>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</si>
  <si>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</si>
  <si>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</si>
  <si>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</si>
  <si>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</si>
  <si>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</si>
  <si>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</si>
  <si>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</si>
  <si>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</si>
  <si>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</si>
  <si>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</si>
  <si>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</si>
  <si>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</si>
  <si>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</si>
  <si>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</si>
  <si>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</si>
  <si>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</si>
  <si>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</si>
  <si>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</si>
  <si>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</si>
  <si>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</si>
  <si>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</si>
  <si>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</si>
  <si>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</si>
  <si>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</si>
  <si>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13 - Fomento y desarrollo de infraestructuras turísticas</t>
  </si>
  <si>
    <t>01 - PROCURADURIA GENERAL DE LA REPUBLICA</t>
  </si>
  <si>
    <t>11 - Representación y defensa del interés público social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</si>
  <si>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</si>
  <si>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</si>
  <si>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</si>
  <si>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</si>
  <si>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</si>
  <si>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</si>
  <si>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</si>
  <si>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</si>
  <si>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</si>
  <si>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</si>
  <si>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</si>
  <si>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</si>
  <si>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</si>
  <si>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</si>
  <si>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</si>
  <si>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</si>
  <si>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</si>
  <si>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</si>
  <si>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</si>
  <si>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</si>
  <si>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</si>
  <si>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</si>
  <si>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</si>
  <si>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</si>
  <si>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</si>
  <si>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</si>
  <si>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</si>
  <si>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</si>
  <si>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</si>
  <si>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</si>
  <si>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</si>
  <si>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</si>
  <si>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01 - MINISTERIO DE ECONOMIA, PLANIFICACION Y DESARROLLO</t>
  </si>
  <si>
    <t>0001 - MINISTERIO DE ECONOMIA, PLANIFICACION Y DESARROLLO</t>
  </si>
  <si>
    <t>13 - Análisis de estudios económicos y sociales</t>
  </si>
  <si>
    <t>16 - Coordinación de la cooperación internacional</t>
  </si>
  <si>
    <t>01 - MINISTERIO DE ADMINISTRACION PUBLICA (MAP)</t>
  </si>
  <si>
    <t>01 - MINISTERIO DE ENERGIA Y MINAS</t>
  </si>
  <si>
    <t>11 - Regulación, fiscalización y desarrollo de la minería metálica, no metálica y mape</t>
  </si>
  <si>
    <t>12 - Regulación y desarrollo energético</t>
  </si>
  <si>
    <t>01 - PODER JUDICIAL</t>
  </si>
  <si>
    <t>0001 - CONSEJO DEL PODER JUDICIAL</t>
  </si>
  <si>
    <t>01 - JUNTA CENTRAL ELECTORAL</t>
  </si>
  <si>
    <t>0001 - JUNTA CENTRAL ELECTORAL</t>
  </si>
  <si>
    <t>12 - Gestion del Registro del Estado Civil</t>
  </si>
  <si>
    <t>01 - CAMARA DE CUENTAS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</si>
  <si>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</si>
  <si>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</si>
  <si>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</si>
  <si>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</si>
  <si>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</si>
  <si>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</si>
  <si>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01 - TRIBUNAL SUPERIOR  ELECTORAL ( TSE)</t>
  </si>
  <si>
    <t>0001 - TRIBUNAL SUPERIOR  ELECTORAL TSE</t>
  </si>
  <si>
    <t>01 - DEUDA PUBLICA Y OTRAS OPERACIONES FINANCIERAS</t>
  </si>
  <si>
    <t>0001 - MINISTERIO  DE HACIENDA (DEUDA PUBLICA)</t>
  </si>
  <si>
    <t>01 - ADM. DE OBLIGACIONES DEL TESORO</t>
  </si>
  <si>
    <t>0001 - MINISTERIO DE HACIENDA (OBLIGACIONES DEL TESORO)</t>
  </si>
  <si>
    <t>97 - Subsidios del Estado</t>
  </si>
  <si>
    <t>7 = (5-1)</t>
  </si>
  <si>
    <t>8 = (7)/(1)</t>
  </si>
  <si>
    <t>9=(5/PIB)</t>
  </si>
  <si>
    <t>6 = 5/4</t>
  </si>
  <si>
    <t>PERCIBIDO VS. ESTIMADO</t>
  </si>
  <si>
    <t>HATO MAYOR</t>
  </si>
  <si>
    <t>0101 - SENADO DE LA REPUBLICA</t>
  </si>
  <si>
    <t>0102 - CAMARA DE DIPUTADOS</t>
  </si>
  <si>
    <t>01 - CAMARA DE DIPUTADOS</t>
  </si>
  <si>
    <t>0201 - PRESIDENCIA DE LA REPUBLICA</t>
  </si>
  <si>
    <t>0009 - COMISION PRESIDENCIAL DE APOYO AL DESARROLLO PROVINCIAL</t>
  </si>
  <si>
    <t>22 - Apoyo al Desarrollo Provincial</t>
  </si>
  <si>
    <t>0024 - AUTORIDAD NACIONAL DE ASUNTOS MARITIMOS (ANAMAR)</t>
  </si>
  <si>
    <t>0029 - VICE PRESIDENCIA DE LA REPUBLICA</t>
  </si>
  <si>
    <t>02 - GABINETE DE LA POLITICA SOCIAL</t>
  </si>
  <si>
    <t>0008 - ADMINISTRADORA DE SUBSIDIOS SOCIALES</t>
  </si>
  <si>
    <t>0202 - MINISTERIO DE  INTERIOR Y POLICIA</t>
  </si>
  <si>
    <t>0001 - MINISTERIO DE INTERIOR Y POLICÍA</t>
  </si>
  <si>
    <t>13 - Atencion de Emergencia a Ciudadanos</t>
  </si>
  <si>
    <t>13 - Educación y Capacitacion Militar</t>
  </si>
  <si>
    <t>11 - Defensa Nacional</t>
  </si>
  <si>
    <t>11 - Defensa Terrestre</t>
  </si>
  <si>
    <t>13 - Servicios de Salud</t>
  </si>
  <si>
    <t>0010 - DIRECCIÓN GENERAL  DE PRESUPUESTO</t>
  </si>
  <si>
    <t>0001 - MINISTERIO DE EDUCACIÓN</t>
  </si>
  <si>
    <t>18 - PROVISION DE MEDICAMENTOS, INSUMOS SANITARIOS Y REACTIVOS DE LABORATORIO</t>
  </si>
  <si>
    <t>11 - Fomento de la Producción Agrícola</t>
  </si>
  <si>
    <t>0211 - MINISTERIO DE OBRAS PUBLICAS Y COMUNICACIONES</t>
  </si>
  <si>
    <t>14 - Desarrollo en la infraestructura física de caminos vecinales</t>
  </si>
  <si>
    <t>16 - Reconstrucción y Rehabilitación de Obras Hidráulicas y de Drenaje</t>
  </si>
  <si>
    <t>20 - Reducción de vulnerabilidades en infraestructura ante la ocurrencia de desastres naturales</t>
  </si>
  <si>
    <t>0010 - COMISIÓN PRESIDENCIAL PARA LA MODERNIZACIÓN Y SEGURIDAD PORTUARIAS</t>
  </si>
  <si>
    <t>12 - Supervisión y Regulación de los Servicios Turísticos</t>
  </si>
  <si>
    <t>0214 - PROCURADURÍA GENERAL DE LA REPUBLICA</t>
  </si>
  <si>
    <t>12 - Coordinacion y Funcionamiento del Sistema Penitenciario Dominicano</t>
  </si>
  <si>
    <t>0220 - MINISTERIO DE ECONOMIA, PLANIFICACION Y DESARROLLO</t>
  </si>
  <si>
    <t>0221 - MINISTERIO DE ADMINISTRACION PUBLICA</t>
  </si>
  <si>
    <t>0001 - MINISTERIO DE ADMINISTRACIÓN PÚBLICA</t>
  </si>
  <si>
    <t>13 - Administracion de Juntas Electorales y Expedicion de CIE</t>
  </si>
  <si>
    <t>11 - Pago Energia No Cortable</t>
  </si>
  <si>
    <t>1.2.1 - Venta (disposición) de activos no financieros (a valores brutos)</t>
  </si>
  <si>
    <t>1.2.4 - Transferencias de capital recibidas</t>
  </si>
  <si>
    <t>%PIB</t>
  </si>
  <si>
    <t>1.1.6 - Transferencias y corrientes recibidas</t>
  </si>
  <si>
    <t>Total</t>
  </si>
  <si>
    <t>Donaciones</t>
  </si>
  <si>
    <t>Total con Donaciones</t>
  </si>
  <si>
    <t>VARIACIÓN 2022/2021</t>
  </si>
  <si>
    <t>0223 - MINISTERIO DE LA VIVIENDA, HABITAT Y EDIFICACIONES (MIVHED)</t>
  </si>
  <si>
    <t>0001 - SENADO DE LA REPUBLICA DOMINICANA</t>
  </si>
  <si>
    <t>0001 - CAMARA DE DIPUTADOS</t>
  </si>
  <si>
    <t>0010 - CONSEJO NACIONAL PARA EL CAMBIO CLIMATICO Y MECANISMO DE DESARROLLO LIMPIO</t>
  </si>
  <si>
    <t>0031 - DIRECCION DE PRENSA DEL PRESIDENTE</t>
  </si>
  <si>
    <t>0032 - DIRECCION DE ESTRATEGIA Y COMUNICACION GUBERNAMENTAL</t>
  </si>
  <si>
    <t>0004 - COMISIÓN PRESIDENCIAL DE APOYO AL DESARROLLO BARRIAL</t>
  </si>
  <si>
    <t>45 - Programa Multisectorial de Reducción de Embarazo en Adolescentes</t>
  </si>
  <si>
    <t>0009 - SISTEMA ÚNICO DE BENEFICIARIOS</t>
  </si>
  <si>
    <t>0016 - DIRECCION GENERAL DE DESARROLLO FRONTERIZO</t>
  </si>
  <si>
    <t>0001 - CONTRALORÍA GENERAL DE LA REPÚBLICA</t>
  </si>
  <si>
    <t>11 - Control fiscal</t>
  </si>
  <si>
    <t>0008 - DIRECCION GENERAL DE ETICA E INTEGRIDAD GUBERNAMENTAL</t>
  </si>
  <si>
    <t>0009 - DIRECCIÓN GENERAL DE PROYECTOS ESTRATÉGICOS Y ESPECIALES DE LA PRESIDENCIA DE LA REPÚBLICA (PROPEEP)</t>
  </si>
  <si>
    <t>19 - Coordinación e Implementación  de Intervenciones Estratégica</t>
  </si>
  <si>
    <t>0010 - UNIDAD TECNICA EJECUTORA DE TITULACION DE TERRENOS DEL ESTADO</t>
  </si>
  <si>
    <t>0003 - INSTITUTO NACIONAL DE MIGRACIÓN</t>
  </si>
  <si>
    <t>0001 - POLICÍA NACIONAL</t>
  </si>
  <si>
    <t>11 - Servicios de Seguridad Ciudadana y Orden Publico</t>
  </si>
  <si>
    <t>0004 - DIRECCION CENTRAL  DE  POLICIA DE TURISMO</t>
  </si>
  <si>
    <t>0005 - DIRECCION GENERAL DE SEGURIDAD DE TRANSITO Y TRANSPORTE TERRESTRE (DIGESETT)</t>
  </si>
  <si>
    <t>0008 - HOSPITAL GENERAL DOCENTE DE LA POLICÍA NACIONAL</t>
  </si>
  <si>
    <t>0009 - COMITÉ DE RETIRO DE LA POLICIA NACIONAL</t>
  </si>
  <si>
    <t>0002 - DIRECCIÓN GENERAL DE ESCUELAS VOCACIONALES</t>
  </si>
  <si>
    <t>0010 - 'ESCUELA DE GRADUADOS DE ALTOS ESTUDIOS ESTRATÉGICOS' (EGAEE)</t>
  </si>
  <si>
    <t>0011 - COMISION PERMANENTE PARA LA REFORMA Y MODERNIZACIÓN DE LAS  FF.AA Y P.N.</t>
  </si>
  <si>
    <t>0014 - DIRECCION GENERAL DE LA RESERVA DE LAS FUERZAS ARMADAS Y POLICIA NACIONAL</t>
  </si>
  <si>
    <t>0027 - DIRECCIÓN GENERAL DEL PLAN SOCIAL DEL MINISTERIO DE DEFENSA</t>
  </si>
  <si>
    <t>02 - EJERCITO DE LA  REPUBLICA DOMINICANA</t>
  </si>
  <si>
    <t>0001 - EJERCITO DE LA REPUBLICA DOMINICANA</t>
  </si>
  <si>
    <t>0001 - ARMADA DE LA REPUBLICA DOMINICANA</t>
  </si>
  <si>
    <t>11 - Defensa naval</t>
  </si>
  <si>
    <t>0002 - DIRECCION GENERAL DE DRAGAS, PRESAS Y BALIZAMIENTO, M.G</t>
  </si>
  <si>
    <t>04 - FUERZA AEREA DE LA  REPUBLICA DOMINICANA</t>
  </si>
  <si>
    <t>0001 - FUERZA AEREA DE LA  REPUBLICA DOMINICANA</t>
  </si>
  <si>
    <t>0002 - HOSPITAL MILITAR FAD DR RAMON DE LARA</t>
  </si>
  <si>
    <t>0003 - INSTITUTO DE EDUCACIÓN SUPERIOR</t>
  </si>
  <si>
    <t>0003 - ADMINISTRACION GENERAL DE BIENES NACIONALES</t>
  </si>
  <si>
    <t>0005 - DIRECCION GENERAL DE POLITICA Y LEGISLACION TRIBUTARIA</t>
  </si>
  <si>
    <t>0008 - TESORERÍA NACIONAL</t>
  </si>
  <si>
    <t>17 - Servicios de Contabilidad Gubernamental</t>
  </si>
  <si>
    <t>0011 - DIRECCION GENERAL DE CREDITO PUBLICO</t>
  </si>
  <si>
    <t>0012 - DIRECCIÓN GENERAL DE JUBILACIONES Y PENSIONES A CARGO DEL ESTADO</t>
  </si>
  <si>
    <t>0008 - INSTITUTO SUPERIOR DE FORMACION DOCENTE  SALOME UREÑA</t>
  </si>
  <si>
    <t>23 - Dirección y Coordinación del Sistema Nacional de Salud</t>
  </si>
  <si>
    <t>24 - Regulación Sanitaria</t>
  </si>
  <si>
    <t>25 - Gestión y Provisión de Salud Colectiva</t>
  </si>
  <si>
    <t>43 - Detección oportuna y atención al cáncer</t>
  </si>
  <si>
    <t>45 - Multisectorial de Reducción de Embarazo en Adolescentes</t>
  </si>
  <si>
    <t>0031 - CENTRO DE ATENCION INTEGRAL PARA LA DISCAPACIDAD (CAID)</t>
  </si>
  <si>
    <t>0002 - COMISIÓN HÍPICA NACIONAL</t>
  </si>
  <si>
    <t>12 - REGULACION DE LAS RELACIONES LABORALES</t>
  </si>
  <si>
    <t>21 - Aumento del empleo</t>
  </si>
  <si>
    <t>13 - SANIDAD ANIMAL, ASISTENCIA TECNICA Y FOMENTO PECUARIO</t>
  </si>
  <si>
    <t>0003 - OFICINA DE TRATADOS COMERCIALES AGRÍCOLAS</t>
  </si>
  <si>
    <t>18 - Desarrollo en la infraestructura física de muelles y puertos</t>
  </si>
  <si>
    <t>0002 - DIRECCION GENERAL DE EMBELLECIMIENTO DE CARRETERAS Y AVENIDAS DE CIRCUNV.</t>
  </si>
  <si>
    <t>19 - Fortalecimiento del sistema dominicano de la calidad.</t>
  </si>
  <si>
    <t>0009 - DIRECCION DE FOMENTO Y DESARROLLO DE LA ARTESANIA NACIONAL (FODEARTE)</t>
  </si>
  <si>
    <t>0002 - COMITE EJECUTOR DE INFRAESTRUCTA EN ZONAS TURISTICAS (CEIZTUR)</t>
  </si>
  <si>
    <t>0001 - PROCURADURÍA GENERAL DE LA REPÚBLICA DOMINICANA</t>
  </si>
  <si>
    <t>0001 - MINISTERIO DE EDUCACION SUPERIOR, CIENCIA Y TECNOLOGIA</t>
  </si>
  <si>
    <t>0005 - DIRECCIÓN GENERAL DE COOPERACIÓN MULTILATERAL</t>
  </si>
  <si>
    <t>0009 - OFICINA NACIONAL DE ESTADÍSTICAS</t>
  </si>
  <si>
    <t>0002 - INSTITUTO NACIONAL DE ADMINISTRACIÓN PÚBLICA</t>
  </si>
  <si>
    <t>0003 - OFICINA GUBERNAMENTAL DE TECNOLOGIA DE LA INFORMACION Y LA COMUNICACION (OGTIC)</t>
  </si>
  <si>
    <t>18 - Programación e Implementación del Gobierno electrónico y Atención Ciudadana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</si>
  <si>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</si>
  <si>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</si>
  <si>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</si>
  <si>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edificiaciones</t>
  </si>
  <si>
    <t>11 - Gestion de los Procesos Electorales</t>
  </si>
  <si>
    <t>0001 - CÁMARA DE CUENTAS DE LA REPÚBLICA DOMINICANA</t>
  </si>
  <si>
    <t>11 - Defensor del Pueblo</t>
  </si>
  <si>
    <t>PRESUPUESTO INICIAL (Ley 345-21)</t>
  </si>
  <si>
    <t>1/ Otros ingresos corrientes incluye los ingresos por multas y sanciones pecuniarias</t>
  </si>
  <si>
    <t>6 = (4)-(1)</t>
  </si>
  <si>
    <t>7 = 6/1</t>
  </si>
  <si>
    <t>8 = (4/PIB)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</si>
  <si>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</si>
  <si>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</si>
  <si>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</si>
  <si>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</si>
  <si>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</si>
  <si>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98 - ADMINISTRACION DE CONTRIBUCIONES ESPECIALES</t>
  </si>
  <si>
    <t>99 - Administracion de activos, pasivos y transferencias</t>
  </si>
  <si>
    <t>0018 - COMISION PERMANENTE DE EFEMERIDES PATRIA</t>
  </si>
  <si>
    <t>18 - Coordinación y fomento de las actividades culturales</t>
  </si>
  <si>
    <t>12 - Proteccion Social</t>
  </si>
  <si>
    <t>14 - Asistencia social integral</t>
  </si>
  <si>
    <t>0014 - COMEDORES ECONÓMICOS DEL ESTADO</t>
  </si>
  <si>
    <t>14 - Fomento del Sector Inmobiliario del Estado</t>
  </si>
  <si>
    <t>12 - SERVICIO INTEGRAL DE EMERGENCIAS</t>
  </si>
  <si>
    <t>0007 - DIRECCIÓN GENERAL DE LA RESERVA DE LA POLICÍA NACIONAL</t>
  </si>
  <si>
    <t>0003 - FOMENTO Y PRODUCCION CUNARIA</t>
  </si>
  <si>
    <t>0008 - CÍRCULO DEPORTIVO DE LAS FUERZAS ARMADAS Y LA POLICÍA NACIONAL</t>
  </si>
  <si>
    <t>0030 - SERVICIO NACIONAL DE PROTECCIÓN AMBIENTAL</t>
  </si>
  <si>
    <t>0003 - ESCUELA DE GRADUADOS DE ESTUDIOS MILITARES DEL EJERCITO DE REP. DOM.</t>
  </si>
  <si>
    <t>11 - Defensa Aerea</t>
  </si>
  <si>
    <t>0003 - FORMACION Y CAPACITACION TECNICO PROFESIONAL (IMESA)</t>
  </si>
  <si>
    <t>12 - Educación y capacitación militar</t>
  </si>
  <si>
    <t>12 - Expedicion, Renovacion y Control de Pasaportes</t>
  </si>
  <si>
    <t>19 - Modernización de la Administración Financiera</t>
  </si>
  <si>
    <t>0004 - DIRECCIÓN GENERAL DE CONTRATACIONES PÚBLICAS</t>
  </si>
  <si>
    <t>14 - Regulacion, Supervision y Fomento de las Compras Publicas</t>
  </si>
  <si>
    <t>0006 - CENTRO DE CAPACITACIÓN EN POLÍTICA Y GESTIÓN FISCAL</t>
  </si>
  <si>
    <t>0007 - PROGRAMA DE ADMINISTRACIÓN FINANCIERA INTEGRADA</t>
  </si>
  <si>
    <t>20 - Gestión del Sistema Presupuestario Dominicano</t>
  </si>
  <si>
    <t>21 - ADMINISTRACION DE PENSIONES Y JUBILACIONES</t>
  </si>
  <si>
    <t>11 - Servicios técnicos pedagógicos</t>
  </si>
  <si>
    <t>0007 - INSTITUTO NACIONAL DE FORMACION Y CAPACITACION MAGISTERIAL</t>
  </si>
  <si>
    <t>0001 - MINISTERIO DE SALUD PÚBLICA Y ASISTENCIA SOCIAL</t>
  </si>
  <si>
    <t>0002 - DIRECCIÓN GENERAL DE GANADERÍA</t>
  </si>
  <si>
    <t>0005 - DIRECCION EJECUTIVA DE LA COMISION DE FOMENTO A LA TECNIFICACION DEL SISTEMA NACIONAL DE RIEGO</t>
  </si>
  <si>
    <t>0001 - MINISTERIO DE OBRAS PÚBLICAS Y COMUNICACIONES</t>
  </si>
  <si>
    <t>0001 - MINISTERIO DE INDUSTRIA, COMERCIO Y MIPYMES (MICM)</t>
  </si>
  <si>
    <t>11 - Fomento y Promoción Turística</t>
  </si>
  <si>
    <t>13 - Fomento y Desarrollo de la Cultura</t>
  </si>
  <si>
    <t>0004 - COMISION INTERNACIONAL ASESORA CIENCIA Y TECNOLOGIA</t>
  </si>
  <si>
    <t>14 - Planificacion Economica y Social</t>
  </si>
  <si>
    <t>12 - Generacion de Estadisticas Nacionales</t>
  </si>
  <si>
    <t>0017 - GOBERNACIÓN DEL EDIFICIO DE OFICINAS GUBERNAMENTALES</t>
  </si>
  <si>
    <t>11 - Profesionalización de la Función Pública</t>
  </si>
  <si>
    <t>17 - Formación y Capacitación de Servidores de la Administración Pública</t>
  </si>
  <si>
    <t>0001 - MINISTERIO DE ENERGÍA Y MINAS</t>
  </si>
  <si>
    <t>13 - Regulación y desarrollo de hidrocarburos</t>
  </si>
  <si>
    <t>0002 - DIRECCIÓN GENERAL DE MINERÍA</t>
  </si>
  <si>
    <t>11 - ADMINISTRACION DE JUSTICIA</t>
  </si>
  <si>
    <t>11 - Administracion de Justicia Electoral</t>
  </si>
  <si>
    <t>96 - Deuda Pública y Otras Operaciones Financieras</t>
  </si>
  <si>
    <t>1.2.5 - Recuperación de inversiones financieras realizadas con fines de política</t>
  </si>
  <si>
    <t>Fecha de registro al 07 de abril 2022 / Fecha de imputación del 01 de marzo al 31 de marzo 2022</t>
  </si>
  <si>
    <t>Se utilizó el PIB del Panorama Macroeconómico actualizado al 28 de marzo 2022, elaborado por el Ministerio de Economía Planificación y Desarrollo</t>
  </si>
  <si>
    <t>PERCIBIDO MARZO</t>
  </si>
  <si>
    <t>MARZO</t>
  </si>
  <si>
    <t>EJECUCIÓN
MARZO</t>
  </si>
  <si>
    <t>EJECUCIÓN MARZO</t>
  </si>
  <si>
    <t>Gráfico 1. Resultados Presupuestarios del Gobierno Central (Marzo 2022)</t>
  </si>
  <si>
    <t>Tabla 1. Ingresos de Gobierno Central por Clasificación Económica (Marzo 2022)</t>
  </si>
  <si>
    <t>Tabla 2. Gastos del Gobierno Central por Clasificación Económica (Marzo 2022)</t>
  </si>
  <si>
    <t>Ejecución de la Inversión Pública a Nivel Provincial (Marzo 2022)
Valores en millones RD$</t>
  </si>
  <si>
    <t>Mapa 1. Inversión Pública a Nivel Provincial en República Dominicana (Marzo 2022)
Valores en millones RD$</t>
  </si>
  <si>
    <t>Tabla 3. Gastos del Gobierno Central por Clasificación Institucional (Marzo 2022)</t>
  </si>
  <si>
    <t>Gastos del Gobierno Central por Clasificación Funcional (Marzo 2022)</t>
  </si>
  <si>
    <t>Gráfico 2. Composición Funcional del Gasto (Marzo 2022)</t>
  </si>
  <si>
    <t>Anexo 1. Ejecución por Clasificación Programática (Marzo 2022)</t>
  </si>
  <si>
    <t>DEVENGADO</t>
  </si>
  <si>
    <t>COMPROMISO</t>
  </si>
  <si>
    <t>Fecha de registro al 07 de abril 2022 / Fecha de Recaudación al 31 de marzo 2022</t>
  </si>
  <si>
    <t>PERCIBIDO</t>
  </si>
  <si>
    <r>
      <t>1.1.9 - Otros ingresos corrientes</t>
    </r>
    <r>
      <rPr>
        <b/>
        <vertAlign val="superscript"/>
        <sz val="10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</si>
</sst>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,,_);\(#,##0.0,,\)"/>
    <numFmt numFmtId="166" formatCode="0.0%"/>
    <numFmt numFmtId="167" formatCode="#,##0.00000_);\(#,##0.00000\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38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10" fillId="0" borderId="0"/>
    <xf numFmtId="0" fontId="9" fillId="0" borderId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65">
    <xf numFmtId="0" fontId="0" fillId="0" borderId="0" xfId="0"/>
    <xf numFmtId="0" fontId="18" fillId="0" borderId="0" xfId="0" applyFont="1" applyAlignment="1">
      <alignment horizontal="left" vertical="center" indent="1"/>
    </xf>
    <xf numFmtId="0" fontId="9" fillId="2" borderId="0" xfId="0" applyFont="1" applyFill="1"/>
    <xf numFmtId="0" fontId="9" fillId="0" borderId="0" xfId="0" applyFont="1"/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165" fontId="20" fillId="4" borderId="9" xfId="0" applyNumberFormat="1" applyFont="1" applyFill="1" applyBorder="1" applyAlignment="1">
      <alignment horizontal="left" vertical="center"/>
    </xf>
    <xf numFmtId="165" fontId="20" fillId="4" borderId="9" xfId="0" applyNumberFormat="1" applyFont="1" applyFill="1" applyBorder="1" applyAlignment="1">
      <alignment horizontal="center" vertical="center"/>
    </xf>
    <xf numFmtId="166" fontId="20" fillId="4" borderId="9" xfId="14" applyNumberFormat="1" applyFont="1" applyFill="1" applyBorder="1" applyAlignment="1">
      <alignment horizontal="center" vertical="center"/>
    </xf>
    <xf numFmtId="166" fontId="11" fillId="0" borderId="0" xfId="14" applyNumberFormat="1" applyFont="1" applyBorder="1" applyAlignment="1">
      <alignment horizontal="center" vertical="center"/>
    </xf>
    <xf numFmtId="0" fontId="21" fillId="5" borderId="0" xfId="0" applyFont="1" applyFill="1" applyAlignment="1">
      <alignment horizontal="left" vertical="center" wrapText="1"/>
    </xf>
    <xf numFmtId="166" fontId="11" fillId="5" borderId="0" xfId="14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left" vertical="center" wrapText="1" indent="1"/>
    </xf>
    <xf numFmtId="0" fontId="11" fillId="0" borderId="2" xfId="0" applyFont="1" applyBorder="1"/>
    <xf numFmtId="0" fontId="11" fillId="0" borderId="3" xfId="0" applyFont="1" applyBorder="1"/>
    <xf numFmtId="166" fontId="9" fillId="0" borderId="0" xfId="14" applyNumberFormat="1" applyFont="1"/>
    <xf numFmtId="0" fontId="19" fillId="3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3" xfId="0" applyFont="1" applyBorder="1" applyAlignment="1">
      <alignment horizontal="left" indent="1"/>
    </xf>
    <xf numFmtId="0" fontId="14" fillId="0" borderId="5" xfId="0" applyFont="1" applyBorder="1" applyAlignment="1">
      <alignment horizontal="left" indent="1"/>
    </xf>
    <xf numFmtId="0" fontId="0" fillId="0" borderId="0" xfId="0" applyBorder="1"/>
    <xf numFmtId="0" fontId="15" fillId="0" borderId="0" xfId="10" applyBorder="1" applyAlignment="1">
      <alignment horizontal="left"/>
    </xf>
    <xf numFmtId="0" fontId="16" fillId="6" borderId="0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11" fillId="5" borderId="0" xfId="0" applyNumberFormat="1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166" fontId="21" fillId="5" borderId="0" xfId="14" applyNumberFormat="1" applyFont="1" applyFill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6" fontId="22" fillId="0" borderId="0" xfId="14" applyNumberFormat="1" applyFont="1" applyAlignment="1">
      <alignment horizontal="center" vertical="center"/>
    </xf>
    <xf numFmtId="0" fontId="21" fillId="5" borderId="1" xfId="0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1" fillId="0" borderId="0" xfId="0" applyFont="1"/>
    <xf numFmtId="165" fontId="21" fillId="0" borderId="0" xfId="0" applyNumberFormat="1" applyFont="1" applyAlignment="1">
      <alignment horizontal="center" vertical="center"/>
    </xf>
    <xf numFmtId="166" fontId="21" fillId="0" borderId="0" xfId="14" applyNumberFormat="1" applyFont="1" applyAlignment="1">
      <alignment horizontal="center" vertical="center"/>
    </xf>
    <xf numFmtId="166" fontId="26" fillId="0" borderId="0" xfId="14" applyNumberFormat="1" applyFont="1"/>
    <xf numFmtId="0" fontId="26" fillId="0" borderId="0" xfId="0" applyFont="1"/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wrapText="1" indent="1"/>
    </xf>
    <xf numFmtId="166" fontId="9" fillId="0" borderId="0" xfId="16" applyNumberFormat="1" applyFont="1"/>
    <xf numFmtId="0" fontId="22" fillId="0" borderId="0" xfId="0" applyFont="1" applyAlignment="1">
      <alignment horizontal="left" vertical="center" wrapText="1" indent="1"/>
    </xf>
    <xf numFmtId="0" fontId="20" fillId="4" borderId="9" xfId="0" applyFont="1" applyFill="1" applyBorder="1" applyAlignment="1">
      <alignment horizontal="left"/>
    </xf>
    <xf numFmtId="0" fontId="26" fillId="0" borderId="0" xfId="0" applyFont="1" applyAlignment="1">
      <alignment horizontal="left" vertical="center" indent="1"/>
    </xf>
    <xf numFmtId="0" fontId="19" fillId="3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6" fillId="7" borderId="0" xfId="0" applyFont="1" applyFill="1"/>
    <xf numFmtId="166" fontId="26" fillId="7" borderId="0" xfId="16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indent="1"/>
    </xf>
    <xf numFmtId="165" fontId="9" fillId="0" borderId="0" xfId="0" applyNumberFormat="1" applyFont="1" applyAlignment="1">
      <alignment horizontal="center" vertical="center"/>
    </xf>
    <xf numFmtId="166" fontId="9" fillId="0" borderId="0" xfId="16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indent="1"/>
    </xf>
    <xf numFmtId="0" fontId="19" fillId="4" borderId="9" xfId="0" applyFont="1" applyFill="1" applyBorder="1"/>
    <xf numFmtId="165" fontId="19" fillId="4" borderId="9" xfId="0" applyNumberFormat="1" applyFont="1" applyFill="1" applyBorder="1" applyAlignment="1">
      <alignment horizontal="center"/>
    </xf>
    <xf numFmtId="166" fontId="19" fillId="4" borderId="9" xfId="16" applyNumberFormat="1" applyFont="1" applyFill="1" applyBorder="1" applyAlignment="1">
      <alignment horizontal="center"/>
    </xf>
    <xf numFmtId="0" fontId="23" fillId="0" borderId="0" xfId="0" applyFont="1"/>
    <xf numFmtId="0" fontId="16" fillId="4" borderId="32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6" fillId="0" borderId="0" xfId="10" applyFont="1" applyBorder="1" applyAlignment="1">
      <alignment horizontal="left"/>
    </xf>
    <xf numFmtId="0" fontId="18" fillId="8" borderId="0" xfId="0" applyFont="1" applyFill="1" applyAlignment="1">
      <alignment horizontal="left"/>
    </xf>
    <xf numFmtId="0" fontId="18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5" fontId="18" fillId="8" borderId="0" xfId="0" applyNumberFormat="1" applyFont="1" applyFill="1"/>
    <xf numFmtId="165" fontId="18" fillId="0" borderId="0" xfId="0" applyNumberFormat="1" applyFont="1"/>
    <xf numFmtId="165" fontId="0" fillId="0" borderId="0" xfId="0" applyNumberFormat="1"/>
    <xf numFmtId="166" fontId="8" fillId="0" borderId="0" xfId="14" applyNumberFormat="1" applyFont="1" applyBorder="1" applyAlignment="1">
      <alignment horizontal="center" vertical="center"/>
    </xf>
    <xf numFmtId="0" fontId="8" fillId="0" borderId="0" xfId="0" applyFont="1"/>
    <xf numFmtId="165" fontId="8" fillId="0" borderId="6" xfId="0" applyNumberFormat="1" applyFont="1" applyBorder="1"/>
    <xf numFmtId="165" fontId="8" fillId="0" borderId="7" xfId="0" applyNumberFormat="1" applyFont="1" applyBorder="1"/>
    <xf numFmtId="167" fontId="9" fillId="0" borderId="0" xfId="0" applyNumberFormat="1" applyFont="1"/>
    <xf numFmtId="0" fontId="18" fillId="0" borderId="36" xfId="0" applyFont="1" applyBorder="1" applyAlignment="1">
      <alignment horizontal="left"/>
    </xf>
    <xf numFmtId="165" fontId="18" fillId="0" borderId="36" xfId="0" applyNumberFormat="1" applyFont="1" applyBorder="1"/>
    <xf numFmtId="0" fontId="31" fillId="0" borderId="0" xfId="0" applyFont="1" applyAlignment="1">
      <alignment horizontal="left" vertical="center" readingOrder="1"/>
    </xf>
    <xf numFmtId="0" fontId="20" fillId="3" borderId="2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inden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165" fontId="18" fillId="0" borderId="0" xfId="0" applyNumberFormat="1" applyFont="1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3" borderId="1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49" fontId="19" fillId="3" borderId="27" xfId="0" applyNumberFormat="1" applyFont="1" applyFill="1" applyBorder="1" applyAlignment="1">
      <alignment horizontal="center" vertical="center" wrapText="1"/>
    </xf>
    <xf numFmtId="49" fontId="19" fillId="3" borderId="28" xfId="0" applyNumberFormat="1" applyFont="1" applyFill="1" applyBorder="1" applyAlignment="1">
      <alignment horizontal="center" vertical="center" wrapText="1"/>
    </xf>
    <xf numFmtId="49" fontId="19" fillId="3" borderId="29" xfId="0" applyNumberFormat="1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8" xfId="0" applyFont="1" applyBorder="1" applyAlignment="1">
      <alignment horizontal="center"/>
    </xf>
    <xf numFmtId="0" fontId="20" fillId="3" borderId="8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9" fillId="3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165" fontId="8" fillId="0" borderId="7" xfId="35" applyNumberFormat="1" applyFont="1" applyBorder="1"/>
    <xf numFmtId="166" fontId="8" fillId="0" borderId="4" xfId="36" applyNumberFormat="1" applyFont="1" applyBorder="1"/>
    <xf numFmtId="0" fontId="20" fillId="0" borderId="0" xfId="0" applyFont="1"/>
    <xf numFmtId="165" fontId="23" fillId="0" borderId="0" xfId="0" applyNumberFormat="1" applyFont="1"/>
    <xf numFmtId="165" fontId="23" fillId="0" borderId="0" xfId="35" applyNumberFormat="1" applyFont="1" applyBorder="1"/>
    <xf numFmtId="0" fontId="8" fillId="2" borderId="0" xfId="0" applyFont="1" applyFill="1"/>
    <xf numFmtId="165" fontId="8" fillId="2" borderId="0" xfId="0" applyNumberFormat="1" applyFont="1" applyFill="1"/>
    <xf numFmtId="165" fontId="11" fillId="5" borderId="0" xfId="0" applyNumberFormat="1" applyFont="1" applyFill="1" applyAlignment="1">
      <alignment horizontal="center" vertical="center"/>
    </xf>
    <xf numFmtId="166" fontId="8" fillId="0" borderId="0" xfId="14" applyNumberFormat="1" applyFont="1"/>
    <xf numFmtId="165" fontId="11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4" fontId="8" fillId="0" borderId="0" xfId="37" applyFont="1"/>
    <xf numFmtId="0" fontId="21" fillId="0" borderId="0" xfId="0" applyFont="1" applyAlignment="1">
      <alignment horizontal="left" vertical="center" wrapText="1" indent="1"/>
    </xf>
    <xf numFmtId="166" fontId="8" fillId="0" borderId="0" xfId="14" applyNumberFormat="1" applyFont="1" applyBorder="1"/>
  </cellXfs>
  <cellStyles count="38">
    <cellStyle name="Comma 2" xfId="1" xr:uid="{00000000-0005-0000-0000-000000000000}"/>
    <cellStyle name="Millares 2" xfId="2" xr:uid="{00000000-0005-0000-0000-000001000000}"/>
    <cellStyle name="Millares 2 2" xfId="35" xr:uid="{84061745-0689-439A-936D-73E9C9C426BB}"/>
    <cellStyle name="Millares 3" xfId="19" xr:uid="{F3B66B38-C0F9-4931-8DE9-12FB5244EBFC}"/>
    <cellStyle name="Millares 4" xfId="22" xr:uid="{19AA67B2-77C3-4F5C-A437-E2036FF32434}"/>
    <cellStyle name="Millares 5" xfId="25" xr:uid="{7F6E545B-7E2F-4D02-9B35-B6D074BE09D5}"/>
    <cellStyle name="Millares 57" xfId="3" xr:uid="{00000000-0005-0000-0000-000002000000}"/>
    <cellStyle name="Millares 6" xfId="29" xr:uid="{F7421EAC-1E21-41D2-847C-9A71CAF25EBB}"/>
    <cellStyle name="Millares 7" xfId="34" xr:uid="{D0D39E87-3A86-4896-83D1-5F4BA4DEF6C8}"/>
    <cellStyle name="Millares 8" xfId="37" xr:uid="{9EAC4C53-4F59-4DFC-8E18-AE46CE5F1B94}"/>
    <cellStyle name="Normal" xfId="0" builtinId="0"/>
    <cellStyle name="Normal 10" xfId="32" xr:uid="{4E7D68E3-F0C9-42A8-820C-58271478AB81}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31" xr:uid="{9D06EEFE-2CE6-41ED-AE70-E7AC7915CC5E}"/>
    <cellStyle name="Normal 2 2 3" xfId="8" xr:uid="{00000000-0005-0000-0000-000008000000}"/>
    <cellStyle name="Normal 2 3" xfId="27" xr:uid="{A126D293-111C-41F2-8319-92021F22DAA6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8" xr:uid="{27F00B60-96A8-416F-A4B5-5AC2590B8657}"/>
    <cellStyle name="Normal 7" xfId="21" xr:uid="{1A9B309F-7D5A-45BE-BCCF-6FF1E4EC43AF}"/>
    <cellStyle name="Normal 8" xfId="24" xr:uid="{0F6FB556-82F7-4C48-B8C9-57F4DE6C82D4}"/>
    <cellStyle name="Normal 9" xfId="28" xr:uid="{27B59AA7-AFDB-485D-BAD8-6985B7EBF11A}"/>
    <cellStyle name="Percent 2" xfId="15" xr:uid="{00000000-0005-0000-0000-00000F000000}"/>
    <cellStyle name="Porcentaje" xfId="14" builtinId="5"/>
    <cellStyle name="Porcentaje 2" xfId="16" xr:uid="{00000000-0005-0000-0000-000010000000}"/>
    <cellStyle name="Porcentaje 2 2" xfId="36" xr:uid="{3EC55E28-D1C4-4663-B46B-88905754EF27}"/>
    <cellStyle name="Porcentaje 3" xfId="17" xr:uid="{00000000-0005-0000-0000-000011000000}"/>
    <cellStyle name="Porcentaje 4" xfId="20" xr:uid="{ABCF7085-44D2-4240-9B1B-73E4A7B2867B}"/>
    <cellStyle name="Porcentaje 5" xfId="23" xr:uid="{9E1659D3-A785-4BE6-B949-EC043C73C9CC}"/>
    <cellStyle name="Porcentaje 6" xfId="26" xr:uid="{EEF4848C-CDC5-4E2B-9E85-2BCD2AF50DB0}"/>
    <cellStyle name="Porcentaje 7" xfId="30" xr:uid="{BF288BCC-DC88-40EE-A2A4-E9A211C4BD05}"/>
    <cellStyle name="Porcentaje 8" xfId="33" xr:uid="{2DE031E7-6A44-4622-8163-C7923E573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9A-475E-ADD2-51282760D2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9A-475E-ADD2-51282760D2F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9A-475E-ADD2-51282760D2FE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9A-475E-ADD2-51282760D2FE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9A-475E-ADD2-51282760D2F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72655191567.770004</c:v>
                </c:pt>
                <c:pt idx="1">
                  <c:v>78822774300.899994</c:v>
                </c:pt>
                <c:pt idx="2">
                  <c:v>997460516.48001099</c:v>
                </c:pt>
                <c:pt idx="3">
                  <c:v>2123155503.6200104</c:v>
                </c:pt>
                <c:pt idx="4">
                  <c:v>-6167582733.1299896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9A-475E-ADD2-51282760D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2'!$M$6:$M$10</c:f>
              <c:numCache>
                <c:formatCode>0.0%</c:formatCode>
                <c:ptCount val="5"/>
                <c:pt idx="0">
                  <c:v>0.17188495287224745</c:v>
                </c:pt>
                <c:pt idx="1">
                  <c:v>0.13042145645237221</c:v>
                </c:pt>
                <c:pt idx="2">
                  <c:v>7.6132307978551755E-3</c:v>
                </c:pt>
                <c:pt idx="3">
                  <c:v>0.4979683737172369</c:v>
                </c:pt>
                <c:pt idx="4">
                  <c:v>0.19211198616028782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4A8D56-396E-4828-B0AF-B6F8B65E2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952498</xdr:colOff>
      <xdr:row>7</xdr:row>
      <xdr:rowOff>134470</xdr:rowOff>
    </xdr:from>
    <xdr:to>
      <xdr:col>19</xdr:col>
      <xdr:colOff>710137</xdr:colOff>
      <xdr:row>38</xdr:row>
      <xdr:rowOff>33617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F9AC3C-D021-4CA5-ADC8-53633CEEC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16" y="1299882"/>
          <a:ext cx="13271933" cy="5804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12</xdr:row>
      <xdr:rowOff>57150</xdr:rowOff>
    </xdr:from>
    <xdr:to>
      <xdr:col>13</xdr:col>
      <xdr:colOff>523875</xdr:colOff>
      <xdr:row>38</xdr:row>
      <xdr:rowOff>28575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ortalatin\AppData\Local\Microsoft\Windows\INetCache\Content.Outlook\9CZW6JD7\Tablas%20Informe%20de%20Ejecuci&#243;n%20Mensual%20Marzo%202022%20we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"/>
      <sheetName val="Tabla 1"/>
      <sheetName val="Tabla 2"/>
      <sheetName val="Mapa 1"/>
      <sheetName val="Tabla 3"/>
      <sheetName val="Gráfico 2"/>
      <sheetName val="Anexo 1"/>
    </sheetNames>
    <sheetDataSet>
      <sheetData sheetId="0">
        <row r="24">
          <cell r="K24" t="str">
            <v>Ingresos</v>
          </cell>
          <cell r="L24">
            <v>72655191567.770004</v>
          </cell>
        </row>
        <row r="25">
          <cell r="K25" t="str">
            <v>Gastos</v>
          </cell>
          <cell r="L25">
            <v>78822774300.899994</v>
          </cell>
        </row>
        <row r="26">
          <cell r="K26" t="str">
            <v>Resultado Primario</v>
          </cell>
          <cell r="L26">
            <v>997460516.48001099</v>
          </cell>
        </row>
        <row r="27">
          <cell r="K27" t="str">
            <v>Resultado Económico</v>
          </cell>
          <cell r="L27">
            <v>2123155503.6200104</v>
          </cell>
        </row>
        <row r="28">
          <cell r="K28" t="str">
            <v>Resultado Financiero</v>
          </cell>
          <cell r="L28">
            <v>-6167582733.1299896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21E9-C543-4947-8786-030DF685BDC5}">
  <dimension ref="C3:M35"/>
  <sheetViews>
    <sheetView showGridLines="0" topLeftCell="B1" workbookViewId="0">
      <selection activeCell="E30" sqref="E30"/>
    </sheetView>
  </sheetViews>
  <sheetFormatPr baseColWidth="10"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3" ht="15" x14ac:dyDescent="0.25">
      <c r="C3" s="89" t="s">
        <v>565</v>
      </c>
      <c r="D3" s="89"/>
      <c r="E3" s="89"/>
      <c r="F3" s="89"/>
      <c r="G3" s="89"/>
      <c r="H3" s="89"/>
      <c r="I3" s="89"/>
    </row>
    <row r="4" spans="3:13" x14ac:dyDescent="0.2">
      <c r="C4" s="90" t="s">
        <v>115</v>
      </c>
      <c r="D4" s="90"/>
      <c r="E4" s="90"/>
      <c r="F4" s="90"/>
      <c r="G4" s="90"/>
      <c r="H4" s="90"/>
      <c r="I4" s="90"/>
    </row>
    <row r="11" spans="3:13" x14ac:dyDescent="0.2">
      <c r="K11" s="76"/>
      <c r="L11" s="76"/>
      <c r="M11" s="76"/>
    </row>
    <row r="12" spans="3:13" ht="13.5" thickBot="1" x14ac:dyDescent="0.25">
      <c r="K12" s="76"/>
      <c r="L12" s="76"/>
      <c r="M12" s="76"/>
    </row>
    <row r="13" spans="3:13" x14ac:dyDescent="0.2">
      <c r="K13" s="15" t="s">
        <v>91</v>
      </c>
      <c r="L13" s="77">
        <v>72655191567.770004</v>
      </c>
      <c r="M13" s="76"/>
    </row>
    <row r="14" spans="3:13" x14ac:dyDescent="0.2">
      <c r="K14" s="16" t="s">
        <v>92</v>
      </c>
      <c r="L14" s="78">
        <v>78822774300.899994</v>
      </c>
      <c r="M14" s="76"/>
    </row>
    <row r="15" spans="3:13" x14ac:dyDescent="0.2">
      <c r="K15" s="20" t="s">
        <v>150</v>
      </c>
      <c r="L15" s="78">
        <v>7165043249.6100006</v>
      </c>
      <c r="M15" s="76"/>
    </row>
    <row r="16" spans="3:13" x14ac:dyDescent="0.2">
      <c r="K16" s="16" t="s">
        <v>149</v>
      </c>
      <c r="L16" s="78">
        <v>997460516.48001099</v>
      </c>
      <c r="M16" s="76"/>
    </row>
    <row r="17" spans="3:13" x14ac:dyDescent="0.2">
      <c r="K17" s="16" t="s">
        <v>148</v>
      </c>
      <c r="L17" s="78">
        <v>2123155503.6200104</v>
      </c>
      <c r="M17" s="76"/>
    </row>
    <row r="18" spans="3:13" x14ac:dyDescent="0.2">
      <c r="K18" s="16" t="s">
        <v>151</v>
      </c>
      <c r="L18" s="78">
        <v>-8336104159.0699997</v>
      </c>
      <c r="M18" s="76"/>
    </row>
    <row r="19" spans="3:13" x14ac:dyDescent="0.2">
      <c r="K19" s="16" t="s">
        <v>93</v>
      </c>
      <c r="L19" s="151">
        <v>-6167582733.1299896</v>
      </c>
      <c r="M19" s="76"/>
    </row>
    <row r="20" spans="3:13" ht="13.5" thickBot="1" x14ac:dyDescent="0.25">
      <c r="K20" s="21" t="s">
        <v>152</v>
      </c>
      <c r="L20" s="152">
        <v>-1.0038955989522681E-3</v>
      </c>
      <c r="M20" s="76"/>
    </row>
    <row r="21" spans="3:13" x14ac:dyDescent="0.2">
      <c r="K21" s="76"/>
      <c r="L21" s="76"/>
      <c r="M21" s="76"/>
    </row>
    <row r="22" spans="3:13" x14ac:dyDescent="0.2">
      <c r="J22" s="63"/>
      <c r="K22" s="76"/>
      <c r="L22" s="76"/>
      <c r="M22" s="76"/>
    </row>
    <row r="23" spans="3:13" x14ac:dyDescent="0.2">
      <c r="J23" s="63"/>
      <c r="K23" s="63"/>
      <c r="L23" s="63"/>
      <c r="M23" s="76"/>
    </row>
    <row r="24" spans="3:13" x14ac:dyDescent="0.2">
      <c r="J24" s="63"/>
      <c r="K24" s="153" t="s">
        <v>91</v>
      </c>
      <c r="L24" s="154">
        <f>L13</f>
        <v>72655191567.770004</v>
      </c>
      <c r="M24" s="76"/>
    </row>
    <row r="25" spans="3:13" x14ac:dyDescent="0.2">
      <c r="C25" s="19" t="s">
        <v>26</v>
      </c>
      <c r="J25" s="63"/>
      <c r="K25" s="153" t="s">
        <v>92</v>
      </c>
      <c r="L25" s="154">
        <f>L14</f>
        <v>78822774300.899994</v>
      </c>
      <c r="M25" s="76"/>
    </row>
    <row r="26" spans="3:13" x14ac:dyDescent="0.2">
      <c r="C26" s="19" t="s">
        <v>27</v>
      </c>
      <c r="J26" s="63"/>
      <c r="K26" s="153" t="s">
        <v>149</v>
      </c>
      <c r="L26" s="154">
        <f>L16</f>
        <v>997460516.48001099</v>
      </c>
      <c r="M26" s="76"/>
    </row>
    <row r="27" spans="3:13" x14ac:dyDescent="0.2">
      <c r="J27" s="63"/>
      <c r="K27" s="153" t="s">
        <v>148</v>
      </c>
      <c r="L27" s="154">
        <f>L17</f>
        <v>2123155503.6200104</v>
      </c>
      <c r="M27" s="76"/>
    </row>
    <row r="28" spans="3:13" x14ac:dyDescent="0.2">
      <c r="J28" s="63"/>
      <c r="K28" s="153" t="s">
        <v>93</v>
      </c>
      <c r="L28" s="155">
        <f>L19</f>
        <v>-6167582733.1299896</v>
      </c>
      <c r="M28" s="76"/>
    </row>
    <row r="29" spans="3:13" x14ac:dyDescent="0.2">
      <c r="J29" s="63"/>
      <c r="K29" s="63"/>
      <c r="L29" s="63"/>
      <c r="M29" s="76"/>
    </row>
    <row r="30" spans="3:13" x14ac:dyDescent="0.2">
      <c r="J30" s="63"/>
      <c r="K30" s="63"/>
      <c r="L30" s="63"/>
      <c r="M30" s="76"/>
    </row>
    <row r="31" spans="3:13" x14ac:dyDescent="0.2">
      <c r="J31" s="63"/>
      <c r="K31" s="76"/>
      <c r="L31" s="76"/>
      <c r="M31" s="76"/>
    </row>
    <row r="32" spans="3:13" x14ac:dyDescent="0.2">
      <c r="K32" s="76"/>
      <c r="L32" s="76"/>
      <c r="M32" s="76"/>
    </row>
    <row r="33" spans="11:13" x14ac:dyDescent="0.2">
      <c r="K33" s="76"/>
      <c r="L33" s="76"/>
      <c r="M33" s="76"/>
    </row>
    <row r="34" spans="11:13" x14ac:dyDescent="0.2">
      <c r="K34" s="76"/>
      <c r="L34" s="76"/>
      <c r="M34" s="76"/>
    </row>
    <row r="35" spans="11:13" x14ac:dyDescent="0.2">
      <c r="K35" s="76"/>
      <c r="L35" s="76"/>
      <c r="M35" s="76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6B78-F4A0-4D37-AA41-8FECDDA39796}">
  <dimension ref="B2:M37"/>
  <sheetViews>
    <sheetView showGridLines="0" zoomScaleNormal="100" workbookViewId="0">
      <selection activeCell="F31" sqref="F31"/>
    </sheetView>
  </sheetViews>
  <sheetFormatPr baseColWidth="10" defaultColWidth="11.42578125" defaultRowHeight="12.75" x14ac:dyDescent="0.2"/>
  <cols>
    <col min="1" max="1" width="11.42578125" style="76" customWidth="1"/>
    <col min="2" max="2" width="52.85546875" style="76" customWidth="1"/>
    <col min="3" max="3" width="15" style="76" customWidth="1"/>
    <col min="4" max="4" width="17.140625" style="76" customWidth="1"/>
    <col min="5" max="5" width="14.5703125" style="76" customWidth="1"/>
    <col min="6" max="6" width="13.5703125" style="76" customWidth="1"/>
    <col min="7" max="7" width="17.7109375" style="76" customWidth="1"/>
    <col min="8" max="8" width="9" style="76" bestFit="1" customWidth="1"/>
    <col min="9" max="9" width="11.28515625" style="76" bestFit="1" customWidth="1"/>
    <col min="10" max="10" width="10.140625" style="76" bestFit="1" customWidth="1"/>
    <col min="11" max="11" width="11.42578125" style="76" customWidth="1"/>
    <col min="12" max="12" width="27.28515625" style="76" customWidth="1"/>
    <col min="13" max="13" width="20.140625" style="76" customWidth="1"/>
    <col min="14" max="16384" width="11.42578125" style="76"/>
  </cols>
  <sheetData>
    <row r="2" spans="2:13" ht="18" x14ac:dyDescent="0.25">
      <c r="B2" s="94" t="s">
        <v>566</v>
      </c>
      <c r="C2" s="94"/>
      <c r="D2" s="94"/>
      <c r="E2" s="94"/>
      <c r="F2" s="94"/>
      <c r="G2" s="94"/>
      <c r="H2" s="94"/>
      <c r="I2" s="94"/>
      <c r="J2" s="94"/>
    </row>
    <row r="3" spans="2:13" ht="15.75" thickBot="1" x14ac:dyDescent="0.25">
      <c r="B3" s="95" t="s">
        <v>18</v>
      </c>
      <c r="C3" s="95"/>
      <c r="D3" s="95"/>
      <c r="E3" s="95"/>
      <c r="F3" s="95"/>
      <c r="G3" s="95"/>
      <c r="H3" s="95"/>
      <c r="I3" s="95"/>
      <c r="J3" s="95"/>
      <c r="L3" s="156" t="s">
        <v>107</v>
      </c>
      <c r="M3" s="157">
        <v>6143649538425</v>
      </c>
    </row>
    <row r="4" spans="2:13" ht="15.75" customHeight="1" thickBot="1" x14ac:dyDescent="0.25">
      <c r="B4" s="96" t="s">
        <v>19</v>
      </c>
      <c r="C4" s="18">
        <v>2021</v>
      </c>
      <c r="D4" s="102">
        <v>2022</v>
      </c>
      <c r="E4" s="106"/>
      <c r="F4" s="106"/>
      <c r="G4" s="103"/>
      <c r="H4" s="102" t="s">
        <v>427</v>
      </c>
      <c r="I4" s="103"/>
      <c r="J4" s="91" t="s">
        <v>422</v>
      </c>
    </row>
    <row r="5" spans="2:13" ht="15.75" customHeight="1" thickBot="1" x14ac:dyDescent="0.25">
      <c r="B5" s="97"/>
      <c r="C5" s="93" t="s">
        <v>561</v>
      </c>
      <c r="D5" s="91" t="s">
        <v>20</v>
      </c>
      <c r="E5" s="107" t="s">
        <v>562</v>
      </c>
      <c r="F5" s="108"/>
      <c r="G5" s="109"/>
      <c r="H5" s="104"/>
      <c r="I5" s="105"/>
      <c r="J5" s="93"/>
    </row>
    <row r="6" spans="2:13" ht="12.75" customHeight="1" x14ac:dyDescent="0.2">
      <c r="B6" s="97"/>
      <c r="C6" s="93"/>
      <c r="D6" s="93"/>
      <c r="E6" s="93" t="s">
        <v>161</v>
      </c>
      <c r="F6" s="93" t="s">
        <v>577</v>
      </c>
      <c r="G6" s="91" t="s">
        <v>384</v>
      </c>
      <c r="H6" s="98" t="s">
        <v>113</v>
      </c>
      <c r="I6" s="100" t="s">
        <v>114</v>
      </c>
      <c r="J6" s="93"/>
    </row>
    <row r="7" spans="2:13" ht="25.5" customHeight="1" x14ac:dyDescent="0.2">
      <c r="B7" s="97"/>
      <c r="C7" s="92"/>
      <c r="D7" s="92"/>
      <c r="E7" s="92"/>
      <c r="F7" s="92"/>
      <c r="G7" s="92"/>
      <c r="H7" s="99"/>
      <c r="I7" s="101"/>
      <c r="J7" s="92"/>
    </row>
    <row r="8" spans="2:13" ht="15" x14ac:dyDescent="0.2">
      <c r="B8" s="97"/>
      <c r="C8" s="4">
        <v>1</v>
      </c>
      <c r="D8" s="4">
        <v>2</v>
      </c>
      <c r="E8" s="4">
        <v>4</v>
      </c>
      <c r="F8" s="4">
        <v>5</v>
      </c>
      <c r="G8" s="65" t="s">
        <v>383</v>
      </c>
      <c r="H8" s="5" t="s">
        <v>380</v>
      </c>
      <c r="I8" s="6" t="s">
        <v>381</v>
      </c>
      <c r="J8" s="4" t="s">
        <v>382</v>
      </c>
    </row>
    <row r="9" spans="2:13" x14ac:dyDescent="0.2">
      <c r="B9" s="11" t="s">
        <v>94</v>
      </c>
      <c r="C9" s="158">
        <f>C10+C17+C18+C21+C24+C25</f>
        <v>57622552344.919991</v>
      </c>
      <c r="D9" s="158">
        <f>D10+D17+D18+D21+D24+D25</f>
        <v>823322617658</v>
      </c>
      <c r="E9" s="158">
        <f>E10+E17+E18+E21+E24+E25</f>
        <v>64864888502.751595</v>
      </c>
      <c r="F9" s="158">
        <f>F10+F17+F18+F21+F25+F24</f>
        <v>71783576145.449997</v>
      </c>
      <c r="G9" s="12">
        <f>F9/E9</f>
        <v>1.1066630622883891</v>
      </c>
      <c r="H9" s="158">
        <f t="shared" ref="H9:H32" si="0">F9-C9</f>
        <v>14161023800.530006</v>
      </c>
      <c r="I9" s="12">
        <f t="shared" ref="I9:I15" si="1">H9/C9</f>
        <v>0.24575488631194664</v>
      </c>
      <c r="J9" s="12">
        <f>F9/$M$3</f>
        <v>1.1684191244387387E-2</v>
      </c>
      <c r="K9" s="159"/>
      <c r="L9" s="159"/>
    </row>
    <row r="10" spans="2:13" x14ac:dyDescent="0.2">
      <c r="B10" s="14" t="s">
        <v>95</v>
      </c>
      <c r="C10" s="160">
        <f>SUM(C11:C16)</f>
        <v>54462836270.539986</v>
      </c>
      <c r="D10" s="160">
        <f>SUM(D11:D16)</f>
        <v>774311822528</v>
      </c>
      <c r="E10" s="160">
        <f t="shared" ref="E10" si="2">SUM(E11:E16)</f>
        <v>61318850112.452698</v>
      </c>
      <c r="F10" s="160">
        <f>SUM(F11:F16)</f>
        <v>67085440144.979996</v>
      </c>
      <c r="G10" s="10">
        <f t="shared" ref="G10:G32" si="3">F10/E10</f>
        <v>1.0940426968534462</v>
      </c>
      <c r="H10" s="160">
        <f t="shared" si="0"/>
        <v>12622603874.44001</v>
      </c>
      <c r="I10" s="10">
        <f t="shared" si="1"/>
        <v>0.23176545216518266</v>
      </c>
      <c r="J10" s="10">
        <f t="shared" ref="J10:J29" si="4">F10/$M$3</f>
        <v>1.0919477051123944E-2</v>
      </c>
      <c r="K10" s="159"/>
    </row>
    <row r="11" spans="2:13" ht="25.5" x14ac:dyDescent="0.2">
      <c r="B11" s="13" t="s">
        <v>96</v>
      </c>
      <c r="C11" s="161">
        <v>15179775493.499998</v>
      </c>
      <c r="D11" s="161">
        <v>239266514875</v>
      </c>
      <c r="E11" s="161">
        <v>17770753558</v>
      </c>
      <c r="F11" s="161">
        <v>18065257955.12001</v>
      </c>
      <c r="G11" s="75">
        <f t="shared" si="3"/>
        <v>1.0165724203061401</v>
      </c>
      <c r="H11" s="161">
        <f t="shared" si="0"/>
        <v>2885482461.6200123</v>
      </c>
      <c r="I11" s="75">
        <f t="shared" si="1"/>
        <v>0.19008729495739776</v>
      </c>
      <c r="J11" s="75">
        <f t="shared" si="4"/>
        <v>2.940476640493927E-3</v>
      </c>
      <c r="K11" s="159"/>
    </row>
    <row r="12" spans="2:13" x14ac:dyDescent="0.2">
      <c r="B12" s="13" t="s">
        <v>97</v>
      </c>
      <c r="C12" s="161">
        <v>3880017463.6099997</v>
      </c>
      <c r="D12" s="161">
        <v>38908676469</v>
      </c>
      <c r="E12" s="161">
        <v>3873952573.4526978</v>
      </c>
      <c r="F12" s="161">
        <v>4721633482.9000006</v>
      </c>
      <c r="G12" s="75">
        <f t="shared" si="3"/>
        <v>1.2188155103540153</v>
      </c>
      <c r="H12" s="161">
        <f t="shared" si="0"/>
        <v>841616019.29000092</v>
      </c>
      <c r="I12" s="75">
        <f t="shared" si="1"/>
        <v>0.21691036887935927</v>
      </c>
      <c r="J12" s="75">
        <f t="shared" si="4"/>
        <v>7.685388714588771E-4</v>
      </c>
      <c r="K12" s="159"/>
    </row>
    <row r="13" spans="2:13" x14ac:dyDescent="0.2">
      <c r="B13" s="13" t="s">
        <v>98</v>
      </c>
      <c r="C13" s="161">
        <v>31730029360.189995</v>
      </c>
      <c r="D13" s="161">
        <v>441856698156</v>
      </c>
      <c r="E13" s="161">
        <v>35192746070</v>
      </c>
      <c r="F13" s="161">
        <v>39201232820.229988</v>
      </c>
      <c r="G13" s="75">
        <f t="shared" si="3"/>
        <v>1.1139009369219703</v>
      </c>
      <c r="H13" s="161">
        <f t="shared" si="0"/>
        <v>7471203460.0399933</v>
      </c>
      <c r="I13" s="75">
        <f t="shared" si="1"/>
        <v>0.23546159933320834</v>
      </c>
      <c r="J13" s="75">
        <f t="shared" si="4"/>
        <v>6.3807729550731671E-3</v>
      </c>
      <c r="K13" s="159"/>
    </row>
    <row r="14" spans="2:13" ht="25.5" x14ac:dyDescent="0.2">
      <c r="B14" s="13" t="s">
        <v>99</v>
      </c>
      <c r="C14" s="161">
        <v>3571202298.5</v>
      </c>
      <c r="D14" s="161">
        <v>53090272736</v>
      </c>
      <c r="E14" s="161">
        <v>4386224810</v>
      </c>
      <c r="F14" s="161">
        <v>4988382180.4599991</v>
      </c>
      <c r="G14" s="75">
        <f t="shared" si="3"/>
        <v>1.1372837454859044</v>
      </c>
      <c r="H14" s="161">
        <f t="shared" si="0"/>
        <v>1417179881.9599991</v>
      </c>
      <c r="I14" s="75">
        <f t="shared" si="1"/>
        <v>0.39683550902598053</v>
      </c>
      <c r="J14" s="75">
        <f t="shared" si="4"/>
        <v>8.1195747727153596E-4</v>
      </c>
      <c r="K14" s="162"/>
    </row>
    <row r="15" spans="2:13" x14ac:dyDescent="0.2">
      <c r="B15" s="13" t="s">
        <v>100</v>
      </c>
      <c r="C15" s="161">
        <v>101739836.53999999</v>
      </c>
      <c r="D15" s="161">
        <v>1188226570</v>
      </c>
      <c r="E15" s="161">
        <v>95088331</v>
      </c>
      <c r="F15" s="161">
        <v>108787879.52000001</v>
      </c>
      <c r="G15" s="75">
        <f t="shared" si="3"/>
        <v>1.1440718159202943</v>
      </c>
      <c r="H15" s="161">
        <f t="shared" si="0"/>
        <v>7048042.9800000191</v>
      </c>
      <c r="I15" s="75">
        <f t="shared" si="1"/>
        <v>6.9275155334351399E-2</v>
      </c>
      <c r="J15" s="75">
        <f t="shared" si="4"/>
        <v>1.7707370649903499E-5</v>
      </c>
      <c r="K15" s="159"/>
      <c r="L15" s="159"/>
    </row>
    <row r="16" spans="2:13" x14ac:dyDescent="0.2">
      <c r="B16" s="13" t="s">
        <v>101</v>
      </c>
      <c r="C16" s="161">
        <v>71818.2</v>
      </c>
      <c r="D16" s="161">
        <v>1433722</v>
      </c>
      <c r="E16" s="161">
        <v>84770</v>
      </c>
      <c r="F16" s="161">
        <v>145826.75</v>
      </c>
      <c r="G16" s="75">
        <f t="shared" si="3"/>
        <v>1.7202636545947858</v>
      </c>
      <c r="H16" s="161">
        <f t="shared" si="0"/>
        <v>74008.55</v>
      </c>
      <c r="I16" s="75" t="s">
        <v>22</v>
      </c>
      <c r="J16" s="75">
        <f t="shared" si="4"/>
        <v>2.3736176532847034E-8</v>
      </c>
      <c r="K16" s="159"/>
    </row>
    <row r="17" spans="2:11" x14ac:dyDescent="0.2">
      <c r="B17" s="14" t="s">
        <v>102</v>
      </c>
      <c r="C17" s="160">
        <v>205187408.79000002</v>
      </c>
      <c r="D17" s="160">
        <v>2855666989</v>
      </c>
      <c r="E17" s="160">
        <v>232754480.29889953</v>
      </c>
      <c r="F17" s="160">
        <v>691976526.24000001</v>
      </c>
      <c r="G17" s="10">
        <f t="shared" si="3"/>
        <v>2.9729890713655651</v>
      </c>
      <c r="H17" s="160">
        <f t="shared" si="0"/>
        <v>486789117.44999999</v>
      </c>
      <c r="I17" s="10">
        <f>H17/C17</f>
        <v>2.3724122270494994</v>
      </c>
      <c r="J17" s="10">
        <f t="shared" si="4"/>
        <v>1.126328124532632E-4</v>
      </c>
      <c r="K17" s="159"/>
    </row>
    <row r="18" spans="2:11" x14ac:dyDescent="0.2">
      <c r="B18" s="14" t="s">
        <v>103</v>
      </c>
      <c r="C18" s="160">
        <v>1461084710.7800002</v>
      </c>
      <c r="D18" s="160">
        <v>24530106722</v>
      </c>
      <c r="E18" s="160">
        <v>1961080030</v>
      </c>
      <c r="F18" s="160">
        <v>2349845641.4799995</v>
      </c>
      <c r="G18" s="10">
        <f t="shared" si="3"/>
        <v>1.1982405641446461</v>
      </c>
      <c r="H18" s="160">
        <f t="shared" si="0"/>
        <v>888760930.69999933</v>
      </c>
      <c r="I18" s="10">
        <f>H18/C18</f>
        <v>0.60828843402620658</v>
      </c>
      <c r="J18" s="10">
        <f t="shared" si="4"/>
        <v>3.8248367306485573E-4</v>
      </c>
      <c r="K18" s="159"/>
    </row>
    <row r="19" spans="2:11" x14ac:dyDescent="0.2">
      <c r="B19" s="13" t="s">
        <v>104</v>
      </c>
      <c r="C19" s="161">
        <v>1172513768.9300001</v>
      </c>
      <c r="D19" s="161">
        <v>18916568735</v>
      </c>
      <c r="E19" s="161">
        <v>1475352084</v>
      </c>
      <c r="F19" s="161">
        <v>1809643993.1999998</v>
      </c>
      <c r="G19" s="75">
        <f t="shared" si="3"/>
        <v>1.2265844965587209</v>
      </c>
      <c r="H19" s="161">
        <f t="shared" si="0"/>
        <v>637130224.26999974</v>
      </c>
      <c r="I19" s="75">
        <f>H19/C19</f>
        <v>0.54338826643496485</v>
      </c>
      <c r="J19" s="75">
        <f t="shared" si="4"/>
        <v>2.9455521215553002E-4</v>
      </c>
      <c r="K19" s="159"/>
    </row>
    <row r="20" spans="2:11" x14ac:dyDescent="0.2">
      <c r="B20" s="13" t="s">
        <v>105</v>
      </c>
      <c r="C20" s="161">
        <v>288570941.85000002</v>
      </c>
      <c r="D20" s="161">
        <v>5613537987</v>
      </c>
      <c r="E20" s="161">
        <v>485727946</v>
      </c>
      <c r="F20" s="161">
        <v>540201648.27999997</v>
      </c>
      <c r="G20" s="75">
        <f t="shared" si="3"/>
        <v>1.1121485859082112</v>
      </c>
      <c r="H20" s="161">
        <f t="shared" si="0"/>
        <v>251630706.42999995</v>
      </c>
      <c r="I20" s="75">
        <f>H20/C20</f>
        <v>0.87198906728730252</v>
      </c>
      <c r="J20" s="75">
        <f t="shared" si="4"/>
        <v>8.7928460909325777E-5</v>
      </c>
      <c r="K20" s="159"/>
    </row>
    <row r="21" spans="2:11" x14ac:dyDescent="0.2">
      <c r="B21" s="14" t="s">
        <v>154</v>
      </c>
      <c r="C21" s="160">
        <v>183798649.15000001</v>
      </c>
      <c r="D21" s="160">
        <v>8787404149</v>
      </c>
      <c r="E21" s="160">
        <v>15001</v>
      </c>
      <c r="F21" s="160">
        <v>243785788.72</v>
      </c>
      <c r="G21" s="10" t="s">
        <v>22</v>
      </c>
      <c r="H21" s="161">
        <f t="shared" si="0"/>
        <v>59987139.569999993</v>
      </c>
      <c r="I21" s="75">
        <f>H21/C21</f>
        <v>0.32637421356151458</v>
      </c>
      <c r="J21" s="75">
        <f t="shared" si="4"/>
        <v>3.9680940000769883E-5</v>
      </c>
      <c r="K21" s="159"/>
    </row>
    <row r="22" spans="2:11" x14ac:dyDescent="0.2">
      <c r="B22" s="13" t="s">
        <v>155</v>
      </c>
      <c r="C22" s="161">
        <v>183784609.03999999</v>
      </c>
      <c r="D22" s="161">
        <v>0</v>
      </c>
      <c r="E22" s="161">
        <v>0</v>
      </c>
      <c r="F22" s="161">
        <v>451649.16</v>
      </c>
      <c r="G22" s="75" t="s">
        <v>22</v>
      </c>
      <c r="H22" s="161">
        <f t="shared" si="0"/>
        <v>-183332959.88</v>
      </c>
      <c r="I22" s="75" t="s">
        <v>22</v>
      </c>
      <c r="J22" s="75">
        <f>F23/$M$3</f>
        <v>3.9607425201923498E-5</v>
      </c>
      <c r="K22" s="159"/>
    </row>
    <row r="23" spans="2:11" x14ac:dyDescent="0.2">
      <c r="B23" s="13" t="s">
        <v>156</v>
      </c>
      <c r="C23" s="161">
        <v>14040.11</v>
      </c>
      <c r="D23" s="161">
        <v>8787404149</v>
      </c>
      <c r="E23" s="161">
        <v>15001</v>
      </c>
      <c r="F23" s="161">
        <v>243334139.56</v>
      </c>
      <c r="G23" s="75" t="s">
        <v>22</v>
      </c>
      <c r="H23" s="161">
        <f t="shared" si="0"/>
        <v>243320099.44999999</v>
      </c>
      <c r="I23" s="75">
        <f>H23/C23</f>
        <v>17330.355634678075</v>
      </c>
      <c r="J23" s="75">
        <f>F24/$M$3</f>
        <v>5.5509996481249194E-5</v>
      </c>
      <c r="K23" s="159"/>
    </row>
    <row r="24" spans="2:11" ht="15" customHeight="1" x14ac:dyDescent="0.2">
      <c r="B24" s="14" t="s">
        <v>423</v>
      </c>
      <c r="C24" s="160">
        <v>341899000</v>
      </c>
      <c r="D24" s="160">
        <v>1001805845</v>
      </c>
      <c r="E24" s="160">
        <v>330075122</v>
      </c>
      <c r="F24" s="160">
        <v>341033964.25999999</v>
      </c>
      <c r="G24" s="10">
        <f t="shared" si="3"/>
        <v>1.0332010549404569</v>
      </c>
      <c r="H24" s="160">
        <f t="shared" si="0"/>
        <v>-865035.74000000954</v>
      </c>
      <c r="I24" s="10">
        <f>H24/C24</f>
        <v>-2.5300914597586118E-3</v>
      </c>
      <c r="J24" s="10">
        <f t="shared" si="4"/>
        <v>5.5509996481249194E-5</v>
      </c>
      <c r="K24" s="159"/>
    </row>
    <row r="25" spans="2:11" ht="14.25" x14ac:dyDescent="0.2">
      <c r="B25" s="14" t="s">
        <v>578</v>
      </c>
      <c r="C25" s="160">
        <v>967746305.65999997</v>
      </c>
      <c r="D25" s="160">
        <v>11835811425</v>
      </c>
      <c r="E25" s="160">
        <v>1022113757</v>
      </c>
      <c r="F25" s="160">
        <v>1071494079.7700001</v>
      </c>
      <c r="G25" s="10">
        <f t="shared" si="3"/>
        <v>1.0483119637435818</v>
      </c>
      <c r="H25" s="160">
        <f t="shared" si="0"/>
        <v>103747774.11000013</v>
      </c>
      <c r="I25" s="10">
        <f>H25/C25</f>
        <v>0.10720554912296408</v>
      </c>
      <c r="J25" s="10">
        <f t="shared" si="4"/>
        <v>1.7440677126330528E-4</v>
      </c>
      <c r="K25" s="159"/>
    </row>
    <row r="26" spans="2:11" x14ac:dyDescent="0.2">
      <c r="B26" s="11" t="s">
        <v>106</v>
      </c>
      <c r="C26" s="158">
        <f>C27+C28+C29</f>
        <v>927433449.24000001</v>
      </c>
      <c r="D26" s="158">
        <f t="shared" ref="D26:F26" si="5">D27+D28+D29</f>
        <v>46173737955</v>
      </c>
      <c r="E26" s="158">
        <f t="shared" si="5"/>
        <v>906403112.99999976</v>
      </c>
      <c r="F26" s="158">
        <f t="shared" si="5"/>
        <v>826249500</v>
      </c>
      <c r="G26" s="12">
        <f t="shared" si="3"/>
        <v>0.91156957445268638</v>
      </c>
      <c r="H26" s="158">
        <f t="shared" si="0"/>
        <v>-101183949.24000001</v>
      </c>
      <c r="I26" s="12">
        <f t="shared" ref="I26:I29" si="6">H26/C26</f>
        <v>-0.10910103503697952</v>
      </c>
      <c r="J26" s="12">
        <f t="shared" si="4"/>
        <v>1.3448838427912983E-4</v>
      </c>
      <c r="K26" s="159"/>
    </row>
    <row r="27" spans="2:11" ht="25.5" x14ac:dyDescent="0.2">
      <c r="B27" s="14" t="s">
        <v>420</v>
      </c>
      <c r="C27" s="160">
        <v>23710000</v>
      </c>
      <c r="D27" s="160">
        <v>0</v>
      </c>
      <c r="E27" s="160">
        <v>0</v>
      </c>
      <c r="F27" s="160">
        <v>0</v>
      </c>
      <c r="G27" s="10" t="s">
        <v>22</v>
      </c>
      <c r="H27" s="161">
        <f t="shared" si="0"/>
        <v>-23710000</v>
      </c>
      <c r="I27" s="75" t="s">
        <v>22</v>
      </c>
      <c r="J27" s="75">
        <f t="shared" si="4"/>
        <v>0</v>
      </c>
      <c r="K27" s="159"/>
    </row>
    <row r="28" spans="2:11" x14ac:dyDescent="0.2">
      <c r="B28" s="14" t="s">
        <v>421</v>
      </c>
      <c r="C28" s="160">
        <v>860353500</v>
      </c>
      <c r="D28" s="160">
        <v>46173737955</v>
      </c>
      <c r="E28" s="160">
        <v>906403112.99999976</v>
      </c>
      <c r="F28" s="160">
        <v>826249500</v>
      </c>
      <c r="G28" s="10">
        <f t="shared" si="3"/>
        <v>0.91156957445268638</v>
      </c>
      <c r="H28" s="161">
        <f t="shared" si="0"/>
        <v>-34104000</v>
      </c>
      <c r="I28" s="75">
        <f t="shared" si="6"/>
        <v>-3.9639520266960035E-2</v>
      </c>
      <c r="J28" s="75">
        <f t="shared" si="4"/>
        <v>1.3448838427912983E-4</v>
      </c>
      <c r="K28" s="159"/>
    </row>
    <row r="29" spans="2:11" ht="26.25" thickBot="1" x14ac:dyDescent="0.25">
      <c r="B29" s="163" t="s">
        <v>558</v>
      </c>
      <c r="C29" s="160">
        <v>43369949.239999995</v>
      </c>
      <c r="D29" s="160">
        <v>0</v>
      </c>
      <c r="E29" s="160">
        <v>0</v>
      </c>
      <c r="F29" s="160">
        <v>0</v>
      </c>
      <c r="G29" s="10" t="s">
        <v>22</v>
      </c>
      <c r="H29" s="161">
        <f t="shared" si="0"/>
        <v>-43369949.239999995</v>
      </c>
      <c r="I29" s="75">
        <f t="shared" si="6"/>
        <v>-1</v>
      </c>
      <c r="J29" s="75">
        <f t="shared" si="4"/>
        <v>0</v>
      </c>
      <c r="K29" s="159"/>
    </row>
    <row r="30" spans="2:11" ht="13.5" thickBot="1" x14ac:dyDescent="0.25">
      <c r="B30" s="7" t="s">
        <v>424</v>
      </c>
      <c r="C30" s="8">
        <f>C9+C26</f>
        <v>58549985794.159988</v>
      </c>
      <c r="D30" s="8">
        <f>D9+D26</f>
        <v>869496355613</v>
      </c>
      <c r="E30" s="8">
        <f>(E9+E26)</f>
        <v>65771291615.751595</v>
      </c>
      <c r="F30" s="8">
        <f>(F9+F26)</f>
        <v>72609825645.449997</v>
      </c>
      <c r="G30" s="9">
        <f t="shared" si="3"/>
        <v>1.1039744524047121</v>
      </c>
      <c r="H30" s="8">
        <f t="shared" si="0"/>
        <v>14059839851.290009</v>
      </c>
      <c r="I30" s="9">
        <f>H30/C30</f>
        <v>0.24013395837053123</v>
      </c>
      <c r="J30" s="9">
        <f>F30/$M$3</f>
        <v>1.1818679628666517E-2</v>
      </c>
      <c r="K30" s="159"/>
    </row>
    <row r="31" spans="2:11" ht="13.5" thickBot="1" x14ac:dyDescent="0.25">
      <c r="B31" s="14" t="s">
        <v>425</v>
      </c>
      <c r="C31" s="160">
        <v>12188152.919999998</v>
      </c>
      <c r="D31" s="160">
        <v>1989561718</v>
      </c>
      <c r="E31" s="160">
        <v>133687589</v>
      </c>
      <c r="F31" s="160">
        <v>45365922.32</v>
      </c>
      <c r="G31" s="10">
        <f t="shared" si="3"/>
        <v>0.33934281154550555</v>
      </c>
      <c r="H31" s="160">
        <f t="shared" si="0"/>
        <v>33177769.400000002</v>
      </c>
      <c r="I31" s="10">
        <f>H31/C31</f>
        <v>2.7221326822670031</v>
      </c>
      <c r="J31" s="10">
        <f>F31/$M$3</f>
        <v>7.3841976232957635E-6</v>
      </c>
      <c r="K31" s="159"/>
    </row>
    <row r="32" spans="2:11" ht="13.5" thickBot="1" x14ac:dyDescent="0.25">
      <c r="B32" s="7" t="s">
        <v>426</v>
      </c>
      <c r="C32" s="8">
        <f t="shared" ref="C32:D32" si="7">C31+C30</f>
        <v>58562173947.079987</v>
      </c>
      <c r="D32" s="8">
        <f t="shared" si="7"/>
        <v>871485917331</v>
      </c>
      <c r="E32" s="8">
        <f>E31+E30</f>
        <v>65904979204.751595</v>
      </c>
      <c r="F32" s="8">
        <f>F31+F30</f>
        <v>72655191567.770004</v>
      </c>
      <c r="G32" s="9">
        <f t="shared" si="3"/>
        <v>1.1024234047938479</v>
      </c>
      <c r="H32" s="8">
        <f t="shared" si="0"/>
        <v>14093017620.690018</v>
      </c>
      <c r="I32" s="9">
        <f>H32/C32</f>
        <v>0.24065052013651758</v>
      </c>
      <c r="J32" s="9">
        <f>F32/$M$3</f>
        <v>1.1826063826289814E-2</v>
      </c>
      <c r="K32" s="159"/>
    </row>
    <row r="33" spans="2:11" ht="15" x14ac:dyDescent="0.2">
      <c r="B33" s="1" t="s">
        <v>25</v>
      </c>
      <c r="F33" s="164"/>
      <c r="G33" s="164"/>
      <c r="K33" s="159"/>
    </row>
    <row r="34" spans="2:11" ht="15" x14ac:dyDescent="0.2">
      <c r="B34" s="1" t="s">
        <v>503</v>
      </c>
      <c r="F34" s="164"/>
      <c r="G34" s="164"/>
    </row>
    <row r="35" spans="2:11" ht="15" x14ac:dyDescent="0.2">
      <c r="B35" s="1" t="s">
        <v>576</v>
      </c>
    </row>
    <row r="36" spans="2:11" ht="15" x14ac:dyDescent="0.2">
      <c r="B36" s="1" t="s">
        <v>560</v>
      </c>
    </row>
    <row r="37" spans="2:11" ht="15" x14ac:dyDescent="0.2">
      <c r="B37" s="1" t="s">
        <v>27</v>
      </c>
    </row>
  </sheetData>
  <mergeCells count="14">
    <mergeCell ref="F6:F7"/>
    <mergeCell ref="G6:G7"/>
    <mergeCell ref="H6:H7"/>
    <mergeCell ref="I6:I7"/>
    <mergeCell ref="B2:J2"/>
    <mergeCell ref="B3:J3"/>
    <mergeCell ref="B4:B8"/>
    <mergeCell ref="D4:G4"/>
    <mergeCell ref="H4:I5"/>
    <mergeCell ref="J4:J7"/>
    <mergeCell ref="C5:C7"/>
    <mergeCell ref="D5:D7"/>
    <mergeCell ref="E5:G5"/>
    <mergeCell ref="E6:E7"/>
  </mergeCells>
  <pageMargins left="0.7" right="0.7" top="0.75" bottom="0.75" header="0.3" footer="0.3"/>
  <pageSetup orientation="portrait" r:id="rId1"/>
  <ignoredErrors>
    <ignoredError sqref="C10:F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33"/>
  <sheetViews>
    <sheetView showGridLines="0" workbookViewId="0">
      <selection activeCell="F13" sqref="F13"/>
    </sheetView>
  </sheetViews>
  <sheetFormatPr baseColWidth="10" defaultColWidth="11.42578125" defaultRowHeight="12.75" x14ac:dyDescent="0.2"/>
  <cols>
    <col min="1" max="1" width="11.42578125" style="3" customWidth="1"/>
    <col min="2" max="2" width="43.140625" style="3" customWidth="1"/>
    <col min="3" max="3" width="12.85546875" style="3" customWidth="1"/>
    <col min="4" max="4" width="14.7109375" style="3" customWidth="1"/>
    <col min="5" max="5" width="16.5703125" style="3" customWidth="1"/>
    <col min="6" max="6" width="12" style="3" bestFit="1" customWidth="1"/>
    <col min="7" max="7" width="13.5703125" style="3" customWidth="1"/>
    <col min="8" max="9" width="9.5703125" style="3" bestFit="1" customWidth="1"/>
    <col min="10" max="10" width="11.42578125" style="3" customWidth="1"/>
    <col min="11" max="11" width="19" style="3" bestFit="1" customWidth="1"/>
    <col min="12" max="12" width="24.28515625" style="3" bestFit="1" customWidth="1"/>
    <col min="13" max="13" width="12.28515625" style="3" bestFit="1" customWidth="1"/>
    <col min="14" max="16384" width="11.42578125" style="3"/>
  </cols>
  <sheetData>
    <row r="3" spans="2:13" ht="18" x14ac:dyDescent="0.25">
      <c r="B3" s="94" t="s">
        <v>567</v>
      </c>
      <c r="C3" s="94"/>
      <c r="D3" s="94"/>
      <c r="E3" s="94"/>
      <c r="F3" s="94"/>
      <c r="G3" s="94"/>
      <c r="H3" s="94"/>
      <c r="I3" s="94"/>
      <c r="J3" s="94"/>
      <c r="L3" s="2" t="s">
        <v>107</v>
      </c>
      <c r="M3" s="87">
        <v>6143649538424.999</v>
      </c>
    </row>
    <row r="4" spans="2:13" ht="15.75" thickBot="1" x14ac:dyDescent="0.25">
      <c r="B4" s="95" t="s">
        <v>18</v>
      </c>
      <c r="C4" s="95"/>
      <c r="D4" s="95"/>
      <c r="E4" s="95"/>
      <c r="F4" s="95"/>
      <c r="G4" s="95"/>
      <c r="H4" s="95"/>
      <c r="I4" s="95"/>
      <c r="J4" s="95"/>
    </row>
    <row r="5" spans="2:13" ht="12.75" customHeight="1" thickBot="1" x14ac:dyDescent="0.25">
      <c r="B5" s="122" t="s">
        <v>19</v>
      </c>
      <c r="C5" s="66">
        <v>2021</v>
      </c>
      <c r="D5" s="125">
        <v>2022</v>
      </c>
      <c r="E5" s="126"/>
      <c r="F5" s="126"/>
      <c r="G5" s="126"/>
      <c r="H5" s="113" t="s">
        <v>427</v>
      </c>
      <c r="I5" s="114"/>
      <c r="J5" s="119" t="s">
        <v>157</v>
      </c>
    </row>
    <row r="6" spans="2:13" ht="12.75" customHeight="1" thickBot="1" x14ac:dyDescent="0.25">
      <c r="B6" s="123"/>
      <c r="C6" s="120" t="s">
        <v>563</v>
      </c>
      <c r="D6" s="119" t="s">
        <v>20</v>
      </c>
      <c r="E6" s="110" t="s">
        <v>562</v>
      </c>
      <c r="F6" s="111"/>
      <c r="G6" s="112"/>
      <c r="H6" s="115"/>
      <c r="I6" s="116"/>
      <c r="J6" s="120"/>
    </row>
    <row r="7" spans="2:13" ht="26.25" customHeight="1" thickBot="1" x14ac:dyDescent="0.25">
      <c r="B7" s="123"/>
      <c r="C7" s="120"/>
      <c r="D7" s="120"/>
      <c r="E7" s="119" t="s">
        <v>109</v>
      </c>
      <c r="F7" s="119" t="s">
        <v>159</v>
      </c>
      <c r="G7" s="119" t="s">
        <v>158</v>
      </c>
      <c r="H7" s="117"/>
      <c r="I7" s="118"/>
      <c r="J7" s="120"/>
    </row>
    <row r="8" spans="2:13" ht="39" customHeight="1" thickBot="1" x14ac:dyDescent="0.25">
      <c r="B8" s="123"/>
      <c r="C8" s="121"/>
      <c r="D8" s="121"/>
      <c r="E8" s="121"/>
      <c r="F8" s="121"/>
      <c r="G8" s="121"/>
      <c r="H8" s="29" t="s">
        <v>113</v>
      </c>
      <c r="I8" s="29" t="s">
        <v>114</v>
      </c>
      <c r="J8" s="121"/>
    </row>
    <row r="9" spans="2:13" ht="13.5" thickBot="1" x14ac:dyDescent="0.25">
      <c r="B9" s="124"/>
      <c r="C9" s="30">
        <v>1</v>
      </c>
      <c r="D9" s="30">
        <v>2</v>
      </c>
      <c r="E9" s="30">
        <v>3</v>
      </c>
      <c r="F9" s="30">
        <v>4</v>
      </c>
      <c r="G9" s="30">
        <v>5</v>
      </c>
      <c r="H9" s="30" t="s">
        <v>504</v>
      </c>
      <c r="I9" s="30" t="s">
        <v>505</v>
      </c>
      <c r="J9" s="30" t="s">
        <v>506</v>
      </c>
    </row>
    <row r="10" spans="2:13" x14ac:dyDescent="0.2">
      <c r="B10" s="11" t="s">
        <v>16</v>
      </c>
      <c r="C10" s="31">
        <f>C11+C17+C18+C19+C20+C21</f>
        <v>59107589657.569984</v>
      </c>
      <c r="D10" s="31">
        <f t="shared" ref="D10:G10" si="0">D11+D17+D18+D19+D20+D21</f>
        <v>905574301146</v>
      </c>
      <c r="E10" s="31">
        <f t="shared" si="0"/>
        <v>59404630127.660011</v>
      </c>
      <c r="F10" s="31">
        <f t="shared" si="0"/>
        <v>69660420641.829987</v>
      </c>
      <c r="G10" s="31">
        <f t="shared" si="0"/>
        <v>62884833708.349976</v>
      </c>
      <c r="H10" s="31">
        <f t="shared" ref="H10:H28" si="1">F10-C10</f>
        <v>10552830984.260002</v>
      </c>
      <c r="I10" s="32">
        <f>H10/C10</f>
        <v>0.178535972205872</v>
      </c>
      <c r="J10" s="32">
        <f>F10/$M$3</f>
        <v>1.1338605857340017E-2</v>
      </c>
      <c r="K10" s="17"/>
    </row>
    <row r="11" spans="2:13" x14ac:dyDescent="0.2">
      <c r="B11" s="14" t="s">
        <v>7</v>
      </c>
      <c r="C11" s="41">
        <f>SUM(C12:C16)</f>
        <v>25944349857.619991</v>
      </c>
      <c r="D11" s="41">
        <f t="shared" ref="D11:G11" si="2">SUM(D12:D16)</f>
        <v>376517568582</v>
      </c>
      <c r="E11" s="41">
        <f t="shared" si="2"/>
        <v>21151743830.720013</v>
      </c>
      <c r="F11" s="41">
        <f t="shared" si="2"/>
        <v>28886146747.719994</v>
      </c>
      <c r="G11" s="41">
        <f t="shared" si="2"/>
        <v>27661025950.399986</v>
      </c>
      <c r="H11" s="41">
        <f t="shared" si="1"/>
        <v>2941796890.1000023</v>
      </c>
      <c r="I11" s="42">
        <f t="shared" ref="I11:I29" si="3">H11/C11</f>
        <v>0.11338873034954781</v>
      </c>
      <c r="J11" s="42">
        <f t="shared" ref="J11:J29" si="4">F11/$M$3</f>
        <v>4.7017894766056782E-3</v>
      </c>
      <c r="K11" s="79"/>
    </row>
    <row r="12" spans="2:13" x14ac:dyDescent="0.2">
      <c r="B12" s="13" t="s">
        <v>507</v>
      </c>
      <c r="C12" s="33">
        <v>17507772085.689999</v>
      </c>
      <c r="D12" s="33">
        <v>257182263691</v>
      </c>
      <c r="E12" s="33">
        <v>11291749640.280001</v>
      </c>
      <c r="F12" s="33">
        <v>20519848718.639988</v>
      </c>
      <c r="G12" s="33">
        <v>20419807926.419991</v>
      </c>
      <c r="H12" s="33">
        <f t="shared" si="1"/>
        <v>3012076632.9499893</v>
      </c>
      <c r="I12" s="34">
        <f t="shared" si="3"/>
        <v>0.17204225747329177</v>
      </c>
      <c r="J12" s="34">
        <f t="shared" si="4"/>
        <v>3.3400096457814072E-3</v>
      </c>
      <c r="K12" s="79"/>
    </row>
    <row r="13" spans="2:13" x14ac:dyDescent="0.2">
      <c r="B13" s="13" t="s">
        <v>508</v>
      </c>
      <c r="C13" s="33">
        <v>8431299971.5599957</v>
      </c>
      <c r="D13" s="33">
        <v>115408351555</v>
      </c>
      <c r="E13" s="33">
        <v>9851377821.7900105</v>
      </c>
      <c r="F13" s="33">
        <v>8357681660.4300051</v>
      </c>
      <c r="G13" s="33">
        <v>7231712688.489995</v>
      </c>
      <c r="H13" s="33">
        <f t="shared" si="1"/>
        <v>-73618311.129990578</v>
      </c>
      <c r="I13" s="34">
        <f t="shared" si="3"/>
        <v>-8.7315492721544569E-3</v>
      </c>
      <c r="J13" s="34">
        <f t="shared" si="4"/>
        <v>1.3603773470731862E-3</v>
      </c>
      <c r="K13" s="79"/>
    </row>
    <row r="14" spans="2:13" ht="25.5" customHeight="1" x14ac:dyDescent="0.2">
      <c r="B14" s="13" t="s">
        <v>509</v>
      </c>
      <c r="C14" s="33">
        <v>5277800.37</v>
      </c>
      <c r="D14" s="33">
        <v>130456318</v>
      </c>
      <c r="E14" s="33">
        <v>8616368.6499999985</v>
      </c>
      <c r="F14" s="33">
        <v>8616368.6499999985</v>
      </c>
      <c r="G14" s="33">
        <v>9505335.4899999984</v>
      </c>
      <c r="H14" s="33">
        <f t="shared" si="1"/>
        <v>3338568.2799999984</v>
      </c>
      <c r="I14" s="34">
        <f t="shared" si="3"/>
        <v>0.6325681242089114</v>
      </c>
      <c r="J14" s="34">
        <f t="shared" si="4"/>
        <v>1.4024837510846869E-6</v>
      </c>
      <c r="K14" s="79"/>
    </row>
    <row r="15" spans="2:13" ht="25.5" x14ac:dyDescent="0.2">
      <c r="B15" s="13" t="s">
        <v>510</v>
      </c>
      <c r="C15" s="33">
        <v>0</v>
      </c>
      <c r="D15" s="33">
        <v>3380145672</v>
      </c>
      <c r="E15" s="33">
        <v>0</v>
      </c>
      <c r="F15" s="33">
        <v>0</v>
      </c>
      <c r="G15" s="33">
        <v>0</v>
      </c>
      <c r="H15" s="33">
        <f t="shared" si="1"/>
        <v>0</v>
      </c>
      <c r="I15" s="34" t="s">
        <v>22</v>
      </c>
      <c r="J15" s="34">
        <f t="shared" si="4"/>
        <v>0</v>
      </c>
      <c r="K15" s="79"/>
    </row>
    <row r="16" spans="2:13" ht="38.25" x14ac:dyDescent="0.2">
      <c r="B16" s="13" t="s">
        <v>511</v>
      </c>
      <c r="C16" s="33">
        <v>0</v>
      </c>
      <c r="D16" s="33">
        <v>416351346</v>
      </c>
      <c r="E16" s="33">
        <v>0</v>
      </c>
      <c r="F16" s="33">
        <v>0</v>
      </c>
      <c r="G16" s="33">
        <v>0</v>
      </c>
      <c r="H16" s="33">
        <f t="shared" si="1"/>
        <v>0</v>
      </c>
      <c r="I16" s="34" t="s">
        <v>22</v>
      </c>
      <c r="J16" s="34">
        <f t="shared" si="4"/>
        <v>0</v>
      </c>
      <c r="K16" s="79"/>
    </row>
    <row r="17" spans="2:11" x14ac:dyDescent="0.2">
      <c r="B17" s="14" t="s">
        <v>8</v>
      </c>
      <c r="C17" s="41">
        <v>3538432308.5699997</v>
      </c>
      <c r="D17" s="41">
        <v>56464492902</v>
      </c>
      <c r="E17" s="41">
        <v>1623723150.95</v>
      </c>
      <c r="F17" s="41">
        <v>4147914697.1999998</v>
      </c>
      <c r="G17" s="41">
        <v>4106721378.1400003</v>
      </c>
      <c r="H17" s="41">
        <f t="shared" si="1"/>
        <v>609482388.63000011</v>
      </c>
      <c r="I17" s="42">
        <f t="shared" si="3"/>
        <v>0.17224644573639239</v>
      </c>
      <c r="J17" s="42">
        <f t="shared" si="4"/>
        <v>6.751548361046925E-4</v>
      </c>
      <c r="K17" s="17"/>
    </row>
    <row r="18" spans="2:11" x14ac:dyDescent="0.2">
      <c r="B18" s="14" t="s">
        <v>9</v>
      </c>
      <c r="C18" s="41">
        <v>8930114365.6999989</v>
      </c>
      <c r="D18" s="41">
        <v>193105783455</v>
      </c>
      <c r="E18" s="41">
        <v>7163600076.8200006</v>
      </c>
      <c r="F18" s="41">
        <v>7165043249.6100006</v>
      </c>
      <c r="G18" s="41">
        <v>11433592772.290001</v>
      </c>
      <c r="H18" s="41">
        <f t="shared" si="1"/>
        <v>-1765071116.0899982</v>
      </c>
      <c r="I18" s="42">
        <f t="shared" si="3"/>
        <v>-0.19765380865328266</v>
      </c>
      <c r="J18" s="42">
        <f t="shared" si="4"/>
        <v>1.1662519492358363E-3</v>
      </c>
    </row>
    <row r="19" spans="2:11" x14ac:dyDescent="0.2">
      <c r="B19" s="14" t="s">
        <v>108</v>
      </c>
      <c r="C19" s="41">
        <v>229146564.72000003</v>
      </c>
      <c r="D19" s="41">
        <v>0</v>
      </c>
      <c r="E19" s="41">
        <v>109237734.94</v>
      </c>
      <c r="F19" s="41">
        <v>109237734.94</v>
      </c>
      <c r="G19" s="41">
        <v>89562182.200000003</v>
      </c>
      <c r="H19" s="41">
        <f t="shared" si="1"/>
        <v>-119908829.78000003</v>
      </c>
      <c r="I19" s="42" t="s">
        <v>22</v>
      </c>
      <c r="J19" s="42">
        <f t="shared" si="4"/>
        <v>1.7780593482225948E-5</v>
      </c>
    </row>
    <row r="20" spans="2:11" x14ac:dyDescent="0.2">
      <c r="B20" s="14" t="s">
        <v>21</v>
      </c>
      <c r="C20" s="41">
        <v>20446775679.029991</v>
      </c>
      <c r="D20" s="41">
        <v>279178976374</v>
      </c>
      <c r="E20" s="41">
        <v>29350851461.299995</v>
      </c>
      <c r="F20" s="41">
        <v>29346604339.43</v>
      </c>
      <c r="G20" s="41">
        <v>19443141928.319996</v>
      </c>
      <c r="H20" s="41">
        <f t="shared" si="1"/>
        <v>8899828660.4000092</v>
      </c>
      <c r="I20" s="42">
        <f t="shared" si="3"/>
        <v>0.43526807356367608</v>
      </c>
      <c r="J20" s="42">
        <f t="shared" si="4"/>
        <v>4.7767380212500477E-3</v>
      </c>
    </row>
    <row r="21" spans="2:11" x14ac:dyDescent="0.2">
      <c r="B21" s="14" t="s">
        <v>10</v>
      </c>
      <c r="C21" s="41">
        <v>18770881.93</v>
      </c>
      <c r="D21" s="41">
        <v>307479833</v>
      </c>
      <c r="E21" s="41">
        <v>5473872.9299999997</v>
      </c>
      <c r="F21" s="41">
        <v>5473872.9299999997</v>
      </c>
      <c r="G21" s="41">
        <v>150789497</v>
      </c>
      <c r="H21" s="41">
        <f t="shared" si="1"/>
        <v>-13297009</v>
      </c>
      <c r="I21" s="42">
        <f t="shared" si="3"/>
        <v>-0.70838488301119473</v>
      </c>
      <c r="J21" s="42">
        <f t="shared" si="4"/>
        <v>8.9098066153742469E-7</v>
      </c>
    </row>
    <row r="22" spans="2:11" x14ac:dyDescent="0.2">
      <c r="B22" s="35" t="s">
        <v>17</v>
      </c>
      <c r="C22" s="31">
        <f>SUM(C23:C28)</f>
        <v>7936561783.8699999</v>
      </c>
      <c r="D22" s="31">
        <f t="shared" ref="D22:G22" si="5">SUM(D23:D28)</f>
        <v>140706410192</v>
      </c>
      <c r="E22" s="31">
        <f t="shared" si="5"/>
        <v>12958341179.590004</v>
      </c>
      <c r="F22" s="31">
        <f t="shared" si="5"/>
        <v>9162353659.0699997</v>
      </c>
      <c r="G22" s="31">
        <f t="shared" si="5"/>
        <v>6391457642.7200022</v>
      </c>
      <c r="H22" s="31">
        <f t="shared" si="1"/>
        <v>1225791875.1999998</v>
      </c>
      <c r="I22" s="32">
        <f t="shared" si="3"/>
        <v>0.15444872837646875</v>
      </c>
      <c r="J22" s="32">
        <f t="shared" si="4"/>
        <v>1.4913535679020654E-3</v>
      </c>
      <c r="K22" s="17"/>
    </row>
    <row r="23" spans="2:11" x14ac:dyDescent="0.2">
      <c r="B23" s="84" t="s">
        <v>11</v>
      </c>
      <c r="C23" s="41">
        <v>725083657.74000001</v>
      </c>
      <c r="D23" s="41">
        <v>33202933419</v>
      </c>
      <c r="E23" s="41">
        <v>2577804881.4500031</v>
      </c>
      <c r="F23" s="41">
        <v>1985782923.8200016</v>
      </c>
      <c r="G23" s="41">
        <v>1200218577.6700006</v>
      </c>
      <c r="H23" s="41">
        <f t="shared" si="1"/>
        <v>1260699266.0800016</v>
      </c>
      <c r="I23" s="42">
        <f t="shared" si="3"/>
        <v>1.7386949114388428</v>
      </c>
      <c r="J23" s="42">
        <f t="shared" si="4"/>
        <v>3.2322529327235709E-4</v>
      </c>
    </row>
    <row r="24" spans="2:11" ht="25.5" x14ac:dyDescent="0.2">
      <c r="B24" s="14" t="s">
        <v>12</v>
      </c>
      <c r="C24" s="41">
        <v>2491849644.8200002</v>
      </c>
      <c r="D24" s="41">
        <v>61017821671</v>
      </c>
      <c r="E24" s="41">
        <v>6910847359.2900028</v>
      </c>
      <c r="F24" s="41">
        <v>3708165656.1799994</v>
      </c>
      <c r="G24" s="41">
        <v>2484155791.2700014</v>
      </c>
      <c r="H24" s="41">
        <f t="shared" si="1"/>
        <v>1216316011.3599992</v>
      </c>
      <c r="I24" s="42">
        <f t="shared" si="3"/>
        <v>0.48811773771681971</v>
      </c>
      <c r="J24" s="42">
        <f t="shared" si="4"/>
        <v>6.0357701606961027E-4</v>
      </c>
    </row>
    <row r="25" spans="2:11" x14ac:dyDescent="0.2">
      <c r="B25" s="14" t="s">
        <v>13</v>
      </c>
      <c r="C25" s="41">
        <v>0</v>
      </c>
      <c r="D25" s="41">
        <v>26359067</v>
      </c>
      <c r="E25" s="41">
        <v>2140856.9700000002</v>
      </c>
      <c r="F25" s="41">
        <v>2748556.79</v>
      </c>
      <c r="G25" s="41">
        <v>2707256.79</v>
      </c>
      <c r="H25" s="41">
        <f t="shared" si="1"/>
        <v>2748556.79</v>
      </c>
      <c r="I25" s="42" t="s">
        <v>22</v>
      </c>
      <c r="J25" s="42">
        <f t="shared" si="4"/>
        <v>4.4738176759747706E-7</v>
      </c>
    </row>
    <row r="26" spans="2:11" x14ac:dyDescent="0.2">
      <c r="B26" s="84" t="s">
        <v>14</v>
      </c>
      <c r="C26" s="41">
        <v>50982769.170000002</v>
      </c>
      <c r="D26" s="41">
        <v>2309866101</v>
      </c>
      <c r="E26" s="41">
        <v>11125197.080000002</v>
      </c>
      <c r="F26" s="41">
        <v>9233637.4800000004</v>
      </c>
      <c r="G26" s="41">
        <v>40257281.279999994</v>
      </c>
      <c r="H26" s="41">
        <f t="shared" si="1"/>
        <v>-41749131.689999998</v>
      </c>
      <c r="I26" s="42">
        <f t="shared" si="3"/>
        <v>-0.81888709400600013</v>
      </c>
      <c r="J26" s="42">
        <f t="shared" si="4"/>
        <v>1.5029564141393322E-6</v>
      </c>
    </row>
    <row r="27" spans="2:11" x14ac:dyDescent="0.2">
      <c r="B27" s="14" t="s">
        <v>23</v>
      </c>
      <c r="C27" s="41">
        <v>4668645712.1399994</v>
      </c>
      <c r="D27" s="41">
        <v>42703145659</v>
      </c>
      <c r="E27" s="41">
        <v>3456422884.8000002</v>
      </c>
      <c r="F27" s="41">
        <v>3456422884.8000002</v>
      </c>
      <c r="G27" s="41">
        <v>2664118735.71</v>
      </c>
      <c r="H27" s="41">
        <f t="shared" si="1"/>
        <v>-1212222827.3399992</v>
      </c>
      <c r="I27" s="42">
        <f t="shared" si="3"/>
        <v>-0.25965192093883349</v>
      </c>
      <c r="J27" s="42">
        <f t="shared" si="4"/>
        <v>5.6260092037836154E-4</v>
      </c>
    </row>
    <row r="28" spans="2:11" ht="26.25" thickBot="1" x14ac:dyDescent="0.25">
      <c r="B28" s="14" t="s">
        <v>15</v>
      </c>
      <c r="C28" s="41">
        <v>0</v>
      </c>
      <c r="D28" s="41">
        <v>1446284275</v>
      </c>
      <c r="E28" s="41">
        <v>0</v>
      </c>
      <c r="F28" s="41">
        <v>0</v>
      </c>
      <c r="G28" s="41">
        <v>0</v>
      </c>
      <c r="H28" s="41">
        <f t="shared" si="1"/>
        <v>0</v>
      </c>
      <c r="I28" s="42" t="s">
        <v>22</v>
      </c>
      <c r="J28" s="42">
        <f t="shared" si="4"/>
        <v>0</v>
      </c>
    </row>
    <row r="29" spans="2:11" ht="13.5" thickBot="1" x14ac:dyDescent="0.25">
      <c r="B29" s="36" t="s">
        <v>24</v>
      </c>
      <c r="C29" s="8">
        <f>C10+C22</f>
        <v>67044151441.439987</v>
      </c>
      <c r="D29" s="8">
        <f t="shared" ref="D29:H29" si="6">D10+D22</f>
        <v>1046280711338</v>
      </c>
      <c r="E29" s="8">
        <f t="shared" si="6"/>
        <v>72362971307.250015</v>
      </c>
      <c r="F29" s="8">
        <f t="shared" si="6"/>
        <v>78822774300.899994</v>
      </c>
      <c r="G29" s="8">
        <f t="shared" si="6"/>
        <v>69276291351.069977</v>
      </c>
      <c r="H29" s="8">
        <f t="shared" si="6"/>
        <v>11778622859.460003</v>
      </c>
      <c r="I29" s="9">
        <f t="shared" si="3"/>
        <v>0.17568456914169603</v>
      </c>
      <c r="J29" s="9">
        <f t="shared" si="4"/>
        <v>1.2829959425242083E-2</v>
      </c>
    </row>
    <row r="30" spans="2:11" ht="15" x14ac:dyDescent="0.2">
      <c r="B30" s="50" t="s">
        <v>26</v>
      </c>
    </row>
    <row r="31" spans="2:11" ht="15" x14ac:dyDescent="0.2">
      <c r="B31" s="50" t="s">
        <v>559</v>
      </c>
    </row>
    <row r="32" spans="2:11" ht="15" x14ac:dyDescent="0.2">
      <c r="B32" s="50" t="s">
        <v>560</v>
      </c>
    </row>
    <row r="33" spans="2:2" ht="15" x14ac:dyDescent="0.2">
      <c r="B33" s="50" t="s">
        <v>27</v>
      </c>
    </row>
  </sheetData>
  <mergeCells count="12">
    <mergeCell ref="E6:G6"/>
    <mergeCell ref="B3:J3"/>
    <mergeCell ref="B4:J4"/>
    <mergeCell ref="H5:I7"/>
    <mergeCell ref="J5:J8"/>
    <mergeCell ref="E7:E8"/>
    <mergeCell ref="F7:F8"/>
    <mergeCell ref="G7:G8"/>
    <mergeCell ref="B5:B9"/>
    <mergeCell ref="D5:G5"/>
    <mergeCell ref="C6:C8"/>
    <mergeCell ref="D6:D8"/>
  </mergeCells>
  <pageMargins left="0.7" right="0.7" top="0.75" bottom="0.75" header="0.3" footer="0.3"/>
  <pageSetup paperSize="9" orientation="portrait" r:id="rId1"/>
  <ignoredErrors>
    <ignoredError sqref="C11:G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5"/>
  <sheetViews>
    <sheetView showGridLines="0" zoomScale="85" zoomScaleNormal="85" workbookViewId="0">
      <selection activeCell="L45" sqref="L45"/>
    </sheetView>
  </sheetViews>
  <sheetFormatPr baseColWidth="10"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3" x14ac:dyDescent="0.2">
      <c r="B3" s="127" t="s">
        <v>568</v>
      </c>
      <c r="C3" s="127"/>
    </row>
    <row r="4" spans="1:13" x14ac:dyDescent="0.2">
      <c r="B4" s="127"/>
      <c r="C4" s="127"/>
    </row>
    <row r="5" spans="1:13" x14ac:dyDescent="0.2">
      <c r="A5" s="22"/>
      <c r="B5" s="127"/>
      <c r="C5" s="127"/>
      <c r="D5" s="22"/>
      <c r="G5" s="128" t="s">
        <v>569</v>
      </c>
      <c r="H5" s="128"/>
      <c r="I5" s="128"/>
      <c r="J5" s="128"/>
      <c r="K5" s="128"/>
      <c r="L5" s="128"/>
      <c r="M5" s="128"/>
    </row>
    <row r="6" spans="1:13" ht="15" x14ac:dyDescent="0.25">
      <c r="A6" s="22"/>
      <c r="B6" s="24" t="s">
        <v>116</v>
      </c>
      <c r="C6" s="24" t="s">
        <v>153</v>
      </c>
      <c r="D6" s="22"/>
      <c r="G6" s="128"/>
      <c r="H6" s="128"/>
      <c r="I6" s="128"/>
      <c r="J6" s="128"/>
      <c r="K6" s="128"/>
      <c r="L6" s="128"/>
      <c r="M6" s="128"/>
    </row>
    <row r="7" spans="1:13" ht="15" x14ac:dyDescent="0.25">
      <c r="A7" s="22"/>
      <c r="B7" s="23" t="s">
        <v>117</v>
      </c>
      <c r="C7" s="26">
        <v>383417554.30999988</v>
      </c>
      <c r="D7" s="22"/>
      <c r="G7" s="128"/>
      <c r="H7" s="128"/>
      <c r="I7" s="128"/>
      <c r="J7" s="128"/>
      <c r="K7" s="128"/>
      <c r="L7" s="128"/>
      <c r="M7" s="128"/>
    </row>
    <row r="8" spans="1:13" ht="15" x14ac:dyDescent="0.25">
      <c r="A8" s="22"/>
      <c r="B8" s="23" t="s">
        <v>118</v>
      </c>
      <c r="C8" s="26">
        <v>139790890.28000003</v>
      </c>
      <c r="D8" s="22"/>
    </row>
    <row r="9" spans="1:13" ht="15" x14ac:dyDescent="0.25">
      <c r="A9" s="22"/>
      <c r="B9" s="23" t="s">
        <v>119</v>
      </c>
      <c r="C9" s="26">
        <v>37429643.039999999</v>
      </c>
      <c r="D9" s="22"/>
    </row>
    <row r="10" spans="1:13" ht="15" x14ac:dyDescent="0.25">
      <c r="A10" s="22"/>
      <c r="B10" s="23" t="s">
        <v>120</v>
      </c>
      <c r="C10" s="26">
        <v>70407011.290000007</v>
      </c>
      <c r="D10" s="22"/>
    </row>
    <row r="11" spans="1:13" ht="15" x14ac:dyDescent="0.25">
      <c r="A11" s="22"/>
      <c r="B11" s="23" t="s">
        <v>121</v>
      </c>
      <c r="C11" s="26">
        <v>11254578.460000001</v>
      </c>
      <c r="D11" s="22"/>
    </row>
    <row r="12" spans="1:13" ht="15" x14ac:dyDescent="0.25">
      <c r="A12" s="22"/>
      <c r="B12" s="23" t="s">
        <v>122</v>
      </c>
      <c r="C12" s="26">
        <v>101903061.2</v>
      </c>
      <c r="D12" s="22"/>
    </row>
    <row r="13" spans="1:13" ht="15" x14ac:dyDescent="0.25">
      <c r="A13" s="22"/>
      <c r="B13" s="23" t="s">
        <v>123</v>
      </c>
      <c r="C13" s="26">
        <v>111424184.17</v>
      </c>
      <c r="D13" s="22"/>
    </row>
    <row r="14" spans="1:13" ht="15" x14ac:dyDescent="0.25">
      <c r="A14" s="22"/>
      <c r="B14" s="23" t="s">
        <v>124</v>
      </c>
      <c r="C14" s="26">
        <v>72781503.459999993</v>
      </c>
      <c r="D14" s="22"/>
    </row>
    <row r="15" spans="1:13" ht="15" x14ac:dyDescent="0.25">
      <c r="A15" s="22"/>
      <c r="B15" s="23" t="s">
        <v>125</v>
      </c>
      <c r="C15" s="26">
        <v>27194338.41</v>
      </c>
      <c r="D15" s="22"/>
    </row>
    <row r="16" spans="1:13" ht="15" x14ac:dyDescent="0.25">
      <c r="A16" s="22"/>
      <c r="B16" s="23" t="s">
        <v>126</v>
      </c>
      <c r="C16" s="26">
        <v>38617011.700000003</v>
      </c>
      <c r="D16" s="22"/>
    </row>
    <row r="17" spans="1:4" ht="15" x14ac:dyDescent="0.25">
      <c r="A17" s="22"/>
      <c r="B17" s="23" t="s">
        <v>127</v>
      </c>
      <c r="C17" s="26">
        <v>59391898.899999991</v>
      </c>
      <c r="D17" s="22"/>
    </row>
    <row r="18" spans="1:4" ht="15" x14ac:dyDescent="0.25">
      <c r="A18" s="22"/>
      <c r="B18" s="23" t="s">
        <v>128</v>
      </c>
      <c r="C18" s="26">
        <v>20505993.829999998</v>
      </c>
      <c r="D18" s="22"/>
    </row>
    <row r="19" spans="1:4" ht="15" x14ac:dyDescent="0.25">
      <c r="A19" s="22"/>
      <c r="B19" s="23" t="s">
        <v>129</v>
      </c>
      <c r="C19" s="26">
        <v>55482610.349999994</v>
      </c>
      <c r="D19" s="22"/>
    </row>
    <row r="20" spans="1:4" ht="15" x14ac:dyDescent="0.25">
      <c r="A20" s="22"/>
      <c r="B20" s="23" t="s">
        <v>130</v>
      </c>
      <c r="C20" s="26">
        <v>52712248.570000008</v>
      </c>
      <c r="D20" s="22"/>
    </row>
    <row r="21" spans="1:4" ht="15" x14ac:dyDescent="0.25">
      <c r="A21" s="22"/>
      <c r="B21" s="23" t="s">
        <v>131</v>
      </c>
      <c r="C21" s="26">
        <v>240168682.16</v>
      </c>
      <c r="D21" s="22"/>
    </row>
    <row r="22" spans="1:4" ht="15" x14ac:dyDescent="0.25">
      <c r="A22" s="22"/>
      <c r="B22" s="23" t="s">
        <v>132</v>
      </c>
      <c r="C22" s="26">
        <v>108993429.53999999</v>
      </c>
      <c r="D22" s="22"/>
    </row>
    <row r="23" spans="1:4" ht="15" x14ac:dyDescent="0.25">
      <c r="A23" s="22"/>
      <c r="B23" s="23" t="s">
        <v>133</v>
      </c>
      <c r="C23" s="26">
        <v>14799373.789999999</v>
      </c>
      <c r="D23" s="22"/>
    </row>
    <row r="24" spans="1:4" ht="15" x14ac:dyDescent="0.25">
      <c r="A24" s="22"/>
      <c r="B24" s="23" t="s">
        <v>134</v>
      </c>
      <c r="C24" s="26">
        <v>23932009.440000001</v>
      </c>
      <c r="D24" s="22"/>
    </row>
    <row r="25" spans="1:4" ht="15" x14ac:dyDescent="0.25">
      <c r="A25" s="22"/>
      <c r="B25" s="23" t="s">
        <v>135</v>
      </c>
      <c r="C25" s="26">
        <v>40134667.530000001</v>
      </c>
      <c r="D25" s="22"/>
    </row>
    <row r="26" spans="1:4" ht="15" x14ac:dyDescent="0.25">
      <c r="A26" s="22"/>
      <c r="B26" s="23" t="s">
        <v>136</v>
      </c>
      <c r="C26" s="26">
        <v>63911042.919999994</v>
      </c>
      <c r="D26" s="22"/>
    </row>
    <row r="27" spans="1:4" ht="15" x14ac:dyDescent="0.25">
      <c r="A27" s="22"/>
      <c r="B27" s="23" t="s">
        <v>137</v>
      </c>
      <c r="C27" s="26">
        <v>289930381.31</v>
      </c>
      <c r="D27" s="22"/>
    </row>
    <row r="28" spans="1:4" ht="15" x14ac:dyDescent="0.25">
      <c r="A28" s="22"/>
      <c r="B28" s="23" t="s">
        <v>138</v>
      </c>
      <c r="C28" s="26">
        <v>40284440.449999996</v>
      </c>
      <c r="D28" s="22"/>
    </row>
    <row r="29" spans="1:4" ht="15" x14ac:dyDescent="0.25">
      <c r="A29" s="22"/>
      <c r="B29" s="23" t="s">
        <v>139</v>
      </c>
      <c r="C29" s="26">
        <v>41936293.670000002</v>
      </c>
      <c r="D29" s="22"/>
    </row>
    <row r="30" spans="1:4" ht="15" x14ac:dyDescent="0.25">
      <c r="A30" s="22"/>
      <c r="B30" s="23" t="s">
        <v>140</v>
      </c>
      <c r="C30" s="26">
        <v>16694850.879999999</v>
      </c>
      <c r="D30" s="22"/>
    </row>
    <row r="31" spans="1:4" ht="15" x14ac:dyDescent="0.25">
      <c r="A31" s="22"/>
      <c r="B31" s="23" t="s">
        <v>141</v>
      </c>
      <c r="C31" s="26">
        <v>174405433.00999996</v>
      </c>
      <c r="D31" s="22"/>
    </row>
    <row r="32" spans="1:4" ht="15" x14ac:dyDescent="0.25">
      <c r="A32" s="22"/>
      <c r="B32" s="23" t="s">
        <v>142</v>
      </c>
      <c r="C32" s="26">
        <v>12000000</v>
      </c>
      <c r="D32" s="22"/>
    </row>
    <row r="33" spans="1:4" ht="15" x14ac:dyDescent="0.25">
      <c r="A33" s="22"/>
      <c r="B33" s="23" t="s">
        <v>143</v>
      </c>
      <c r="C33" s="26">
        <v>50617307.270000003</v>
      </c>
      <c r="D33" s="22"/>
    </row>
    <row r="34" spans="1:4" ht="15" x14ac:dyDescent="0.25">
      <c r="A34" s="22"/>
      <c r="B34" s="23" t="s">
        <v>144</v>
      </c>
      <c r="C34" s="26">
        <v>5529260.5399999991</v>
      </c>
      <c r="D34" s="22"/>
    </row>
    <row r="35" spans="1:4" ht="15" x14ac:dyDescent="0.25">
      <c r="A35" s="22"/>
      <c r="B35" s="23" t="s">
        <v>145</v>
      </c>
      <c r="C35" s="26">
        <v>77870503.659999996</v>
      </c>
      <c r="D35" s="22"/>
    </row>
    <row r="36" spans="1:4" ht="15" x14ac:dyDescent="0.25">
      <c r="A36" s="22"/>
      <c r="B36" s="67" t="s">
        <v>385</v>
      </c>
      <c r="C36" s="26">
        <v>24739487.259999998</v>
      </c>
      <c r="D36" s="22"/>
    </row>
    <row r="37" spans="1:4" ht="15" x14ac:dyDescent="0.25">
      <c r="A37" s="22"/>
      <c r="B37" s="23" t="s">
        <v>146</v>
      </c>
      <c r="C37" s="26">
        <v>0</v>
      </c>
      <c r="D37" s="22"/>
    </row>
    <row r="38" spans="1:4" ht="15" x14ac:dyDescent="0.25">
      <c r="A38" s="22"/>
      <c r="B38" s="23" t="s">
        <v>147</v>
      </c>
      <c r="C38" s="26">
        <v>733009789.53999984</v>
      </c>
      <c r="D38" s="22"/>
    </row>
    <row r="39" spans="1:4" ht="15" x14ac:dyDescent="0.25">
      <c r="A39" s="22"/>
      <c r="B39" s="23" t="s">
        <v>162</v>
      </c>
      <c r="C39" s="26">
        <v>194829805.33000001</v>
      </c>
      <c r="D39" s="22"/>
    </row>
    <row r="40" spans="1:4" ht="15" x14ac:dyDescent="0.25">
      <c r="A40" s="22"/>
      <c r="B40" s="25" t="s">
        <v>90</v>
      </c>
      <c r="C40" s="27">
        <f>SUM(C7:C39)</f>
        <v>3336099286.27</v>
      </c>
      <c r="D40" s="22"/>
    </row>
    <row r="41" spans="1:4" x14ac:dyDescent="0.2">
      <c r="A41" s="22"/>
      <c r="C41" s="22"/>
      <c r="D41" s="22"/>
    </row>
    <row r="42" spans="1:4" ht="15" x14ac:dyDescent="0.2">
      <c r="B42" s="1" t="s">
        <v>25</v>
      </c>
    </row>
    <row r="43" spans="1:4" ht="15" x14ac:dyDescent="0.2">
      <c r="B43" s="1" t="s">
        <v>26</v>
      </c>
    </row>
    <row r="44" spans="1:4" ht="15" x14ac:dyDescent="0.2">
      <c r="B44" s="1" t="s">
        <v>559</v>
      </c>
    </row>
    <row r="45" spans="1:4" ht="15" x14ac:dyDescent="0.2">
      <c r="B45" s="1" t="s">
        <v>27</v>
      </c>
    </row>
  </sheetData>
  <mergeCells count="2">
    <mergeCell ref="B3:C5"/>
    <mergeCell ref="G5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51"/>
  <sheetViews>
    <sheetView showGridLines="0" zoomScale="85" zoomScaleNormal="85" workbookViewId="0">
      <selection activeCell="B28" sqref="B28"/>
    </sheetView>
  </sheetViews>
  <sheetFormatPr baseColWidth="10" defaultColWidth="11.42578125" defaultRowHeight="12.75" x14ac:dyDescent="0.2"/>
  <cols>
    <col min="1" max="1" width="11.42578125" style="3" customWidth="1"/>
    <col min="2" max="2" width="51.7109375" style="3" customWidth="1"/>
    <col min="3" max="3" width="13.140625" style="3" customWidth="1"/>
    <col min="4" max="4" width="15.140625" style="3" customWidth="1"/>
    <col min="5" max="5" width="16.42578125" style="3" customWidth="1"/>
    <col min="6" max="6" width="12" style="3" customWidth="1"/>
    <col min="7" max="7" width="11.5703125" style="3" customWidth="1"/>
    <col min="8" max="8" width="11.5703125" style="3" bestFit="1" customWidth="1"/>
    <col min="9" max="9" width="7.85546875" style="3" bestFit="1" customWidth="1"/>
    <col min="10" max="10" width="11.42578125" style="3" bestFit="1" customWidth="1"/>
    <col min="11" max="11" width="11.42578125" style="3" customWidth="1"/>
    <col min="12" max="12" width="24.42578125" style="3" bestFit="1" customWidth="1"/>
    <col min="13" max="13" width="17.140625" style="3" bestFit="1" customWidth="1"/>
    <col min="14" max="16384" width="11.42578125" style="3"/>
  </cols>
  <sheetData>
    <row r="2" spans="2:13" ht="18" x14ac:dyDescent="0.25">
      <c r="B2" s="94" t="s">
        <v>570</v>
      </c>
      <c r="C2" s="94"/>
      <c r="D2" s="94"/>
      <c r="E2" s="94"/>
      <c r="F2" s="94"/>
      <c r="G2" s="94"/>
      <c r="H2" s="94"/>
      <c r="I2" s="94"/>
      <c r="J2" s="94"/>
    </row>
    <row r="3" spans="2:13" ht="15.75" thickBot="1" x14ac:dyDescent="0.25">
      <c r="B3" s="129" t="s">
        <v>18</v>
      </c>
      <c r="C3" s="129"/>
      <c r="D3" s="129"/>
      <c r="E3" s="129"/>
      <c r="F3" s="129"/>
      <c r="G3" s="129"/>
      <c r="H3" s="129"/>
      <c r="I3" s="129"/>
      <c r="J3" s="129"/>
      <c r="L3" s="2" t="s">
        <v>107</v>
      </c>
      <c r="M3" s="87">
        <v>6143649538424.999</v>
      </c>
    </row>
    <row r="4" spans="2:13" ht="12.75" customHeight="1" thickBot="1" x14ac:dyDescent="0.25">
      <c r="B4" s="122" t="s">
        <v>19</v>
      </c>
      <c r="C4" s="29">
        <v>2021</v>
      </c>
      <c r="D4" s="113">
        <v>2022</v>
      </c>
      <c r="E4" s="131"/>
      <c r="F4" s="131"/>
      <c r="G4" s="114"/>
      <c r="H4" s="113" t="s">
        <v>427</v>
      </c>
      <c r="I4" s="114"/>
      <c r="J4" s="119" t="s">
        <v>157</v>
      </c>
    </row>
    <row r="5" spans="2:13" ht="12.75" customHeight="1" thickBot="1" x14ac:dyDescent="0.25">
      <c r="B5" s="123"/>
      <c r="C5" s="119" t="s">
        <v>564</v>
      </c>
      <c r="D5" s="119" t="s">
        <v>20</v>
      </c>
      <c r="E5" s="132" t="s">
        <v>562</v>
      </c>
      <c r="F5" s="133"/>
      <c r="G5" s="134"/>
      <c r="H5" s="130"/>
      <c r="I5" s="118"/>
      <c r="J5" s="120"/>
    </row>
    <row r="6" spans="2:13" ht="48" customHeight="1" thickBot="1" x14ac:dyDescent="0.25">
      <c r="B6" s="123"/>
      <c r="C6" s="121"/>
      <c r="D6" s="121"/>
      <c r="E6" s="83" t="s">
        <v>109</v>
      </c>
      <c r="F6" s="29" t="s">
        <v>159</v>
      </c>
      <c r="G6" s="29" t="s">
        <v>110</v>
      </c>
      <c r="H6" s="29" t="s">
        <v>113</v>
      </c>
      <c r="I6" s="37" t="s">
        <v>114</v>
      </c>
      <c r="J6" s="121"/>
    </row>
    <row r="7" spans="2:13" ht="13.5" thickBot="1" x14ac:dyDescent="0.25">
      <c r="B7" s="124"/>
      <c r="C7" s="30">
        <v>1</v>
      </c>
      <c r="D7" s="30">
        <v>2</v>
      </c>
      <c r="E7" s="30">
        <v>3</v>
      </c>
      <c r="F7" s="30">
        <v>4</v>
      </c>
      <c r="G7" s="30">
        <v>5</v>
      </c>
      <c r="H7" s="38" t="s">
        <v>504</v>
      </c>
      <c r="I7" s="39" t="s">
        <v>505</v>
      </c>
      <c r="J7" s="30" t="s">
        <v>506</v>
      </c>
    </row>
    <row r="8" spans="2:13" s="44" customFormat="1" ht="15" x14ac:dyDescent="0.25">
      <c r="B8" s="40" t="s">
        <v>28</v>
      </c>
      <c r="C8" s="41">
        <f t="shared" ref="C8:G8" si="0">C10+C9</f>
        <v>651559975.36000001</v>
      </c>
      <c r="D8" s="41">
        <f t="shared" si="0"/>
        <v>7818719836</v>
      </c>
      <c r="E8" s="41">
        <f t="shared" si="0"/>
        <v>651559953.9000001</v>
      </c>
      <c r="F8" s="41">
        <f t="shared" si="0"/>
        <v>651559953.9000001</v>
      </c>
      <c r="G8" s="41">
        <f t="shared" si="0"/>
        <v>651559953.9000001</v>
      </c>
      <c r="H8" s="41">
        <f t="shared" ref="H8:H33" si="1">F8-C8</f>
        <v>-21.459999918937683</v>
      </c>
      <c r="I8" s="42">
        <f t="shared" ref="I8:I33" si="2">F8/C8-1</f>
        <v>-3.2936338545397348E-8</v>
      </c>
      <c r="J8" s="42">
        <f>F8/$M$3</f>
        <v>1.060542190476307E-4</v>
      </c>
      <c r="K8" s="43"/>
    </row>
    <row r="9" spans="2:13" x14ac:dyDescent="0.2">
      <c r="B9" s="45" t="s">
        <v>29</v>
      </c>
      <c r="C9" s="33">
        <v>219648256</v>
      </c>
      <c r="D9" s="33">
        <v>2635779124</v>
      </c>
      <c r="E9" s="33">
        <v>219648243</v>
      </c>
      <c r="F9" s="33">
        <v>219648243</v>
      </c>
      <c r="G9" s="33">
        <v>219648243</v>
      </c>
      <c r="H9" s="33">
        <f t="shared" si="1"/>
        <v>-13</v>
      </c>
      <c r="I9" s="34">
        <f t="shared" si="2"/>
        <v>-5.918553702688456E-8</v>
      </c>
      <c r="J9" s="34">
        <f t="shared" ref="J9:J46" si="3">F9/$M$3</f>
        <v>3.5752078894837087E-5</v>
      </c>
    </row>
    <row r="10" spans="2:13" x14ac:dyDescent="0.2">
      <c r="B10" s="45" t="s">
        <v>30</v>
      </c>
      <c r="C10" s="33">
        <v>431911719.36000001</v>
      </c>
      <c r="D10" s="33">
        <v>5182940712</v>
      </c>
      <c r="E10" s="33">
        <v>431911710.90000004</v>
      </c>
      <c r="F10" s="33">
        <v>431911710.90000004</v>
      </c>
      <c r="G10" s="33">
        <v>431911710.90000004</v>
      </c>
      <c r="H10" s="33">
        <f t="shared" si="1"/>
        <v>-8.4599999785423279</v>
      </c>
      <c r="I10" s="34">
        <f t="shared" si="2"/>
        <v>-1.9587335975401743E-8</v>
      </c>
      <c r="J10" s="34">
        <f t="shared" si="3"/>
        <v>7.0302140152793605E-5</v>
      </c>
    </row>
    <row r="11" spans="2:13" s="44" customFormat="1" ht="15" x14ac:dyDescent="0.25">
      <c r="B11" s="40" t="s">
        <v>31</v>
      </c>
      <c r="C11" s="41">
        <f>SUM(C12:C34)</f>
        <v>50486473850.979996</v>
      </c>
      <c r="D11" s="41">
        <f>SUM(D12:D34)</f>
        <v>714305474496</v>
      </c>
      <c r="E11" s="41">
        <f t="shared" ref="E11:G11" si="4">SUM(E12:E34)</f>
        <v>49999540324.059998</v>
      </c>
      <c r="F11" s="41">
        <f t="shared" si="4"/>
        <v>53928379522.94001</v>
      </c>
      <c r="G11" s="41">
        <f t="shared" si="4"/>
        <v>48131390717.580002</v>
      </c>
      <c r="H11" s="41">
        <f t="shared" si="1"/>
        <v>3441905671.9600143</v>
      </c>
      <c r="I11" s="42">
        <f t="shared" si="2"/>
        <v>6.8174808209411131E-2</v>
      </c>
      <c r="J11" s="42">
        <f t="shared" si="3"/>
        <v>8.7779062242481394E-3</v>
      </c>
    </row>
    <row r="12" spans="2:13" x14ac:dyDescent="0.2">
      <c r="B12" s="45" t="s">
        <v>32</v>
      </c>
      <c r="C12" s="33">
        <v>6497923261.699996</v>
      </c>
      <c r="D12" s="33">
        <v>86044434138</v>
      </c>
      <c r="E12" s="33">
        <v>6038329116.6400023</v>
      </c>
      <c r="F12" s="33">
        <v>5992046336.7500038</v>
      </c>
      <c r="G12" s="33">
        <v>5908876067.0199966</v>
      </c>
      <c r="H12" s="33">
        <f t="shared" si="1"/>
        <v>-505876924.94999218</v>
      </c>
      <c r="I12" s="34">
        <f t="shared" si="2"/>
        <v>-7.7852092826600106E-2</v>
      </c>
      <c r="J12" s="34">
        <f t="shared" si="3"/>
        <v>9.7532359215368584E-4</v>
      </c>
    </row>
    <row r="13" spans="2:13" x14ac:dyDescent="0.2">
      <c r="B13" s="45" t="s">
        <v>33</v>
      </c>
      <c r="C13" s="33">
        <v>3286397038.0000005</v>
      </c>
      <c r="D13" s="33">
        <v>50918592846</v>
      </c>
      <c r="E13" s="33">
        <v>3913097565.3700004</v>
      </c>
      <c r="F13" s="33">
        <v>3777087347.2600002</v>
      </c>
      <c r="G13" s="33">
        <v>1964861466.6100008</v>
      </c>
      <c r="H13" s="33">
        <f t="shared" si="1"/>
        <v>490690309.25999975</v>
      </c>
      <c r="I13" s="34">
        <f t="shared" si="2"/>
        <v>0.14930950326032999</v>
      </c>
      <c r="J13" s="34">
        <f t="shared" si="3"/>
        <v>6.1479537913686135E-4</v>
      </c>
    </row>
    <row r="14" spans="2:13" x14ac:dyDescent="0.2">
      <c r="B14" s="45" t="s">
        <v>34</v>
      </c>
      <c r="C14" s="33">
        <v>2497116552.1199989</v>
      </c>
      <c r="D14" s="33">
        <v>41821269281</v>
      </c>
      <c r="E14" s="33">
        <v>4819886168.6800089</v>
      </c>
      <c r="F14" s="33">
        <v>3079703761.9800005</v>
      </c>
      <c r="G14" s="33">
        <v>2891371294.29</v>
      </c>
      <c r="H14" s="33">
        <f t="shared" si="1"/>
        <v>582587209.86000156</v>
      </c>
      <c r="I14" s="34">
        <f t="shared" si="2"/>
        <v>0.2333039718812473</v>
      </c>
      <c r="J14" s="34">
        <f t="shared" si="3"/>
        <v>5.0128246129897583E-4</v>
      </c>
    </row>
    <row r="15" spans="2:13" x14ac:dyDescent="0.2">
      <c r="B15" s="45" t="s">
        <v>35</v>
      </c>
      <c r="C15" s="33">
        <v>660850018.12000024</v>
      </c>
      <c r="D15" s="33">
        <v>9748050161</v>
      </c>
      <c r="E15" s="33">
        <v>815419838.91999996</v>
      </c>
      <c r="F15" s="33">
        <v>756095295.05000031</v>
      </c>
      <c r="G15" s="33">
        <v>736829979.4400003</v>
      </c>
      <c r="H15" s="33">
        <f t="shared" si="1"/>
        <v>95245276.930000067</v>
      </c>
      <c r="I15" s="34">
        <f t="shared" si="2"/>
        <v>0.14412540564189702</v>
      </c>
      <c r="J15" s="34">
        <f t="shared" si="3"/>
        <v>1.2306940529746343E-4</v>
      </c>
    </row>
    <row r="16" spans="2:13" x14ac:dyDescent="0.2">
      <c r="B16" s="45" t="s">
        <v>36</v>
      </c>
      <c r="C16" s="33">
        <v>1407023473.1400001</v>
      </c>
      <c r="D16" s="33">
        <v>21541931000</v>
      </c>
      <c r="E16" s="33">
        <v>1636001090.8900006</v>
      </c>
      <c r="F16" s="33">
        <v>1556826616.2600014</v>
      </c>
      <c r="G16" s="33">
        <v>1403590001.2100005</v>
      </c>
      <c r="H16" s="33">
        <f t="shared" si="1"/>
        <v>149803143.12000132</v>
      </c>
      <c r="I16" s="34">
        <f t="shared" si="2"/>
        <v>0.10646811938800949</v>
      </c>
      <c r="J16" s="34">
        <f t="shared" si="3"/>
        <v>2.5340420323831056E-4</v>
      </c>
    </row>
    <row r="17" spans="2:11" x14ac:dyDescent="0.2">
      <c r="B17" s="45" t="s">
        <v>37</v>
      </c>
      <c r="C17" s="33">
        <v>17136934196.630003</v>
      </c>
      <c r="D17" s="33">
        <v>231147700000</v>
      </c>
      <c r="E17" s="33">
        <v>9516302886.4699974</v>
      </c>
      <c r="F17" s="33">
        <v>17052631135.360012</v>
      </c>
      <c r="G17" s="33">
        <v>15886743056.660015</v>
      </c>
      <c r="H17" s="33">
        <f t="shared" si="1"/>
        <v>-84303061.269990921</v>
      </c>
      <c r="I17" s="34">
        <f t="shared" si="2"/>
        <v>-4.9193782448303525E-3</v>
      </c>
      <c r="J17" s="34">
        <f t="shared" si="3"/>
        <v>2.7756516755562959E-3</v>
      </c>
    </row>
    <row r="18" spans="2:11" ht="25.5" x14ac:dyDescent="0.2">
      <c r="B18" s="46" t="s">
        <v>38</v>
      </c>
      <c r="C18" s="33">
        <v>11532024560.440004</v>
      </c>
      <c r="D18" s="33">
        <v>123452761388</v>
      </c>
      <c r="E18" s="33">
        <v>11421762455.019997</v>
      </c>
      <c r="F18" s="33">
        <v>11447886259.380001</v>
      </c>
      <c r="G18" s="33">
        <v>9740274350.7999897</v>
      </c>
      <c r="H18" s="33">
        <f t="shared" si="1"/>
        <v>-84138301.060003281</v>
      </c>
      <c r="I18" s="34">
        <f t="shared" si="2"/>
        <v>-7.296056353247371E-3</v>
      </c>
      <c r="J18" s="34">
        <f t="shared" si="3"/>
        <v>1.8633690264687217E-3</v>
      </c>
      <c r="K18" s="47"/>
    </row>
    <row r="19" spans="2:11" x14ac:dyDescent="0.2">
      <c r="B19" s="45" t="s">
        <v>39</v>
      </c>
      <c r="C19" s="33">
        <v>145391189.49000004</v>
      </c>
      <c r="D19" s="33">
        <v>2890580897</v>
      </c>
      <c r="E19" s="33">
        <v>290619764.93999988</v>
      </c>
      <c r="F19" s="33">
        <v>290659685.06999999</v>
      </c>
      <c r="G19" s="33">
        <v>181782855.54000002</v>
      </c>
      <c r="H19" s="33">
        <f t="shared" si="1"/>
        <v>145268495.57999995</v>
      </c>
      <c r="I19" s="34">
        <f t="shared" si="2"/>
        <v>0.99915611179445962</v>
      </c>
      <c r="J19" s="34">
        <f t="shared" si="3"/>
        <v>4.7310590106432766E-5</v>
      </c>
    </row>
    <row r="20" spans="2:11" x14ac:dyDescent="0.2">
      <c r="B20" s="46" t="s">
        <v>40</v>
      </c>
      <c r="C20" s="33">
        <v>146708423.38</v>
      </c>
      <c r="D20" s="33">
        <v>3321764347</v>
      </c>
      <c r="E20" s="33">
        <v>85193412.639999986</v>
      </c>
      <c r="F20" s="33">
        <v>82492163.099999964</v>
      </c>
      <c r="G20" s="33">
        <v>92171467.970000029</v>
      </c>
      <c r="H20" s="33">
        <f t="shared" si="1"/>
        <v>-64216260.280000031</v>
      </c>
      <c r="I20" s="34">
        <f t="shared" si="2"/>
        <v>-0.43771351910495893</v>
      </c>
      <c r="J20" s="34">
        <f t="shared" si="3"/>
        <v>1.3427224743869074E-5</v>
      </c>
    </row>
    <row r="21" spans="2:11" x14ac:dyDescent="0.2">
      <c r="B21" s="46" t="s">
        <v>41</v>
      </c>
      <c r="C21" s="33">
        <v>1164341437.3299999</v>
      </c>
      <c r="D21" s="33">
        <v>15702169538</v>
      </c>
      <c r="E21" s="33">
        <v>1382847260.5400002</v>
      </c>
      <c r="F21" s="33">
        <v>1055697224.7400006</v>
      </c>
      <c r="G21" s="33">
        <v>1197767732.4600003</v>
      </c>
      <c r="H21" s="33">
        <f t="shared" si="1"/>
        <v>-108644212.58999932</v>
      </c>
      <c r="I21" s="34">
        <f t="shared" si="2"/>
        <v>-9.3309581800280039E-2</v>
      </c>
      <c r="J21" s="34">
        <f t="shared" si="3"/>
        <v>1.7183552188926481E-4</v>
      </c>
    </row>
    <row r="22" spans="2:11" ht="25.5" x14ac:dyDescent="0.2">
      <c r="B22" s="48" t="s">
        <v>42</v>
      </c>
      <c r="C22" s="33">
        <v>1840303872.2000008</v>
      </c>
      <c r="D22" s="33">
        <v>48295382533</v>
      </c>
      <c r="E22" s="33">
        <v>2834719278.0699987</v>
      </c>
      <c r="F22" s="33">
        <v>2657577703.7499995</v>
      </c>
      <c r="G22" s="33">
        <v>2201918456.559999</v>
      </c>
      <c r="H22" s="33">
        <f t="shared" si="1"/>
        <v>817273831.54999876</v>
      </c>
      <c r="I22" s="34">
        <f t="shared" si="2"/>
        <v>0.44409721888645737</v>
      </c>
      <c r="J22" s="34">
        <f t="shared" si="3"/>
        <v>4.325731289078873E-4</v>
      </c>
    </row>
    <row r="23" spans="2:11" ht="25.5" x14ac:dyDescent="0.2">
      <c r="B23" s="48" t="s">
        <v>43</v>
      </c>
      <c r="C23" s="33">
        <v>573114506.37000012</v>
      </c>
      <c r="D23" s="33">
        <v>6771009965</v>
      </c>
      <c r="E23" s="33">
        <v>686334168.10000038</v>
      </c>
      <c r="F23" s="33">
        <v>623629555.29999983</v>
      </c>
      <c r="G23" s="33">
        <v>529880720.29999977</v>
      </c>
      <c r="H23" s="33">
        <f t="shared" si="1"/>
        <v>50515048.929999709</v>
      </c>
      <c r="I23" s="34">
        <f t="shared" si="2"/>
        <v>8.8141284801797504E-2</v>
      </c>
      <c r="J23" s="34">
        <f t="shared" si="3"/>
        <v>1.0150799641150673E-4</v>
      </c>
    </row>
    <row r="24" spans="2:11" x14ac:dyDescent="0.2">
      <c r="B24" s="46" t="s">
        <v>44</v>
      </c>
      <c r="C24" s="33">
        <v>334563339.8599999</v>
      </c>
      <c r="D24" s="33">
        <v>6472352809</v>
      </c>
      <c r="E24" s="33">
        <v>191246014.99999997</v>
      </c>
      <c r="F24" s="33">
        <v>182802166.10000005</v>
      </c>
      <c r="G24" s="33">
        <v>196902815.10000008</v>
      </c>
      <c r="H24" s="33">
        <f t="shared" si="1"/>
        <v>-151761173.75999984</v>
      </c>
      <c r="I24" s="34">
        <f t="shared" si="2"/>
        <v>-0.45360969263250794</v>
      </c>
      <c r="J24" s="34">
        <f t="shared" si="3"/>
        <v>2.9754653965314508E-5</v>
      </c>
    </row>
    <row r="25" spans="2:11" x14ac:dyDescent="0.2">
      <c r="B25" s="46" t="s">
        <v>45</v>
      </c>
      <c r="C25" s="33">
        <v>722004214.6500001</v>
      </c>
      <c r="D25" s="33">
        <v>8399310777</v>
      </c>
      <c r="E25" s="33">
        <v>1022900695.92</v>
      </c>
      <c r="F25" s="33">
        <v>1022900695.92</v>
      </c>
      <c r="G25" s="33">
        <v>1075004304.73</v>
      </c>
      <c r="H25" s="33">
        <f t="shared" si="1"/>
        <v>300896481.26999986</v>
      </c>
      <c r="I25" s="34">
        <f t="shared" si="2"/>
        <v>0.41675169640922793</v>
      </c>
      <c r="J25" s="34">
        <f t="shared" si="3"/>
        <v>1.6649724069095148E-4</v>
      </c>
    </row>
    <row r="26" spans="2:11" x14ac:dyDescent="0.2">
      <c r="B26" s="46" t="s">
        <v>46</v>
      </c>
      <c r="C26" s="33">
        <v>75988111.129999995</v>
      </c>
      <c r="D26" s="33">
        <v>1206917122</v>
      </c>
      <c r="E26" s="33">
        <v>85908305.060000002</v>
      </c>
      <c r="F26" s="33">
        <v>86220324.420000002</v>
      </c>
      <c r="G26" s="33">
        <v>77050355.129999995</v>
      </c>
      <c r="H26" s="33">
        <f t="shared" si="1"/>
        <v>10232213.290000007</v>
      </c>
      <c r="I26" s="34">
        <f t="shared" si="2"/>
        <v>0.13465544988340072</v>
      </c>
      <c r="J26" s="34">
        <f t="shared" si="3"/>
        <v>1.4034056448165117E-5</v>
      </c>
    </row>
    <row r="27" spans="2:11" x14ac:dyDescent="0.2">
      <c r="B27" s="46" t="s">
        <v>47</v>
      </c>
      <c r="C27" s="33">
        <v>231504483.85000002</v>
      </c>
      <c r="D27" s="33">
        <v>3017699205</v>
      </c>
      <c r="E27" s="33">
        <v>253860218.60999992</v>
      </c>
      <c r="F27" s="33">
        <v>225474002.40999988</v>
      </c>
      <c r="G27" s="33">
        <v>229543351.55000004</v>
      </c>
      <c r="H27" s="33">
        <f t="shared" si="1"/>
        <v>-6030481.4400001466</v>
      </c>
      <c r="I27" s="34">
        <f t="shared" si="2"/>
        <v>-2.6049091316553086E-2</v>
      </c>
      <c r="J27" s="34">
        <f t="shared" si="3"/>
        <v>3.6700336013600629E-5</v>
      </c>
    </row>
    <row r="28" spans="2:11" x14ac:dyDescent="0.2">
      <c r="B28" s="46" t="s">
        <v>48</v>
      </c>
      <c r="C28" s="33">
        <v>44855393.760000005</v>
      </c>
      <c r="D28" s="33">
        <v>660646782</v>
      </c>
      <c r="E28" s="33">
        <v>119749286.87</v>
      </c>
      <c r="F28" s="33">
        <v>83612864.820000023</v>
      </c>
      <c r="G28" s="33">
        <v>40553930.760000005</v>
      </c>
      <c r="H28" s="33">
        <f t="shared" si="1"/>
        <v>38757471.060000017</v>
      </c>
      <c r="I28" s="34">
        <f t="shared" si="2"/>
        <v>0.86405374718975625</v>
      </c>
      <c r="J28" s="34">
        <f t="shared" si="3"/>
        <v>1.3609641028032211E-5</v>
      </c>
    </row>
    <row r="29" spans="2:11" ht="25.5" x14ac:dyDescent="0.2">
      <c r="B29" s="46" t="s">
        <v>49</v>
      </c>
      <c r="C29" s="33">
        <v>573128533.08999979</v>
      </c>
      <c r="D29" s="33">
        <v>12135451604</v>
      </c>
      <c r="E29" s="33">
        <v>995361372.85999882</v>
      </c>
      <c r="F29" s="33">
        <v>1095588901.529999</v>
      </c>
      <c r="G29" s="33">
        <v>1315323321.6300006</v>
      </c>
      <c r="H29" s="33">
        <f t="shared" si="1"/>
        <v>522460368.43999922</v>
      </c>
      <c r="I29" s="34">
        <f t="shared" si="2"/>
        <v>0.91159371463007588</v>
      </c>
      <c r="J29" s="34">
        <f t="shared" si="3"/>
        <v>1.783286782030322E-4</v>
      </c>
    </row>
    <row r="30" spans="2:11" ht="25.5" x14ac:dyDescent="0.2">
      <c r="B30" s="46" t="s">
        <v>50</v>
      </c>
      <c r="C30" s="33">
        <v>1279356745.8599999</v>
      </c>
      <c r="D30" s="33">
        <v>15535507827</v>
      </c>
      <c r="E30" s="33">
        <v>1210348505.7700002</v>
      </c>
      <c r="F30" s="33">
        <v>1250997603.3799996</v>
      </c>
      <c r="G30" s="33">
        <v>1344346239.0799997</v>
      </c>
      <c r="H30" s="33">
        <f t="shared" si="1"/>
        <v>-28359142.480000257</v>
      </c>
      <c r="I30" s="34">
        <f t="shared" si="2"/>
        <v>-2.2166719776770982E-2</v>
      </c>
      <c r="J30" s="34">
        <f t="shared" si="3"/>
        <v>2.0362450617596726E-4</v>
      </c>
    </row>
    <row r="31" spans="2:11" ht="25.5" x14ac:dyDescent="0.2">
      <c r="B31" s="46" t="s">
        <v>51</v>
      </c>
      <c r="C31" s="33">
        <v>175637935.13</v>
      </c>
      <c r="D31" s="33">
        <v>5697312972</v>
      </c>
      <c r="E31" s="33">
        <v>166830576.17000011</v>
      </c>
      <c r="F31" s="33">
        <v>157346997.80999985</v>
      </c>
      <c r="G31" s="33">
        <v>174856658.42000005</v>
      </c>
      <c r="H31" s="33">
        <f t="shared" si="1"/>
        <v>-18290937.320000142</v>
      </c>
      <c r="I31" s="34">
        <f t="shared" si="2"/>
        <v>-0.10414001568887687</v>
      </c>
      <c r="J31" s="34">
        <f t="shared" si="3"/>
        <v>2.5611323827292681E-5</v>
      </c>
    </row>
    <row r="32" spans="2:11" x14ac:dyDescent="0.2">
      <c r="B32" s="46" t="s">
        <v>52</v>
      </c>
      <c r="C32" s="33">
        <v>52245599.739999995</v>
      </c>
      <c r="D32" s="33">
        <v>1857951622</v>
      </c>
      <c r="E32" s="33">
        <v>123745896.08000001</v>
      </c>
      <c r="F32" s="33">
        <v>103630649.08999999</v>
      </c>
      <c r="G32" s="33">
        <v>104981222.73999999</v>
      </c>
      <c r="H32" s="33">
        <f t="shared" si="1"/>
        <v>51385049.349999994</v>
      </c>
      <c r="I32" s="34">
        <f t="shared" si="2"/>
        <v>0.98352874894187203</v>
      </c>
      <c r="J32" s="34">
        <f t="shared" si="3"/>
        <v>1.6867929793496488E-5</v>
      </c>
    </row>
    <row r="33" spans="2:10" x14ac:dyDescent="0.2">
      <c r="B33" s="46" t="s">
        <v>53</v>
      </c>
      <c r="C33" s="33">
        <v>109060964.98999999</v>
      </c>
      <c r="D33" s="33">
        <v>3551479482</v>
      </c>
      <c r="E33" s="33">
        <v>202365013.34</v>
      </c>
      <c r="F33" s="33">
        <v>143333602.37999994</v>
      </c>
      <c r="G33" s="33">
        <v>125348655.37999998</v>
      </c>
      <c r="H33" s="33">
        <f t="shared" si="1"/>
        <v>34272637.389999941</v>
      </c>
      <c r="I33" s="34">
        <f t="shared" si="2"/>
        <v>0.31425210104405799</v>
      </c>
      <c r="J33" s="34">
        <f t="shared" si="3"/>
        <v>2.3330367639548868E-5</v>
      </c>
    </row>
    <row r="34" spans="2:10" ht="25.5" x14ac:dyDescent="0.2">
      <c r="B34" s="46" t="s">
        <v>428</v>
      </c>
      <c r="C34" s="33"/>
      <c r="D34" s="33">
        <v>14115198200</v>
      </c>
      <c r="E34" s="33">
        <v>2186711432.0999985</v>
      </c>
      <c r="F34" s="33">
        <v>1204138631.0800002</v>
      </c>
      <c r="G34" s="33">
        <v>711412414.19999981</v>
      </c>
      <c r="H34" s="33" t="s">
        <v>22</v>
      </c>
      <c r="I34" s="34" t="s">
        <v>22</v>
      </c>
      <c r="J34" s="34"/>
    </row>
    <row r="35" spans="2:10" s="44" customFormat="1" ht="15" x14ac:dyDescent="0.25">
      <c r="B35" s="40" t="s">
        <v>4</v>
      </c>
      <c r="C35" s="41">
        <f t="shared" ref="C35:G35" si="5">C36</f>
        <v>726855278.74000025</v>
      </c>
      <c r="D35" s="41">
        <f t="shared" si="5"/>
        <v>9087263346</v>
      </c>
      <c r="E35" s="41">
        <f t="shared" si="5"/>
        <v>757271927.85999966</v>
      </c>
      <c r="F35" s="41">
        <f t="shared" si="5"/>
        <v>757271927.85999966</v>
      </c>
      <c r="G35" s="41">
        <f t="shared" si="5"/>
        <v>757271927.86000001</v>
      </c>
      <c r="H35" s="41">
        <f t="shared" ref="H35:H46" si="6">F35-C35</f>
        <v>30416649.119999409</v>
      </c>
      <c r="I35" s="42">
        <f t="shared" ref="I35:I40" si="7">F35/C35-1</f>
        <v>4.1846912321702456E-2</v>
      </c>
      <c r="J35" s="42">
        <f t="shared" si="3"/>
        <v>1.2326092546843676E-4</v>
      </c>
    </row>
    <row r="36" spans="2:10" x14ac:dyDescent="0.2">
      <c r="B36" s="46" t="s">
        <v>54</v>
      </c>
      <c r="C36" s="33">
        <v>726855278.74000025</v>
      </c>
      <c r="D36" s="33">
        <v>9087263346</v>
      </c>
      <c r="E36" s="33">
        <v>757271927.85999966</v>
      </c>
      <c r="F36" s="33">
        <v>757271927.85999966</v>
      </c>
      <c r="G36" s="33">
        <v>757271927.86000001</v>
      </c>
      <c r="H36" s="33">
        <f t="shared" si="6"/>
        <v>30416649.119999409</v>
      </c>
      <c r="I36" s="34">
        <f t="shared" si="7"/>
        <v>4.1846912321702456E-2</v>
      </c>
      <c r="J36" s="34">
        <f t="shared" si="3"/>
        <v>1.2326092546843676E-4</v>
      </c>
    </row>
    <row r="37" spans="2:10" s="44" customFormat="1" ht="15" x14ac:dyDescent="0.25">
      <c r="B37" s="40" t="s">
        <v>55</v>
      </c>
      <c r="C37" s="41">
        <f t="shared" ref="C37:G37" si="8">SUM(C38:C42)</f>
        <v>516965544.88999993</v>
      </c>
      <c r="D37" s="41">
        <f t="shared" si="8"/>
        <v>9710521816</v>
      </c>
      <c r="E37" s="41">
        <f t="shared" si="8"/>
        <v>809823788.91999996</v>
      </c>
      <c r="F37" s="41">
        <f t="shared" si="8"/>
        <v>809089722.13</v>
      </c>
      <c r="G37" s="41">
        <f t="shared" si="8"/>
        <v>808498229.56999993</v>
      </c>
      <c r="H37" s="41">
        <f t="shared" si="6"/>
        <v>292124177.24000007</v>
      </c>
      <c r="I37" s="42">
        <f t="shared" si="7"/>
        <v>0.56507475232640192</v>
      </c>
      <c r="J37" s="42">
        <f t="shared" si="3"/>
        <v>1.3169529236158549E-4</v>
      </c>
    </row>
    <row r="38" spans="2:10" x14ac:dyDescent="0.2">
      <c r="B38" s="46" t="s">
        <v>56</v>
      </c>
      <c r="C38" s="33">
        <v>270907662.38999987</v>
      </c>
      <c r="D38" s="33">
        <v>5511291957</v>
      </c>
      <c r="E38" s="33">
        <v>459274316</v>
      </c>
      <c r="F38" s="33">
        <v>459274316</v>
      </c>
      <c r="G38" s="33">
        <v>459274316</v>
      </c>
      <c r="H38" s="33">
        <f t="shared" si="6"/>
        <v>188366653.61000013</v>
      </c>
      <c r="I38" s="34">
        <f t="shared" si="7"/>
        <v>0.69531681735464046</v>
      </c>
      <c r="J38" s="34">
        <f t="shared" si="3"/>
        <v>7.4755943210546585E-5</v>
      </c>
    </row>
    <row r="39" spans="2:10" x14ac:dyDescent="0.2">
      <c r="B39" s="45" t="s">
        <v>57</v>
      </c>
      <c r="C39" s="33">
        <v>80682688.430000052</v>
      </c>
      <c r="D39" s="33">
        <v>1474248087</v>
      </c>
      <c r="E39" s="33">
        <v>123221388.79999998</v>
      </c>
      <c r="F39" s="33">
        <v>123221388.79999998</v>
      </c>
      <c r="G39" s="33">
        <v>123221388.79999989</v>
      </c>
      <c r="H39" s="33">
        <f t="shared" si="6"/>
        <v>42538700.36999993</v>
      </c>
      <c r="I39" s="34">
        <f t="shared" si="7"/>
        <v>0.52723454309416473</v>
      </c>
      <c r="J39" s="34">
        <f t="shared" si="3"/>
        <v>2.0056708643505945E-5</v>
      </c>
    </row>
    <row r="40" spans="2:10" x14ac:dyDescent="0.2">
      <c r="B40" s="46" t="s">
        <v>58</v>
      </c>
      <c r="C40" s="33">
        <v>97947639</v>
      </c>
      <c r="D40" s="33">
        <v>1575371875</v>
      </c>
      <c r="E40" s="33">
        <v>131280974.62999997</v>
      </c>
      <c r="F40" s="33">
        <v>131280974.62999997</v>
      </c>
      <c r="G40" s="33">
        <v>131280974.62999997</v>
      </c>
      <c r="H40" s="33">
        <f t="shared" si="6"/>
        <v>33333335.629999965</v>
      </c>
      <c r="I40" s="34">
        <f t="shared" si="7"/>
        <v>0.34031790832650866</v>
      </c>
      <c r="J40" s="34">
        <f t="shared" si="3"/>
        <v>2.1368565021313939E-5</v>
      </c>
    </row>
    <row r="41" spans="2:10" x14ac:dyDescent="0.2">
      <c r="B41" s="46" t="s">
        <v>59</v>
      </c>
      <c r="C41" s="33">
        <v>17312416</v>
      </c>
      <c r="D41" s="33">
        <v>247728228</v>
      </c>
      <c r="E41" s="33">
        <v>20890315.490000002</v>
      </c>
      <c r="F41" s="33">
        <v>20156248.700000007</v>
      </c>
      <c r="G41" s="33">
        <v>19564756.140000001</v>
      </c>
      <c r="H41" s="33">
        <f t="shared" si="6"/>
        <v>2843832.7000000067</v>
      </c>
      <c r="I41" s="34">
        <v>0</v>
      </c>
      <c r="J41" s="34">
        <f t="shared" si="3"/>
        <v>3.280826579370169E-6</v>
      </c>
    </row>
    <row r="42" spans="2:10" x14ac:dyDescent="0.2">
      <c r="B42" s="46" t="s">
        <v>60</v>
      </c>
      <c r="C42" s="33">
        <v>50115139.07</v>
      </c>
      <c r="D42" s="33">
        <v>901881669</v>
      </c>
      <c r="E42" s="33">
        <v>75156794</v>
      </c>
      <c r="F42" s="33">
        <v>75156794</v>
      </c>
      <c r="G42" s="33">
        <v>75156793.999999985</v>
      </c>
      <c r="H42" s="33">
        <f t="shared" si="6"/>
        <v>25041654.93</v>
      </c>
      <c r="I42" s="34">
        <f>F42/C42-1</f>
        <v>0.49968243917316535</v>
      </c>
      <c r="J42" s="34">
        <f t="shared" si="3"/>
        <v>1.223324890684884E-5</v>
      </c>
    </row>
    <row r="43" spans="2:10" s="44" customFormat="1" ht="15" x14ac:dyDescent="0.25">
      <c r="B43" s="40" t="s">
        <v>61</v>
      </c>
      <c r="C43" s="41">
        <f t="shared" ref="C43:G43" si="9">SUM(C44:C45)</f>
        <v>14662296791.470001</v>
      </c>
      <c r="D43" s="41">
        <f t="shared" si="9"/>
        <v>305358731844</v>
      </c>
      <c r="E43" s="41">
        <f t="shared" si="9"/>
        <v>20144775312.510002</v>
      </c>
      <c r="F43" s="41">
        <f t="shared" si="9"/>
        <v>22676473174.07</v>
      </c>
      <c r="G43" s="41">
        <f t="shared" si="9"/>
        <v>18927570522.16</v>
      </c>
      <c r="H43" s="41">
        <f t="shared" si="6"/>
        <v>8014176382.5999985</v>
      </c>
      <c r="I43" s="42">
        <f>F43/C43-1</f>
        <v>0.54658396952258936</v>
      </c>
      <c r="J43" s="42">
        <f t="shared" si="3"/>
        <v>3.6910427641162935E-3</v>
      </c>
    </row>
    <row r="44" spans="2:10" ht="25.5" x14ac:dyDescent="0.2">
      <c r="B44" s="46" t="s">
        <v>62</v>
      </c>
      <c r="C44" s="33">
        <v>8930114365.7000008</v>
      </c>
      <c r="D44" s="33">
        <v>217039052885</v>
      </c>
      <c r="E44" s="33">
        <v>15141356552.82</v>
      </c>
      <c r="F44" s="33">
        <v>15142799725.609999</v>
      </c>
      <c r="G44" s="33">
        <v>11433592772.290001</v>
      </c>
      <c r="H44" s="33">
        <f t="shared" si="6"/>
        <v>6212685359.9099979</v>
      </c>
      <c r="I44" s="34">
        <f>F44/C44-1</f>
        <v>0.6957005370247582</v>
      </c>
      <c r="J44" s="34">
        <f t="shared" si="3"/>
        <v>2.4647889875391627E-3</v>
      </c>
    </row>
    <row r="45" spans="2:10" ht="26.25" thickBot="1" x14ac:dyDescent="0.25">
      <c r="B45" s="48" t="s">
        <v>63</v>
      </c>
      <c r="C45" s="33">
        <v>5732182425.7700005</v>
      </c>
      <c r="D45" s="33">
        <v>88319678959</v>
      </c>
      <c r="E45" s="33">
        <v>5003418759.6900005</v>
      </c>
      <c r="F45" s="33">
        <v>7533673448.460001</v>
      </c>
      <c r="G45" s="33">
        <v>7493977749.8699999</v>
      </c>
      <c r="H45" s="33">
        <f t="shared" si="6"/>
        <v>1801491022.6900005</v>
      </c>
      <c r="I45" s="34">
        <f>F45/C45-1</f>
        <v>0.31427663826452745</v>
      </c>
      <c r="J45" s="34">
        <f t="shared" si="3"/>
        <v>1.2262537765771308E-3</v>
      </c>
    </row>
    <row r="46" spans="2:10" s="44" customFormat="1" ht="15.75" thickBot="1" x14ac:dyDescent="0.3">
      <c r="B46" s="49" t="s">
        <v>24</v>
      </c>
      <c r="C46" s="8">
        <f>C8+C11+C35+C37+C43</f>
        <v>67044151441.439995</v>
      </c>
      <c r="D46" s="8">
        <f>D8+D11+D35+D37+D43</f>
        <v>1046280711338</v>
      </c>
      <c r="E46" s="8">
        <f>E8+E11+E35+E37+E43</f>
        <v>72362971307.25</v>
      </c>
      <c r="F46" s="8">
        <f>F8+F11+F35+F37+F43</f>
        <v>78822774300.900009</v>
      </c>
      <c r="G46" s="8">
        <f>G8+G11+G35+G37+G43</f>
        <v>69276291351.070007</v>
      </c>
      <c r="H46" s="8">
        <f t="shared" si="6"/>
        <v>11778622859.460014</v>
      </c>
      <c r="I46" s="9">
        <f>F46/C46-1</f>
        <v>0.17568456914169617</v>
      </c>
      <c r="J46" s="9">
        <f t="shared" si="3"/>
        <v>1.2829959425242086E-2</v>
      </c>
    </row>
    <row r="47" spans="2:10" ht="15" x14ac:dyDescent="0.2">
      <c r="B47" s="50" t="s">
        <v>160</v>
      </c>
    </row>
    <row r="48" spans="2:10" ht="15" x14ac:dyDescent="0.2">
      <c r="B48" s="50" t="s">
        <v>26</v>
      </c>
    </row>
    <row r="49" spans="2:2" ht="15" x14ac:dyDescent="0.2">
      <c r="B49" s="50" t="s">
        <v>559</v>
      </c>
    </row>
    <row r="50" spans="2:2" ht="15" x14ac:dyDescent="0.2">
      <c r="B50" s="50" t="s">
        <v>560</v>
      </c>
    </row>
    <row r="51" spans="2:2" ht="15" x14ac:dyDescent="0.2">
      <c r="B51" s="50" t="s">
        <v>27</v>
      </c>
    </row>
  </sheetData>
  <mergeCells count="9">
    <mergeCell ref="B2:J2"/>
    <mergeCell ref="B3:J3"/>
    <mergeCell ref="B4:B7"/>
    <mergeCell ref="J4:J6"/>
    <mergeCell ref="H4:I5"/>
    <mergeCell ref="C5:C6"/>
    <mergeCell ref="D5:D6"/>
    <mergeCell ref="D4:G4"/>
    <mergeCell ref="E5:G5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9"/>
  <sheetViews>
    <sheetView showGridLines="0" tabSelected="1" workbookViewId="0">
      <selection activeCell="E18" sqref="E18"/>
    </sheetView>
  </sheetViews>
  <sheetFormatPr baseColWidth="10"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6.14062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37" t="s">
        <v>571</v>
      </c>
      <c r="D2" s="137"/>
      <c r="E2" s="137"/>
      <c r="F2" s="137"/>
      <c r="G2" s="137"/>
      <c r="H2" s="137"/>
    </row>
    <row r="3" spans="3:13" ht="15.75" thickBot="1" x14ac:dyDescent="0.25">
      <c r="C3" s="138" t="s">
        <v>18</v>
      </c>
      <c r="D3" s="138"/>
      <c r="E3" s="138"/>
      <c r="F3" s="138"/>
      <c r="G3" s="138"/>
      <c r="H3" s="138"/>
    </row>
    <row r="4" spans="3:13" ht="14.45" customHeight="1" thickBot="1" x14ac:dyDescent="0.25">
      <c r="C4" s="96" t="s">
        <v>19</v>
      </c>
      <c r="D4" s="51">
        <v>2021</v>
      </c>
      <c r="E4" s="135">
        <v>2022</v>
      </c>
      <c r="F4" s="136"/>
      <c r="G4" s="113" t="s">
        <v>427</v>
      </c>
      <c r="H4" s="114"/>
      <c r="I4" s="52"/>
    </row>
    <row r="5" spans="3:13" ht="14.45" customHeight="1" thickBot="1" x14ac:dyDescent="0.25">
      <c r="C5" s="97"/>
      <c r="D5" s="91" t="s">
        <v>564</v>
      </c>
      <c r="E5" s="135" t="s">
        <v>562</v>
      </c>
      <c r="F5" s="136"/>
      <c r="G5" s="117"/>
      <c r="H5" s="118"/>
      <c r="I5" s="52"/>
    </row>
    <row r="6" spans="3:13" ht="15.75" thickBot="1" x14ac:dyDescent="0.3">
      <c r="C6" s="139"/>
      <c r="D6" s="140"/>
      <c r="E6" s="28" t="s">
        <v>111</v>
      </c>
      <c r="F6" s="28" t="s">
        <v>112</v>
      </c>
      <c r="G6" s="29" t="s">
        <v>113</v>
      </c>
      <c r="H6" s="37" t="s">
        <v>114</v>
      </c>
      <c r="L6" s="53" t="s">
        <v>1</v>
      </c>
      <c r="M6" s="54">
        <v>0.17188495287224745</v>
      </c>
    </row>
    <row r="7" spans="3:13" s="44" customFormat="1" ht="15" x14ac:dyDescent="0.25">
      <c r="C7" s="53" t="s">
        <v>64</v>
      </c>
      <c r="D7" s="55">
        <v>11517378005.240004</v>
      </c>
      <c r="E7" s="55">
        <v>13548448845.970001</v>
      </c>
      <c r="F7" s="54">
        <f>E7/$E$33</f>
        <v>0.17188495287224745</v>
      </c>
      <c r="G7" s="55">
        <f t="shared" ref="G7:G33" si="0">E7-D7</f>
        <v>2031070840.7299976</v>
      </c>
      <c r="H7" s="54">
        <f t="shared" ref="H7:H33" si="1">E7/D7-1</f>
        <v>0.17634837024589545</v>
      </c>
      <c r="L7" s="53" t="s">
        <v>2</v>
      </c>
      <c r="M7" s="54">
        <v>0.13042145645237221</v>
      </c>
    </row>
    <row r="8" spans="3:13" ht="15" x14ac:dyDescent="0.25">
      <c r="C8" s="56" t="s">
        <v>65</v>
      </c>
      <c r="D8" s="57">
        <v>5251312693.0099993</v>
      </c>
      <c r="E8" s="57">
        <v>6263211294.4000015</v>
      </c>
      <c r="F8" s="58">
        <f>E8/$E$33</f>
        <v>7.9459411952320549E-2</v>
      </c>
      <c r="G8" s="57">
        <f t="shared" si="0"/>
        <v>1011898601.3900023</v>
      </c>
      <c r="H8" s="58">
        <f t="shared" si="1"/>
        <v>0.19269441005425869</v>
      </c>
      <c r="L8" s="53" t="s">
        <v>3</v>
      </c>
      <c r="M8" s="54">
        <v>7.6132307978551755E-3</v>
      </c>
    </row>
    <row r="9" spans="3:13" ht="15" x14ac:dyDescent="0.25">
      <c r="C9" s="56" t="s">
        <v>68</v>
      </c>
      <c r="D9" s="57">
        <v>663415640.97000015</v>
      </c>
      <c r="E9" s="57">
        <v>754897845.32000029</v>
      </c>
      <c r="F9" s="58">
        <f t="shared" ref="F9:F33" si="2">E9/$E$33</f>
        <v>9.5771539636277485E-3</v>
      </c>
      <c r="G9" s="57">
        <f t="shared" si="0"/>
        <v>91482204.350000143</v>
      </c>
      <c r="H9" s="58">
        <f t="shared" si="1"/>
        <v>0.13789576051635022</v>
      </c>
      <c r="L9" s="53" t="s">
        <v>0</v>
      </c>
      <c r="M9" s="54">
        <v>0.4979683737172369</v>
      </c>
    </row>
    <row r="10" spans="3:13" ht="15" x14ac:dyDescent="0.25">
      <c r="C10" s="56" t="s">
        <v>67</v>
      </c>
      <c r="D10" s="57">
        <v>2167971020.1700006</v>
      </c>
      <c r="E10" s="57">
        <v>2701733597.5899992</v>
      </c>
      <c r="F10" s="58">
        <f t="shared" si="2"/>
        <v>3.4276053102068361E-2</v>
      </c>
      <c r="G10" s="57">
        <f t="shared" si="0"/>
        <v>533762577.41999865</v>
      </c>
      <c r="H10" s="58">
        <f t="shared" si="1"/>
        <v>0.2462037418646601</v>
      </c>
      <c r="L10" s="53" t="s">
        <v>5</v>
      </c>
      <c r="M10" s="54">
        <v>0.19211198616028782</v>
      </c>
    </row>
    <row r="11" spans="3:13" x14ac:dyDescent="0.2">
      <c r="C11" s="56" t="s">
        <v>66</v>
      </c>
      <c r="D11" s="57">
        <v>3434678651.0900002</v>
      </c>
      <c r="E11" s="57">
        <v>3828606108.6599979</v>
      </c>
      <c r="F11" s="58">
        <f t="shared" si="2"/>
        <v>4.8572333854230765E-2</v>
      </c>
      <c r="G11" s="57">
        <f t="shared" si="0"/>
        <v>393927457.56999779</v>
      </c>
      <c r="H11" s="58">
        <f t="shared" si="1"/>
        <v>0.11469121207161104</v>
      </c>
    </row>
    <row r="12" spans="3:13" s="44" customFormat="1" ht="15.75" x14ac:dyDescent="0.25">
      <c r="C12" s="53" t="s">
        <v>69</v>
      </c>
      <c r="D12" s="55">
        <v>7367311792.3500013</v>
      </c>
      <c r="E12" s="55">
        <v>10280181025.939999</v>
      </c>
      <c r="F12" s="54">
        <f t="shared" si="2"/>
        <v>0.13042145645237221</v>
      </c>
      <c r="G12" s="55">
        <f t="shared" si="0"/>
        <v>2912869233.5899973</v>
      </c>
      <c r="H12" s="54">
        <f t="shared" si="1"/>
        <v>0.39537748851821841</v>
      </c>
      <c r="K12" s="82" t="s">
        <v>572</v>
      </c>
    </row>
    <row r="13" spans="3:13" x14ac:dyDescent="0.2">
      <c r="C13" s="56" t="s">
        <v>72</v>
      </c>
      <c r="D13" s="57">
        <v>664783281.87999976</v>
      </c>
      <c r="E13" s="57">
        <v>689521119.41999972</v>
      </c>
      <c r="F13" s="58">
        <f t="shared" si="2"/>
        <v>8.747739793930679E-3</v>
      </c>
      <c r="G13" s="57">
        <f t="shared" si="0"/>
        <v>24737837.539999962</v>
      </c>
      <c r="H13" s="58">
        <f t="shared" si="1"/>
        <v>3.7211882750784131E-2</v>
      </c>
    </row>
    <row r="14" spans="3:13" x14ac:dyDescent="0.2">
      <c r="C14" s="56" t="s">
        <v>70</v>
      </c>
      <c r="D14" s="57">
        <v>1157157295.2199998</v>
      </c>
      <c r="E14" s="57">
        <v>1031677570.3900005</v>
      </c>
      <c r="F14" s="58">
        <f t="shared" si="2"/>
        <v>1.3088572173971556E-2</v>
      </c>
      <c r="G14" s="57">
        <f t="shared" si="0"/>
        <v>-125479724.82999933</v>
      </c>
      <c r="H14" s="58">
        <f t="shared" si="1"/>
        <v>-0.10843791535371428</v>
      </c>
    </row>
    <row r="15" spans="3:13" x14ac:dyDescent="0.2">
      <c r="C15" s="56" t="s">
        <v>73</v>
      </c>
      <c r="D15" s="57">
        <v>282088902.13</v>
      </c>
      <c r="E15" s="57">
        <v>522926393.99000001</v>
      </c>
      <c r="F15" s="58">
        <f t="shared" si="2"/>
        <v>6.6342043733929948E-3</v>
      </c>
      <c r="G15" s="57">
        <f t="shared" si="0"/>
        <v>240837491.86000001</v>
      </c>
      <c r="H15" s="58">
        <f t="shared" si="1"/>
        <v>0.85376450488296984</v>
      </c>
    </row>
    <row r="16" spans="3:13" x14ac:dyDescent="0.2">
      <c r="C16" s="56" t="s">
        <v>76</v>
      </c>
      <c r="D16" s="57">
        <v>3363402129.7099991</v>
      </c>
      <c r="E16" s="57">
        <v>4975321343.4899998</v>
      </c>
      <c r="F16" s="58">
        <f t="shared" si="2"/>
        <v>6.3120353065689916E-2</v>
      </c>
      <c r="G16" s="57">
        <f t="shared" si="0"/>
        <v>1611919213.7800007</v>
      </c>
      <c r="H16" s="58">
        <f t="shared" si="1"/>
        <v>0.47925259948592114</v>
      </c>
    </row>
    <row r="17" spans="3:8" x14ac:dyDescent="0.2">
      <c r="C17" s="56" t="s">
        <v>78</v>
      </c>
      <c r="D17" s="57">
        <v>12546802.82</v>
      </c>
      <c r="E17" s="57">
        <v>29487150.270000014</v>
      </c>
      <c r="F17" s="58">
        <f t="shared" si="2"/>
        <v>3.7409429611592995E-4</v>
      </c>
      <c r="G17" s="57">
        <f t="shared" si="0"/>
        <v>16940347.450000014</v>
      </c>
      <c r="H17" s="58">
        <f t="shared" si="1"/>
        <v>1.3501724457641564</v>
      </c>
    </row>
    <row r="18" spans="3:8" x14ac:dyDescent="0.2">
      <c r="C18" s="56" t="s">
        <v>71</v>
      </c>
      <c r="D18" s="57">
        <v>1468657002.5</v>
      </c>
      <c r="E18" s="57">
        <v>2604475967.4799986</v>
      </c>
      <c r="F18" s="58">
        <f t="shared" si="2"/>
        <v>3.3042175825194968E-2</v>
      </c>
      <c r="G18" s="57">
        <f t="shared" si="0"/>
        <v>1135818964.9799986</v>
      </c>
      <c r="H18" s="58">
        <f t="shared" si="1"/>
        <v>0.77337251859798939</v>
      </c>
    </row>
    <row r="19" spans="3:8" x14ac:dyDescent="0.2">
      <c r="C19" s="56" t="s">
        <v>75</v>
      </c>
      <c r="D19" s="57">
        <v>69103934.560000002</v>
      </c>
      <c r="E19" s="57">
        <v>231494063.13999999</v>
      </c>
      <c r="F19" s="58">
        <f t="shared" si="2"/>
        <v>2.9368931148793208E-3</v>
      </c>
      <c r="G19" s="57">
        <f t="shared" si="0"/>
        <v>162390128.57999998</v>
      </c>
      <c r="H19" s="58">
        <f t="shared" si="1"/>
        <v>2.3499404138704079</v>
      </c>
    </row>
    <row r="20" spans="3:8" x14ac:dyDescent="0.2">
      <c r="C20" s="56" t="s">
        <v>77</v>
      </c>
      <c r="D20" s="57">
        <v>15009103.67</v>
      </c>
      <c r="E20" s="57">
        <v>12475251.66</v>
      </c>
      <c r="F20" s="58">
        <f t="shared" si="2"/>
        <v>1.582696342604824E-4</v>
      </c>
      <c r="G20" s="57">
        <f t="shared" si="0"/>
        <v>-2533852.0099999998</v>
      </c>
      <c r="H20" s="58">
        <f t="shared" si="1"/>
        <v>-0.16882100795030353</v>
      </c>
    </row>
    <row r="21" spans="3:8" x14ac:dyDescent="0.2">
      <c r="C21" s="56" t="s">
        <v>74</v>
      </c>
      <c r="D21" s="57">
        <v>334563339.85999995</v>
      </c>
      <c r="E21" s="57">
        <v>182802166.10000005</v>
      </c>
      <c r="F21" s="58">
        <f t="shared" si="2"/>
        <v>2.3191541749363765E-3</v>
      </c>
      <c r="G21" s="57">
        <f t="shared" si="0"/>
        <v>-151761173.7599999</v>
      </c>
      <c r="H21" s="58">
        <f t="shared" si="1"/>
        <v>-0.45360969263250805</v>
      </c>
    </row>
    <row r="22" spans="3:8" s="44" customFormat="1" ht="15" x14ac:dyDescent="0.25">
      <c r="C22" s="53" t="s">
        <v>79</v>
      </c>
      <c r="D22" s="55">
        <v>309035765.71999997</v>
      </c>
      <c r="E22" s="55">
        <v>600095972.87999964</v>
      </c>
      <c r="F22" s="54">
        <f t="shared" si="2"/>
        <v>7.6132307978551755E-3</v>
      </c>
      <c r="G22" s="55">
        <f t="shared" si="0"/>
        <v>291060207.15999967</v>
      </c>
      <c r="H22" s="54">
        <f t="shared" si="1"/>
        <v>0.94183340391646797</v>
      </c>
    </row>
    <row r="23" spans="3:8" x14ac:dyDescent="0.2">
      <c r="C23" s="56" t="s">
        <v>81</v>
      </c>
      <c r="D23" s="57">
        <v>134710341.44</v>
      </c>
      <c r="E23" s="57">
        <v>235361567.26999992</v>
      </c>
      <c r="F23" s="58">
        <f t="shared" si="2"/>
        <v>2.9859589358213244E-3</v>
      </c>
      <c r="G23" s="57">
        <f t="shared" si="0"/>
        <v>100651225.82999992</v>
      </c>
      <c r="H23" s="58">
        <f t="shared" si="1"/>
        <v>0.74716777312029903</v>
      </c>
    </row>
    <row r="24" spans="3:8" x14ac:dyDescent="0.2">
      <c r="C24" s="56" t="s">
        <v>80</v>
      </c>
      <c r="D24" s="57">
        <v>174325424.28000003</v>
      </c>
      <c r="E24" s="57">
        <v>364734405.60999966</v>
      </c>
      <c r="F24" s="58">
        <f t="shared" si="2"/>
        <v>4.6272718620338502E-3</v>
      </c>
      <c r="G24" s="57">
        <f t="shared" si="0"/>
        <v>190408981.32999963</v>
      </c>
      <c r="H24" s="58">
        <f t="shared" si="1"/>
        <v>1.0922616830931462</v>
      </c>
    </row>
    <row r="25" spans="3:8" s="44" customFormat="1" ht="15" x14ac:dyDescent="0.25">
      <c r="C25" s="53" t="s">
        <v>82</v>
      </c>
      <c r="D25" s="55">
        <v>38920311512.430008</v>
      </c>
      <c r="E25" s="55">
        <v>39251248730.500008</v>
      </c>
      <c r="F25" s="54">
        <f t="shared" si="2"/>
        <v>0.4979683737172369</v>
      </c>
      <c r="G25" s="55">
        <f t="shared" si="0"/>
        <v>330937218.06999969</v>
      </c>
      <c r="H25" s="54">
        <f t="shared" si="1"/>
        <v>8.5029437126757923E-3</v>
      </c>
    </row>
    <row r="26" spans="3:8" x14ac:dyDescent="0.2">
      <c r="C26" s="56" t="s">
        <v>87</v>
      </c>
      <c r="D26" s="57">
        <v>2092291040.5099998</v>
      </c>
      <c r="E26" s="57">
        <v>3108015054.1100006</v>
      </c>
      <c r="F26" s="58">
        <f t="shared" si="2"/>
        <v>3.9430419465386814E-2</v>
      </c>
      <c r="G26" s="57">
        <f t="shared" si="0"/>
        <v>1015724013.6000009</v>
      </c>
      <c r="H26" s="58">
        <f t="shared" si="1"/>
        <v>0.48546019360309267</v>
      </c>
    </row>
    <row r="27" spans="3:8" x14ac:dyDescent="0.2">
      <c r="C27" s="56" t="s">
        <v>85</v>
      </c>
      <c r="D27" s="57">
        <v>9973810429.6299973</v>
      </c>
      <c r="E27" s="57">
        <v>9521060484.7100029</v>
      </c>
      <c r="F27" s="58">
        <f t="shared" si="2"/>
        <v>0.12079073046026098</v>
      </c>
      <c r="G27" s="57">
        <f t="shared" si="0"/>
        <v>-452749944.91999435</v>
      </c>
      <c r="H27" s="58">
        <f t="shared" si="1"/>
        <v>-4.5393879111134239E-2</v>
      </c>
    </row>
    <row r="28" spans="3:8" x14ac:dyDescent="0.2">
      <c r="C28" s="56" t="s">
        <v>86</v>
      </c>
      <c r="D28" s="57">
        <v>444760209.09000009</v>
      </c>
      <c r="E28" s="57">
        <v>618190703.79999983</v>
      </c>
      <c r="F28" s="58">
        <f t="shared" si="2"/>
        <v>7.8427930161415419E-3</v>
      </c>
      <c r="G28" s="57">
        <f t="shared" si="0"/>
        <v>173430494.70999974</v>
      </c>
      <c r="H28" s="58">
        <f t="shared" si="1"/>
        <v>0.38994157113300787</v>
      </c>
    </row>
    <row r="29" spans="3:8" x14ac:dyDescent="0.2">
      <c r="C29" s="56" t="s">
        <v>83</v>
      </c>
      <c r="D29" s="57">
        <v>17571578568.260002</v>
      </c>
      <c r="E29" s="57">
        <v>17469154481.42001</v>
      </c>
      <c r="F29" s="58">
        <f t="shared" si="2"/>
        <v>0.22162572475225015</v>
      </c>
      <c r="G29" s="57">
        <f t="shared" si="0"/>
        <v>-102424086.83999252</v>
      </c>
      <c r="H29" s="58">
        <f t="shared" si="1"/>
        <v>-5.8289633138028929E-3</v>
      </c>
    </row>
    <row r="30" spans="3:8" x14ac:dyDescent="0.2">
      <c r="C30" s="56" t="s">
        <v>84</v>
      </c>
      <c r="D30" s="57">
        <v>8837871264.9400005</v>
      </c>
      <c r="E30" s="57">
        <v>8534828006.4599953</v>
      </c>
      <c r="F30" s="58">
        <f t="shared" si="2"/>
        <v>0.1082787060231974</v>
      </c>
      <c r="G30" s="57">
        <f t="shared" si="0"/>
        <v>-303043258.48000526</v>
      </c>
      <c r="H30" s="58">
        <f t="shared" si="1"/>
        <v>-3.4289168669177528E-2</v>
      </c>
    </row>
    <row r="31" spans="3:8" s="44" customFormat="1" ht="15" x14ac:dyDescent="0.25">
      <c r="C31" s="53" t="s">
        <v>88</v>
      </c>
      <c r="D31" s="55">
        <v>8930114365.7000008</v>
      </c>
      <c r="E31" s="55">
        <v>15142799725.609999</v>
      </c>
      <c r="F31" s="54">
        <f t="shared" si="2"/>
        <v>0.19211198616028782</v>
      </c>
      <c r="G31" s="55">
        <f t="shared" si="0"/>
        <v>6212685359.9099979</v>
      </c>
      <c r="H31" s="54">
        <f t="shared" si="1"/>
        <v>0.6957005370247582</v>
      </c>
    </row>
    <row r="32" spans="3:8" ht="13.5" thickBot="1" x14ac:dyDescent="0.25">
      <c r="C32" s="59" t="s">
        <v>89</v>
      </c>
      <c r="D32" s="57">
        <v>8930114365.6999989</v>
      </c>
      <c r="E32" s="57">
        <v>15142799725.609999</v>
      </c>
      <c r="F32" s="58">
        <f t="shared" si="2"/>
        <v>0.19211198616028782</v>
      </c>
      <c r="G32" s="57">
        <f t="shared" si="0"/>
        <v>6212685359.9099998</v>
      </c>
      <c r="H32" s="58">
        <f t="shared" si="1"/>
        <v>0.69570053702475843</v>
      </c>
    </row>
    <row r="33" spans="3:8" ht="15.75" thickBot="1" x14ac:dyDescent="0.3">
      <c r="C33" s="60" t="s">
        <v>24</v>
      </c>
      <c r="D33" s="61">
        <v>67044151441.43998</v>
      </c>
      <c r="E33" s="61">
        <v>78822774300.90004</v>
      </c>
      <c r="F33" s="62">
        <f t="shared" si="2"/>
        <v>1</v>
      </c>
      <c r="G33" s="61">
        <f t="shared" si="0"/>
        <v>11778622859.46006</v>
      </c>
      <c r="H33" s="62">
        <f t="shared" si="1"/>
        <v>0.17568456914169683</v>
      </c>
    </row>
    <row r="34" spans="3:8" ht="15" x14ac:dyDescent="0.2">
      <c r="C34" s="50" t="s">
        <v>25</v>
      </c>
      <c r="D34" s="50"/>
    </row>
    <row r="35" spans="3:8" ht="15" x14ac:dyDescent="0.2">
      <c r="C35" s="50" t="s">
        <v>26</v>
      </c>
      <c r="D35" s="50"/>
    </row>
    <row r="36" spans="3:8" ht="15" x14ac:dyDescent="0.2">
      <c r="C36" s="50" t="s">
        <v>559</v>
      </c>
      <c r="D36" s="50"/>
    </row>
    <row r="37" spans="3:8" ht="15" x14ac:dyDescent="0.2">
      <c r="C37" s="50" t="s">
        <v>27</v>
      </c>
      <c r="D37" s="50"/>
    </row>
    <row r="39" spans="3:8" x14ac:dyDescent="0.2">
      <c r="C39" s="19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F555"/>
  <sheetViews>
    <sheetView showGridLines="0" workbookViewId="0">
      <selection activeCell="F8" sqref="F8:F551"/>
    </sheetView>
  </sheetViews>
  <sheetFormatPr baseColWidth="10" defaultColWidth="9.140625" defaultRowHeight="12.75" x14ac:dyDescent="0.2"/>
  <cols>
    <col min="2" max="2" width="123.7109375" bestFit="1" customWidth="1"/>
    <col min="3" max="4" width="19.5703125" customWidth="1"/>
    <col min="5" max="6" width="13" customWidth="1"/>
  </cols>
  <sheetData>
    <row r="3" spans="2:6" ht="15.75" x14ac:dyDescent="0.2">
      <c r="B3" s="142" t="s">
        <v>573</v>
      </c>
      <c r="C3" s="142"/>
      <c r="D3" s="142"/>
      <c r="E3" s="142"/>
      <c r="F3" s="85"/>
    </row>
    <row r="4" spans="2:6" ht="16.5" thickBot="1" x14ac:dyDescent="0.25">
      <c r="B4" s="143" t="s">
        <v>115</v>
      </c>
      <c r="C4" s="143"/>
      <c r="D4" s="143"/>
      <c r="E4" s="143"/>
      <c r="F4" s="86"/>
    </row>
    <row r="5" spans="2:6" ht="15" customHeight="1" x14ac:dyDescent="0.2">
      <c r="B5" s="144" t="s">
        <v>19</v>
      </c>
      <c r="C5" s="146" t="s">
        <v>502</v>
      </c>
      <c r="D5" s="146" t="s">
        <v>575</v>
      </c>
      <c r="E5" s="146" t="s">
        <v>574</v>
      </c>
      <c r="F5" s="141" t="s">
        <v>158</v>
      </c>
    </row>
    <row r="6" spans="2:6" ht="15" customHeight="1" x14ac:dyDescent="0.2">
      <c r="B6" s="145"/>
      <c r="C6" s="147"/>
      <c r="D6" s="149"/>
      <c r="E6" s="147"/>
      <c r="F6" s="141"/>
    </row>
    <row r="7" spans="2:6" ht="15.75" thickBot="1" x14ac:dyDescent="0.25">
      <c r="B7" s="64" t="s">
        <v>163</v>
      </c>
      <c r="C7" s="148"/>
      <c r="D7" s="150"/>
      <c r="E7" s="148"/>
      <c r="F7" s="141"/>
    </row>
    <row r="8" spans="2:6" ht="15" x14ac:dyDescent="0.25">
      <c r="B8" s="68" t="s">
        <v>386</v>
      </c>
      <c r="C8" s="72">
        <v>2635779124</v>
      </c>
      <c r="D8" s="72">
        <v>219648243</v>
      </c>
      <c r="E8" s="72">
        <v>219648243</v>
      </c>
      <c r="F8" s="72">
        <v>219648243</v>
      </c>
    </row>
    <row r="9" spans="2:6" ht="15" x14ac:dyDescent="0.25">
      <c r="B9" s="69" t="s">
        <v>164</v>
      </c>
      <c r="C9" s="73">
        <v>2635779124</v>
      </c>
      <c r="D9" s="73">
        <v>219648243</v>
      </c>
      <c r="E9" s="73">
        <v>219648243</v>
      </c>
      <c r="F9" s="73">
        <v>219648243</v>
      </c>
    </row>
    <row r="10" spans="2:6" x14ac:dyDescent="0.2">
      <c r="B10" s="70" t="s">
        <v>429</v>
      </c>
      <c r="C10" s="74">
        <v>2635779124</v>
      </c>
      <c r="D10" s="74">
        <v>219648243</v>
      </c>
      <c r="E10" s="74">
        <v>219648243</v>
      </c>
      <c r="F10" s="74">
        <v>219648243</v>
      </c>
    </row>
    <row r="11" spans="2:6" x14ac:dyDescent="0.2">
      <c r="B11" s="71" t="s">
        <v>165</v>
      </c>
      <c r="C11" s="74">
        <v>2275612323</v>
      </c>
      <c r="D11" s="74">
        <v>189634344</v>
      </c>
      <c r="E11" s="74">
        <v>189634344</v>
      </c>
      <c r="F11" s="74">
        <v>189634344</v>
      </c>
    </row>
    <row r="12" spans="2:6" x14ac:dyDescent="0.2">
      <c r="B12" s="71" t="s">
        <v>512</v>
      </c>
      <c r="C12" s="74">
        <v>360166801</v>
      </c>
      <c r="D12" s="74">
        <v>30013899</v>
      </c>
      <c r="E12" s="74">
        <v>30013899</v>
      </c>
      <c r="F12" s="74">
        <v>30013899</v>
      </c>
    </row>
    <row r="13" spans="2:6" ht="15" x14ac:dyDescent="0.25">
      <c r="B13" s="68" t="s">
        <v>387</v>
      </c>
      <c r="C13" s="72">
        <v>5182940712</v>
      </c>
      <c r="D13" s="72">
        <v>431911710.89999986</v>
      </c>
      <c r="E13" s="72">
        <v>431911710.89999986</v>
      </c>
      <c r="F13" s="72">
        <v>431911710.90000027</v>
      </c>
    </row>
    <row r="14" spans="2:6" ht="15" x14ac:dyDescent="0.25">
      <c r="B14" s="69" t="s">
        <v>388</v>
      </c>
      <c r="C14" s="73">
        <v>5182940712</v>
      </c>
      <c r="D14" s="73">
        <v>431911710.89999986</v>
      </c>
      <c r="E14" s="73">
        <v>431911710.89999986</v>
      </c>
      <c r="F14" s="73">
        <v>431911710.90000027</v>
      </c>
    </row>
    <row r="15" spans="2:6" x14ac:dyDescent="0.2">
      <c r="B15" s="70" t="s">
        <v>430</v>
      </c>
      <c r="C15" s="74">
        <v>5182940712</v>
      </c>
      <c r="D15" s="74">
        <v>431911710.89999986</v>
      </c>
      <c r="E15" s="74">
        <v>431911710.89999986</v>
      </c>
      <c r="F15" s="74">
        <v>431911710.90000027</v>
      </c>
    </row>
    <row r="16" spans="2:6" x14ac:dyDescent="0.2">
      <c r="B16" s="71" t="s">
        <v>165</v>
      </c>
      <c r="C16" s="74">
        <v>4853188266</v>
      </c>
      <c r="D16" s="74">
        <v>404432340.39999986</v>
      </c>
      <c r="E16" s="74">
        <v>404432340.39999986</v>
      </c>
      <c r="F16" s="74">
        <v>404432340.40000015</v>
      </c>
    </row>
    <row r="17" spans="2:6" x14ac:dyDescent="0.2">
      <c r="B17" s="71" t="s">
        <v>512</v>
      </c>
      <c r="C17" s="74">
        <v>329752446</v>
      </c>
      <c r="D17" s="74">
        <v>27479370.5</v>
      </c>
      <c r="E17" s="74">
        <v>27479370.5</v>
      </c>
      <c r="F17" s="74">
        <v>27479370.5</v>
      </c>
    </row>
    <row r="18" spans="2:6" ht="15" x14ac:dyDescent="0.25">
      <c r="B18" s="68" t="s">
        <v>389</v>
      </c>
      <c r="C18" s="72">
        <v>86044434138</v>
      </c>
      <c r="D18" s="72">
        <v>6038329116.6400023</v>
      </c>
      <c r="E18" s="72">
        <v>5992046336.7500038</v>
      </c>
      <c r="F18" s="72">
        <v>5908876067.0199966</v>
      </c>
    </row>
    <row r="19" spans="2:6" ht="15" x14ac:dyDescent="0.25">
      <c r="B19" s="69" t="s">
        <v>166</v>
      </c>
      <c r="C19" s="73">
        <v>17247695602</v>
      </c>
      <c r="D19" s="73">
        <v>1555171788.6000004</v>
      </c>
      <c r="E19" s="73">
        <v>1381777429.5900009</v>
      </c>
      <c r="F19" s="73">
        <v>1490212444.7199993</v>
      </c>
    </row>
    <row r="20" spans="2:6" x14ac:dyDescent="0.2">
      <c r="B20" s="70" t="s">
        <v>168</v>
      </c>
      <c r="C20" s="74">
        <v>11829710949</v>
      </c>
      <c r="D20" s="74">
        <v>633368207.65999961</v>
      </c>
      <c r="E20" s="74">
        <v>621872112.22999966</v>
      </c>
      <c r="F20" s="74">
        <v>1061155538.7099997</v>
      </c>
    </row>
    <row r="21" spans="2:6" x14ac:dyDescent="0.2">
      <c r="B21" s="71" t="s">
        <v>167</v>
      </c>
      <c r="C21" s="74">
        <v>2275510502</v>
      </c>
      <c r="D21" s="74">
        <v>161116867.28999999</v>
      </c>
      <c r="E21" s="74">
        <v>149620771.86000001</v>
      </c>
      <c r="F21" s="74">
        <v>147822711.39000005</v>
      </c>
    </row>
    <row r="22" spans="2:6" x14ac:dyDescent="0.2">
      <c r="B22" s="71" t="s">
        <v>169</v>
      </c>
      <c r="C22" s="74">
        <v>5242781293</v>
      </c>
      <c r="D22" s="74">
        <v>240434556.37</v>
      </c>
      <c r="E22" s="74">
        <v>240434556.37</v>
      </c>
      <c r="F22" s="74">
        <v>553433711.51999998</v>
      </c>
    </row>
    <row r="23" spans="2:6" x14ac:dyDescent="0.2">
      <c r="B23" s="71" t="s">
        <v>512</v>
      </c>
      <c r="C23" s="74">
        <v>4131252043</v>
      </c>
      <c r="D23" s="74">
        <v>218329660.95000002</v>
      </c>
      <c r="E23" s="74">
        <v>218329660.95000002</v>
      </c>
      <c r="F23" s="74">
        <v>341652122.95999998</v>
      </c>
    </row>
    <row r="24" spans="2:6" x14ac:dyDescent="0.2">
      <c r="B24" s="71" t="s">
        <v>513</v>
      </c>
      <c r="C24" s="74">
        <v>180167111</v>
      </c>
      <c r="D24" s="74">
        <v>13487123.050000001</v>
      </c>
      <c r="E24" s="74">
        <v>13487123.050000001</v>
      </c>
      <c r="F24" s="74">
        <v>18246992.84</v>
      </c>
    </row>
    <row r="25" spans="2:6" x14ac:dyDescent="0.2">
      <c r="B25" s="70" t="s">
        <v>170</v>
      </c>
      <c r="C25" s="74">
        <v>78499128</v>
      </c>
      <c r="D25" s="74">
        <v>3142657.46</v>
      </c>
      <c r="E25" s="74">
        <v>6588912.8399999999</v>
      </c>
      <c r="F25" s="74">
        <v>7540489.6600000011</v>
      </c>
    </row>
    <row r="26" spans="2:6" x14ac:dyDescent="0.2">
      <c r="B26" s="71" t="s">
        <v>167</v>
      </c>
      <c r="C26" s="74">
        <v>78499128</v>
      </c>
      <c r="D26" s="74">
        <v>3142657.46</v>
      </c>
      <c r="E26" s="74">
        <v>6588912.8399999999</v>
      </c>
      <c r="F26" s="74">
        <v>7540489.6600000011</v>
      </c>
    </row>
    <row r="27" spans="2:6" x14ac:dyDescent="0.2">
      <c r="B27" s="70" t="s">
        <v>390</v>
      </c>
      <c r="C27" s="74">
        <v>2539128440</v>
      </c>
      <c r="D27" s="74">
        <v>153472512.17000008</v>
      </c>
      <c r="E27" s="74">
        <v>155946336.33000007</v>
      </c>
      <c r="F27" s="74">
        <v>153863675.70000002</v>
      </c>
    </row>
    <row r="28" spans="2:6" x14ac:dyDescent="0.2">
      <c r="B28" s="71" t="s">
        <v>391</v>
      </c>
      <c r="C28" s="74">
        <v>2539128440</v>
      </c>
      <c r="D28" s="74">
        <v>153472512.17000008</v>
      </c>
      <c r="E28" s="74">
        <v>155946336.33000007</v>
      </c>
      <c r="F28" s="74">
        <v>153863675.70000002</v>
      </c>
    </row>
    <row r="29" spans="2:6" x14ac:dyDescent="0.2">
      <c r="B29" s="70" t="s">
        <v>431</v>
      </c>
      <c r="C29" s="74">
        <v>118136404</v>
      </c>
      <c r="D29" s="74">
        <v>13116719.869999999</v>
      </c>
      <c r="E29" s="74">
        <v>11154997.6</v>
      </c>
      <c r="F29" s="74">
        <v>9599467.8599999957</v>
      </c>
    </row>
    <row r="30" spans="2:6" x14ac:dyDescent="0.2">
      <c r="B30" s="71" t="s">
        <v>171</v>
      </c>
      <c r="C30" s="74">
        <v>118136404</v>
      </c>
      <c r="D30" s="74">
        <v>13116719.869999999</v>
      </c>
      <c r="E30" s="74">
        <v>11154997.6</v>
      </c>
      <c r="F30" s="74">
        <v>9599467.8599999957</v>
      </c>
    </row>
    <row r="31" spans="2:6" x14ac:dyDescent="0.2">
      <c r="B31" s="70" t="s">
        <v>173</v>
      </c>
      <c r="C31" s="74">
        <v>182681576</v>
      </c>
      <c r="D31" s="74">
        <v>14683863.859999998</v>
      </c>
      <c r="E31" s="74">
        <v>14729011.550000003</v>
      </c>
      <c r="F31" s="74">
        <v>13221946.510000002</v>
      </c>
    </row>
    <row r="32" spans="2:6" x14ac:dyDescent="0.2">
      <c r="B32" s="71" t="s">
        <v>174</v>
      </c>
      <c r="C32" s="74">
        <v>182681576</v>
      </c>
      <c r="D32" s="74">
        <v>14683863.859999998</v>
      </c>
      <c r="E32" s="74">
        <v>14729011.550000003</v>
      </c>
      <c r="F32" s="74">
        <v>13221946.510000002</v>
      </c>
    </row>
    <row r="33" spans="2:6" x14ac:dyDescent="0.2">
      <c r="B33" s="70" t="s">
        <v>175</v>
      </c>
      <c r="C33" s="74">
        <v>94739958</v>
      </c>
      <c r="D33" s="74">
        <v>6711593.46</v>
      </c>
      <c r="E33" s="74">
        <v>7056586.5900000008</v>
      </c>
      <c r="F33" s="74">
        <v>6645821.129999999</v>
      </c>
    </row>
    <row r="34" spans="2:6" x14ac:dyDescent="0.2">
      <c r="B34" s="71" t="s">
        <v>174</v>
      </c>
      <c r="C34" s="74">
        <v>94739958</v>
      </c>
      <c r="D34" s="74">
        <v>6711593.46</v>
      </c>
      <c r="E34" s="74">
        <v>7056586.5900000008</v>
      </c>
      <c r="F34" s="74">
        <v>6645821.129999999</v>
      </c>
    </row>
    <row r="35" spans="2:6" x14ac:dyDescent="0.2">
      <c r="B35" s="70" t="s">
        <v>514</v>
      </c>
      <c r="C35" s="74">
        <v>74060196</v>
      </c>
      <c r="D35" s="74">
        <v>7615935.0700000003</v>
      </c>
      <c r="E35" s="74">
        <v>6289986.7399999993</v>
      </c>
      <c r="F35" s="74">
        <v>4571763.55</v>
      </c>
    </row>
    <row r="36" spans="2:6" x14ac:dyDescent="0.2">
      <c r="B36" s="71" t="s">
        <v>515</v>
      </c>
      <c r="C36" s="74">
        <v>74060196</v>
      </c>
      <c r="D36" s="74">
        <v>7615935.0700000003</v>
      </c>
      <c r="E36" s="74">
        <v>6289986.7399999993</v>
      </c>
      <c r="F36" s="74">
        <v>4571763.55</v>
      </c>
    </row>
    <row r="37" spans="2:6" x14ac:dyDescent="0.2">
      <c r="B37" s="70" t="s">
        <v>392</v>
      </c>
      <c r="C37" s="74">
        <v>91627547</v>
      </c>
      <c r="D37" s="74">
        <v>6449496.9900000002</v>
      </c>
      <c r="E37" s="74">
        <v>5497993.3699999992</v>
      </c>
      <c r="F37" s="74">
        <v>4111449.6499999994</v>
      </c>
    </row>
    <row r="38" spans="2:6" x14ac:dyDescent="0.2">
      <c r="B38" s="71" t="s">
        <v>176</v>
      </c>
      <c r="C38" s="74">
        <v>91627547</v>
      </c>
      <c r="D38" s="74">
        <v>6449496.9900000002</v>
      </c>
      <c r="E38" s="74">
        <v>5497993.3699999992</v>
      </c>
      <c r="F38" s="74">
        <v>4111449.6499999994</v>
      </c>
    </row>
    <row r="39" spans="2:6" x14ac:dyDescent="0.2">
      <c r="B39" s="70" t="s">
        <v>393</v>
      </c>
      <c r="C39" s="74">
        <v>238202607</v>
      </c>
      <c r="D39" s="74">
        <v>19705190.820000004</v>
      </c>
      <c r="E39" s="74">
        <v>19705190.82</v>
      </c>
      <c r="F39" s="74">
        <v>30817288.080000002</v>
      </c>
    </row>
    <row r="40" spans="2:6" x14ac:dyDescent="0.2">
      <c r="B40" s="71" t="s">
        <v>167</v>
      </c>
      <c r="C40" s="74">
        <v>238202607</v>
      </c>
      <c r="D40" s="74">
        <v>19705190.820000004</v>
      </c>
      <c r="E40" s="74">
        <v>19705190.82</v>
      </c>
      <c r="F40" s="74">
        <v>30817288.080000002</v>
      </c>
    </row>
    <row r="41" spans="2:6" x14ac:dyDescent="0.2">
      <c r="B41" s="70" t="s">
        <v>432</v>
      </c>
      <c r="C41" s="74">
        <v>350000000</v>
      </c>
      <c r="D41" s="74">
        <v>12438094.080000002</v>
      </c>
      <c r="E41" s="74">
        <v>7614493.3499999996</v>
      </c>
      <c r="F41" s="74">
        <v>7143795.8699999992</v>
      </c>
    </row>
    <row r="42" spans="2:6" x14ac:dyDescent="0.2">
      <c r="B42" s="71" t="s">
        <v>172</v>
      </c>
      <c r="C42" s="74">
        <v>350000000</v>
      </c>
      <c r="D42" s="74">
        <v>12438094.080000002</v>
      </c>
      <c r="E42" s="74">
        <v>7614493.3499999996</v>
      </c>
      <c r="F42" s="74">
        <v>7143795.8699999992</v>
      </c>
    </row>
    <row r="43" spans="2:6" x14ac:dyDescent="0.2">
      <c r="B43" s="70" t="s">
        <v>433</v>
      </c>
      <c r="C43" s="74">
        <v>1650908797</v>
      </c>
      <c r="D43" s="74">
        <v>684467517.16000044</v>
      </c>
      <c r="E43" s="74">
        <v>525321808.17000014</v>
      </c>
      <c r="F43" s="74">
        <v>191541207.99999988</v>
      </c>
    </row>
    <row r="44" spans="2:6" x14ac:dyDescent="0.2">
      <c r="B44" s="71" t="s">
        <v>172</v>
      </c>
      <c r="C44" s="74">
        <v>1650908797</v>
      </c>
      <c r="D44" s="74">
        <v>684467517.16000044</v>
      </c>
      <c r="E44" s="74">
        <v>525321808.17000014</v>
      </c>
      <c r="F44" s="74">
        <v>191541207.99999988</v>
      </c>
    </row>
    <row r="45" spans="2:6" ht="15" x14ac:dyDescent="0.25">
      <c r="B45" s="69" t="s">
        <v>394</v>
      </c>
      <c r="C45" s="73">
        <v>49771582635</v>
      </c>
      <c r="D45" s="73">
        <v>3664128833.5899968</v>
      </c>
      <c r="E45" s="73">
        <v>3708513513.0999961</v>
      </c>
      <c r="F45" s="73">
        <v>3703095483.8299975</v>
      </c>
    </row>
    <row r="46" spans="2:6" x14ac:dyDescent="0.2">
      <c r="B46" s="70" t="s">
        <v>177</v>
      </c>
      <c r="C46" s="74">
        <v>5810241212</v>
      </c>
      <c r="D46" s="74">
        <v>308680158.05999988</v>
      </c>
      <c r="E46" s="74">
        <v>284056443.64999998</v>
      </c>
      <c r="F46" s="74">
        <v>284940506.54000008</v>
      </c>
    </row>
    <row r="47" spans="2:6" x14ac:dyDescent="0.2">
      <c r="B47" s="71" t="s">
        <v>167</v>
      </c>
      <c r="C47" s="74">
        <v>430230457</v>
      </c>
      <c r="D47" s="74">
        <v>48791117.600000016</v>
      </c>
      <c r="E47" s="74">
        <v>29146458.969999999</v>
      </c>
      <c r="F47" s="74">
        <v>27214208.449999999</v>
      </c>
    </row>
    <row r="48" spans="2:6" x14ac:dyDescent="0.2">
      <c r="B48" s="71" t="s">
        <v>516</v>
      </c>
      <c r="C48" s="74">
        <v>3644883888</v>
      </c>
      <c r="D48" s="74">
        <v>115295134.87</v>
      </c>
      <c r="E48" s="74">
        <v>110316079.09</v>
      </c>
      <c r="F48" s="74">
        <v>113132392.50000001</v>
      </c>
    </row>
    <row r="49" spans="2:6" x14ac:dyDescent="0.2">
      <c r="B49" s="71" t="s">
        <v>513</v>
      </c>
      <c r="C49" s="74">
        <v>1735126867</v>
      </c>
      <c r="D49" s="74">
        <v>144593905.59</v>
      </c>
      <c r="E49" s="74">
        <v>144593905.59</v>
      </c>
      <c r="F49" s="74">
        <v>144593905.59</v>
      </c>
    </row>
    <row r="50" spans="2:6" x14ac:dyDescent="0.2">
      <c r="B50" s="70" t="s">
        <v>178</v>
      </c>
      <c r="C50" s="74">
        <v>118165086</v>
      </c>
      <c r="D50" s="74">
        <v>11105610.58</v>
      </c>
      <c r="E50" s="74">
        <v>11218300.569999998</v>
      </c>
      <c r="F50" s="74">
        <v>11000274.380000003</v>
      </c>
    </row>
    <row r="51" spans="2:6" x14ac:dyDescent="0.2">
      <c r="B51" s="71" t="s">
        <v>179</v>
      </c>
      <c r="C51" s="74">
        <v>118165086</v>
      </c>
      <c r="D51" s="74">
        <v>11105610.58</v>
      </c>
      <c r="E51" s="74">
        <v>11218300.569999998</v>
      </c>
      <c r="F51" s="74">
        <v>11000274.380000003</v>
      </c>
    </row>
    <row r="52" spans="2:6" x14ac:dyDescent="0.2">
      <c r="B52" s="70" t="s">
        <v>180</v>
      </c>
      <c r="C52" s="74">
        <v>2449559028</v>
      </c>
      <c r="D52" s="74">
        <v>78885305.099999994</v>
      </c>
      <c r="E52" s="74">
        <v>56026812.050000004</v>
      </c>
      <c r="F52" s="74">
        <v>139634351.41000003</v>
      </c>
    </row>
    <row r="53" spans="2:6" x14ac:dyDescent="0.2">
      <c r="B53" s="71" t="s">
        <v>517</v>
      </c>
      <c r="C53" s="74">
        <v>2449559028</v>
      </c>
      <c r="D53" s="74">
        <v>78885305.099999994</v>
      </c>
      <c r="E53" s="74">
        <v>56026812.050000004</v>
      </c>
      <c r="F53" s="74">
        <v>139634351.41000003</v>
      </c>
    </row>
    <row r="54" spans="2:6" x14ac:dyDescent="0.2">
      <c r="B54" s="70" t="s">
        <v>434</v>
      </c>
      <c r="C54" s="74">
        <v>654864330</v>
      </c>
      <c r="D54" s="74">
        <v>32141872.400000002</v>
      </c>
      <c r="E54" s="74">
        <v>30486330.260000009</v>
      </c>
      <c r="F54" s="74">
        <v>22986886.690000001</v>
      </c>
    </row>
    <row r="55" spans="2:6" x14ac:dyDescent="0.2">
      <c r="B55" s="71" t="s">
        <v>179</v>
      </c>
      <c r="C55" s="74">
        <v>654864330</v>
      </c>
      <c r="D55" s="74">
        <v>32141872.400000002</v>
      </c>
      <c r="E55" s="74">
        <v>30486330.260000009</v>
      </c>
      <c r="F55" s="74">
        <v>22986886.690000001</v>
      </c>
    </row>
    <row r="56" spans="2:6" x14ac:dyDescent="0.2">
      <c r="B56" s="70" t="s">
        <v>182</v>
      </c>
      <c r="C56" s="74">
        <v>35766442468</v>
      </c>
      <c r="D56" s="74">
        <v>2957798913.7999988</v>
      </c>
      <c r="E56" s="74">
        <v>2952567839.6299987</v>
      </c>
      <c r="F56" s="74">
        <v>2938796101.0099993</v>
      </c>
    </row>
    <row r="57" spans="2:6" x14ac:dyDescent="0.2">
      <c r="B57" s="71" t="s">
        <v>516</v>
      </c>
      <c r="C57" s="74">
        <v>35706603194</v>
      </c>
      <c r="D57" s="74">
        <v>2957798795.7999988</v>
      </c>
      <c r="E57" s="74">
        <v>2952567839.6299987</v>
      </c>
      <c r="F57" s="74">
        <v>2938796101.0099993</v>
      </c>
    </row>
    <row r="58" spans="2:6" x14ac:dyDescent="0.2">
      <c r="B58" s="71" t="s">
        <v>272</v>
      </c>
      <c r="C58" s="74">
        <v>34200289</v>
      </c>
      <c r="D58" s="74">
        <v>0</v>
      </c>
      <c r="E58" s="74">
        <v>0</v>
      </c>
      <c r="F58" s="74">
        <v>0</v>
      </c>
    </row>
    <row r="59" spans="2:6" x14ac:dyDescent="0.2">
      <c r="B59" s="71" t="s">
        <v>435</v>
      </c>
      <c r="C59" s="74">
        <v>25638985</v>
      </c>
      <c r="D59" s="74">
        <v>118</v>
      </c>
      <c r="E59" s="74">
        <v>0</v>
      </c>
      <c r="F59" s="74">
        <v>0</v>
      </c>
    </row>
    <row r="60" spans="2:6" x14ac:dyDescent="0.2">
      <c r="B60" s="70" t="s">
        <v>395</v>
      </c>
      <c r="C60" s="74">
        <v>451046126</v>
      </c>
      <c r="D60" s="74">
        <v>27832255.219999995</v>
      </c>
      <c r="E60" s="74">
        <v>27592615.219999999</v>
      </c>
      <c r="F60" s="74">
        <v>26741914.889999997</v>
      </c>
    </row>
    <row r="61" spans="2:6" x14ac:dyDescent="0.2">
      <c r="B61" s="71" t="s">
        <v>516</v>
      </c>
      <c r="C61" s="74">
        <v>451046126</v>
      </c>
      <c r="D61" s="74">
        <v>27832255.219999995</v>
      </c>
      <c r="E61" s="74">
        <v>27592615.219999999</v>
      </c>
      <c r="F61" s="74">
        <v>26741914.889999997</v>
      </c>
    </row>
    <row r="62" spans="2:6" x14ac:dyDescent="0.2">
      <c r="B62" s="70" t="s">
        <v>436</v>
      </c>
      <c r="C62" s="74">
        <v>302146892</v>
      </c>
      <c r="D62" s="74">
        <v>20209885.040000003</v>
      </c>
      <c r="E62" s="74">
        <v>20209885.039999999</v>
      </c>
      <c r="F62" s="74">
        <v>26999757.879999999</v>
      </c>
    </row>
    <row r="63" spans="2:6" x14ac:dyDescent="0.2">
      <c r="B63" s="71" t="s">
        <v>516</v>
      </c>
      <c r="C63" s="74">
        <v>302146892</v>
      </c>
      <c r="D63" s="74">
        <v>20209885.040000003</v>
      </c>
      <c r="E63" s="74">
        <v>20209885.039999999</v>
      </c>
      <c r="F63" s="74">
        <v>26999757.879999999</v>
      </c>
    </row>
    <row r="64" spans="2:6" x14ac:dyDescent="0.2">
      <c r="B64" s="70" t="s">
        <v>183</v>
      </c>
      <c r="C64" s="74">
        <v>1094220384</v>
      </c>
      <c r="D64" s="74">
        <v>76207136.930000007</v>
      </c>
      <c r="E64" s="74">
        <v>74756406.739999995</v>
      </c>
      <c r="F64" s="74">
        <v>82574792.910000011</v>
      </c>
    </row>
    <row r="65" spans="2:6" x14ac:dyDescent="0.2">
      <c r="B65" s="71" t="s">
        <v>184</v>
      </c>
      <c r="C65" s="74">
        <v>1094220384</v>
      </c>
      <c r="D65" s="74">
        <v>76207136.930000007</v>
      </c>
      <c r="E65" s="74">
        <v>74756406.739999995</v>
      </c>
      <c r="F65" s="74">
        <v>82574792.910000011</v>
      </c>
    </row>
    <row r="66" spans="2:6" x14ac:dyDescent="0.2">
      <c r="B66" s="70" t="s">
        <v>518</v>
      </c>
      <c r="C66" s="74">
        <v>2644780739</v>
      </c>
      <c r="D66" s="74">
        <v>102564490.29999998</v>
      </c>
      <c r="E66" s="74">
        <v>212563285.34999999</v>
      </c>
      <c r="F66" s="74">
        <v>132558550.70999999</v>
      </c>
    </row>
    <row r="67" spans="2:6" x14ac:dyDescent="0.2">
      <c r="B67" s="71" t="s">
        <v>517</v>
      </c>
      <c r="C67" s="74">
        <v>2644780739</v>
      </c>
      <c r="D67" s="74">
        <v>102564490.29999998</v>
      </c>
      <c r="E67" s="74">
        <v>212563285.34999999</v>
      </c>
      <c r="F67" s="74">
        <v>132558550.70999999</v>
      </c>
    </row>
    <row r="68" spans="2:6" x14ac:dyDescent="0.2">
      <c r="B68" s="70" t="s">
        <v>185</v>
      </c>
      <c r="C68" s="74">
        <v>248968365</v>
      </c>
      <c r="D68" s="74">
        <v>25471200.589999992</v>
      </c>
      <c r="E68" s="74">
        <v>19094991.400000002</v>
      </c>
      <c r="F68" s="74">
        <v>18107879.059999991</v>
      </c>
    </row>
    <row r="69" spans="2:6" x14ac:dyDescent="0.2">
      <c r="B69" s="71" t="s">
        <v>179</v>
      </c>
      <c r="C69" s="74">
        <v>248968365</v>
      </c>
      <c r="D69" s="74">
        <v>25471200.589999992</v>
      </c>
      <c r="E69" s="74">
        <v>19094991.400000002</v>
      </c>
      <c r="F69" s="74">
        <v>18107879.059999991</v>
      </c>
    </row>
    <row r="70" spans="2:6" x14ac:dyDescent="0.2">
      <c r="B70" s="70" t="s">
        <v>437</v>
      </c>
      <c r="C70" s="74">
        <v>231148005</v>
      </c>
      <c r="D70" s="74">
        <v>23232005.570000004</v>
      </c>
      <c r="E70" s="74">
        <v>19940603.190000005</v>
      </c>
      <c r="F70" s="74">
        <v>18754468.350000009</v>
      </c>
    </row>
    <row r="71" spans="2:6" x14ac:dyDescent="0.2">
      <c r="B71" s="71" t="s">
        <v>179</v>
      </c>
      <c r="C71" s="74">
        <v>231148005</v>
      </c>
      <c r="D71" s="74">
        <v>23232005.570000004</v>
      </c>
      <c r="E71" s="74">
        <v>19940603.190000005</v>
      </c>
      <c r="F71" s="74">
        <v>18754468.350000009</v>
      </c>
    </row>
    <row r="72" spans="2:6" ht="15" x14ac:dyDescent="0.25">
      <c r="B72" s="69" t="s">
        <v>186</v>
      </c>
      <c r="C72" s="73">
        <v>2481231381</v>
      </c>
      <c r="D72" s="73">
        <v>127155009.47999993</v>
      </c>
      <c r="E72" s="73">
        <v>126079084.53999996</v>
      </c>
      <c r="F72" s="73">
        <v>125738755</v>
      </c>
    </row>
    <row r="73" spans="2:6" x14ac:dyDescent="0.2">
      <c r="B73" s="70" t="s">
        <v>438</v>
      </c>
      <c r="C73" s="74">
        <v>2481231381</v>
      </c>
      <c r="D73" s="74">
        <v>127155009.47999993</v>
      </c>
      <c r="E73" s="74">
        <v>126079084.53999996</v>
      </c>
      <c r="F73" s="74">
        <v>125738755</v>
      </c>
    </row>
    <row r="74" spans="2:6" x14ac:dyDescent="0.2">
      <c r="B74" s="71" t="s">
        <v>439</v>
      </c>
      <c r="C74" s="74">
        <v>2466391365</v>
      </c>
      <c r="D74" s="74">
        <v>126851277.47999993</v>
      </c>
      <c r="E74" s="74">
        <v>125775352.53999996</v>
      </c>
      <c r="F74" s="74">
        <v>125435023</v>
      </c>
    </row>
    <row r="75" spans="2:6" x14ac:dyDescent="0.2">
      <c r="B75" s="71" t="s">
        <v>512</v>
      </c>
      <c r="C75" s="74">
        <v>14840016</v>
      </c>
      <c r="D75" s="74">
        <v>303732</v>
      </c>
      <c r="E75" s="74">
        <v>303732</v>
      </c>
      <c r="F75" s="74">
        <v>303732</v>
      </c>
    </row>
    <row r="76" spans="2:6" ht="15" x14ac:dyDescent="0.25">
      <c r="B76" s="69" t="s">
        <v>187</v>
      </c>
      <c r="C76" s="73">
        <v>16543924520</v>
      </c>
      <c r="D76" s="73">
        <v>691873484.96999979</v>
      </c>
      <c r="E76" s="73">
        <v>775676309.51999986</v>
      </c>
      <c r="F76" s="73">
        <v>589829383.47000039</v>
      </c>
    </row>
    <row r="77" spans="2:6" x14ac:dyDescent="0.2">
      <c r="B77" s="70" t="s">
        <v>188</v>
      </c>
      <c r="C77" s="74">
        <v>3199637518</v>
      </c>
      <c r="D77" s="74">
        <v>143530180.97000003</v>
      </c>
      <c r="E77" s="74">
        <v>87841924.480000004</v>
      </c>
      <c r="F77" s="74">
        <v>66410582.879999973</v>
      </c>
    </row>
    <row r="78" spans="2:6" x14ac:dyDescent="0.2">
      <c r="B78" s="71" t="s">
        <v>167</v>
      </c>
      <c r="C78" s="74">
        <v>2609284279</v>
      </c>
      <c r="D78" s="74">
        <v>95198838.430000007</v>
      </c>
      <c r="E78" s="74">
        <v>48089623.509999998</v>
      </c>
      <c r="F78" s="74">
        <v>42275726.61999999</v>
      </c>
    </row>
    <row r="79" spans="2:6" x14ac:dyDescent="0.2">
      <c r="B79" s="71" t="s">
        <v>189</v>
      </c>
      <c r="C79" s="74">
        <v>16000000</v>
      </c>
      <c r="D79" s="74">
        <v>2457361.37</v>
      </c>
      <c r="E79" s="74">
        <v>1554956.96</v>
      </c>
      <c r="F79" s="74">
        <v>207361.37</v>
      </c>
    </row>
    <row r="80" spans="2:6" x14ac:dyDescent="0.2">
      <c r="B80" s="71" t="s">
        <v>519</v>
      </c>
      <c r="C80" s="74">
        <v>95000000</v>
      </c>
      <c r="D80" s="74">
        <v>7888486.5099999998</v>
      </c>
      <c r="E80" s="74">
        <v>211849.35</v>
      </c>
      <c r="F80" s="74">
        <v>197672.22999999998</v>
      </c>
    </row>
    <row r="81" spans="2:6" x14ac:dyDescent="0.2">
      <c r="B81" s="71" t="s">
        <v>513</v>
      </c>
      <c r="C81" s="74">
        <v>479353239</v>
      </c>
      <c r="D81" s="74">
        <v>37985494.659999996</v>
      </c>
      <c r="E81" s="74">
        <v>37985494.659999996</v>
      </c>
      <c r="F81" s="74">
        <v>23729822.66</v>
      </c>
    </row>
    <row r="82" spans="2:6" x14ac:dyDescent="0.2">
      <c r="B82" s="70" t="s">
        <v>181</v>
      </c>
      <c r="C82" s="74">
        <v>4109834240</v>
      </c>
      <c r="D82" s="74">
        <v>119362895.47999996</v>
      </c>
      <c r="E82" s="74">
        <v>301229828.62000006</v>
      </c>
      <c r="F82" s="74">
        <v>100789734.08000001</v>
      </c>
    </row>
    <row r="83" spans="2:6" x14ac:dyDescent="0.2">
      <c r="B83" s="71" t="s">
        <v>520</v>
      </c>
      <c r="C83" s="74">
        <v>4109834240</v>
      </c>
      <c r="D83" s="74">
        <v>119362895.47999996</v>
      </c>
      <c r="E83" s="74">
        <v>301229828.62000006</v>
      </c>
      <c r="F83" s="74">
        <v>100789734.08000001</v>
      </c>
    </row>
    <row r="84" spans="2:6" x14ac:dyDescent="0.2">
      <c r="B84" s="70" t="s">
        <v>190</v>
      </c>
      <c r="C84" s="74">
        <v>3993718403</v>
      </c>
      <c r="D84" s="74">
        <v>81381066.669999972</v>
      </c>
      <c r="E84" s="74">
        <v>83565879.030000001</v>
      </c>
      <c r="F84" s="74">
        <v>45175391.160000004</v>
      </c>
    </row>
    <row r="85" spans="2:6" x14ac:dyDescent="0.2">
      <c r="B85" s="71" t="s">
        <v>191</v>
      </c>
      <c r="C85" s="74">
        <v>3993718403</v>
      </c>
      <c r="D85" s="74">
        <v>81381066.669999972</v>
      </c>
      <c r="E85" s="74">
        <v>83565879.030000001</v>
      </c>
      <c r="F85" s="74">
        <v>45175391.160000004</v>
      </c>
    </row>
    <row r="86" spans="2:6" x14ac:dyDescent="0.2">
      <c r="B86" s="70" t="s">
        <v>192</v>
      </c>
      <c r="C86" s="74">
        <v>93076099</v>
      </c>
      <c r="D86" s="74">
        <v>10915311.219999999</v>
      </c>
      <c r="E86" s="74">
        <v>6349689.9199999999</v>
      </c>
      <c r="F86" s="74">
        <v>6690952.540000001</v>
      </c>
    </row>
    <row r="87" spans="2:6" x14ac:dyDescent="0.2">
      <c r="B87" s="71" t="s">
        <v>189</v>
      </c>
      <c r="C87" s="74">
        <v>93076099</v>
      </c>
      <c r="D87" s="74">
        <v>10915311.219999999</v>
      </c>
      <c r="E87" s="74">
        <v>6349689.9199999999</v>
      </c>
      <c r="F87" s="74">
        <v>6690952.540000001</v>
      </c>
    </row>
    <row r="88" spans="2:6" x14ac:dyDescent="0.2">
      <c r="B88" s="70" t="s">
        <v>440</v>
      </c>
      <c r="C88" s="74">
        <v>253456268</v>
      </c>
      <c r="D88" s="74">
        <v>41061988.310000002</v>
      </c>
      <c r="E88" s="74">
        <v>13324777.039999999</v>
      </c>
      <c r="F88" s="74">
        <v>12257774.229999999</v>
      </c>
    </row>
    <row r="89" spans="2:6" x14ac:dyDescent="0.2">
      <c r="B89" s="71" t="s">
        <v>193</v>
      </c>
      <c r="C89" s="74">
        <v>253456268</v>
      </c>
      <c r="D89" s="74">
        <v>41061988.310000002</v>
      </c>
      <c r="E89" s="74">
        <v>13324777.039999999</v>
      </c>
      <c r="F89" s="74">
        <v>12257774.229999999</v>
      </c>
    </row>
    <row r="90" spans="2:6" x14ac:dyDescent="0.2">
      <c r="B90" s="70" t="s">
        <v>441</v>
      </c>
      <c r="C90" s="74">
        <v>4161248089</v>
      </c>
      <c r="D90" s="74">
        <v>270488196.09999996</v>
      </c>
      <c r="E90" s="74">
        <v>264504617.26999995</v>
      </c>
      <c r="F90" s="74">
        <v>341632705.56999999</v>
      </c>
    </row>
    <row r="91" spans="2:6" x14ac:dyDescent="0.2">
      <c r="B91" s="71" t="s">
        <v>442</v>
      </c>
      <c r="C91" s="74">
        <v>4161248089</v>
      </c>
      <c r="D91" s="74">
        <v>270488196.09999996</v>
      </c>
      <c r="E91" s="74">
        <v>264504617.26999995</v>
      </c>
      <c r="F91" s="74">
        <v>341632705.56999999</v>
      </c>
    </row>
    <row r="92" spans="2:6" x14ac:dyDescent="0.2">
      <c r="B92" s="70" t="s">
        <v>443</v>
      </c>
      <c r="C92" s="74">
        <v>732953903</v>
      </c>
      <c r="D92" s="74">
        <v>25133846.219999995</v>
      </c>
      <c r="E92" s="74">
        <v>18859593.16</v>
      </c>
      <c r="F92" s="74">
        <v>16872243.009999998</v>
      </c>
    </row>
    <row r="93" spans="2:6" x14ac:dyDescent="0.2">
      <c r="B93" s="71" t="s">
        <v>519</v>
      </c>
      <c r="C93" s="74">
        <v>732953903</v>
      </c>
      <c r="D93" s="74">
        <v>25133846.219999995</v>
      </c>
      <c r="E93" s="74">
        <v>18859593.16</v>
      </c>
      <c r="F93" s="74">
        <v>16872243.009999998</v>
      </c>
    </row>
    <row r="94" spans="2:6" ht="15" x14ac:dyDescent="0.25">
      <c r="B94" s="68" t="s">
        <v>396</v>
      </c>
      <c r="C94" s="72">
        <v>50918592846</v>
      </c>
      <c r="D94" s="72">
        <v>3913097565.3700004</v>
      </c>
      <c r="E94" s="72">
        <v>3777087347.2600002</v>
      </c>
      <c r="F94" s="72">
        <v>1964861466.6100008</v>
      </c>
    </row>
    <row r="95" spans="2:6" ht="15" x14ac:dyDescent="0.25">
      <c r="B95" s="69" t="s">
        <v>194</v>
      </c>
      <c r="C95" s="73">
        <v>28972374348</v>
      </c>
      <c r="D95" s="73">
        <v>2089408937.3500004</v>
      </c>
      <c r="E95" s="73">
        <v>2101381618.4899993</v>
      </c>
      <c r="F95" s="73">
        <v>303925676.18999994</v>
      </c>
    </row>
    <row r="96" spans="2:6" x14ac:dyDescent="0.2">
      <c r="B96" s="70" t="s">
        <v>397</v>
      </c>
      <c r="C96" s="74">
        <v>26733253976</v>
      </c>
      <c r="D96" s="74">
        <v>1945975882.6900003</v>
      </c>
      <c r="E96" s="74">
        <v>1964804835.7699997</v>
      </c>
      <c r="F96" s="74">
        <v>167719225.76999998</v>
      </c>
    </row>
    <row r="97" spans="2:6" x14ac:dyDescent="0.2">
      <c r="B97" s="71" t="s">
        <v>167</v>
      </c>
      <c r="C97" s="74">
        <v>1963574926</v>
      </c>
      <c r="D97" s="74">
        <v>73924081.859999985</v>
      </c>
      <c r="E97" s="74">
        <v>69268317.519999996</v>
      </c>
      <c r="F97" s="74">
        <v>59952288.719999999</v>
      </c>
    </row>
    <row r="98" spans="2:6" x14ac:dyDescent="0.2">
      <c r="B98" s="71" t="s">
        <v>195</v>
      </c>
      <c r="C98" s="74">
        <v>369875789</v>
      </c>
      <c r="D98" s="74">
        <v>6544402.3899999987</v>
      </c>
      <c r="E98" s="74">
        <v>9717281.9199999999</v>
      </c>
      <c r="F98" s="74">
        <v>10206757.060000001</v>
      </c>
    </row>
    <row r="99" spans="2:6" x14ac:dyDescent="0.2">
      <c r="B99" s="71" t="s">
        <v>196</v>
      </c>
      <c r="C99" s="74">
        <v>78236325</v>
      </c>
      <c r="D99" s="74">
        <v>40000</v>
      </c>
      <c r="E99" s="74">
        <v>2712086.52</v>
      </c>
      <c r="F99" s="74">
        <v>2812086.52</v>
      </c>
    </row>
    <row r="100" spans="2:6" x14ac:dyDescent="0.2">
      <c r="B100" s="71" t="s">
        <v>197</v>
      </c>
      <c r="C100" s="74">
        <v>49822590</v>
      </c>
      <c r="D100" s="74">
        <v>28444.71</v>
      </c>
      <c r="E100" s="74">
        <v>3004132.21</v>
      </c>
      <c r="F100" s="74">
        <v>3004132.21</v>
      </c>
    </row>
    <row r="101" spans="2:6" x14ac:dyDescent="0.2">
      <c r="B101" s="71" t="s">
        <v>207</v>
      </c>
      <c r="C101" s="74">
        <v>1237327951</v>
      </c>
      <c r="D101" s="74">
        <v>10932011.82</v>
      </c>
      <c r="E101" s="74">
        <v>25601075.689999998</v>
      </c>
      <c r="F101" s="74">
        <v>26229265.690000001</v>
      </c>
    </row>
    <row r="102" spans="2:6" x14ac:dyDescent="0.2">
      <c r="B102" s="71" t="s">
        <v>512</v>
      </c>
      <c r="C102" s="74">
        <v>508289136</v>
      </c>
      <c r="D102" s="74">
        <v>34628002.909999996</v>
      </c>
      <c r="E102" s="74">
        <v>34623002.909999996</v>
      </c>
      <c r="F102" s="74">
        <v>65514695.569999993</v>
      </c>
    </row>
    <row r="103" spans="2:6" x14ac:dyDescent="0.2">
      <c r="B103" s="71" t="s">
        <v>513</v>
      </c>
      <c r="C103" s="74">
        <v>22526127259</v>
      </c>
      <c r="D103" s="74">
        <v>1819878939</v>
      </c>
      <c r="E103" s="74">
        <v>1819878939</v>
      </c>
      <c r="F103" s="74">
        <v>0</v>
      </c>
    </row>
    <row r="104" spans="2:6" x14ac:dyDescent="0.2">
      <c r="B104" s="70" t="s">
        <v>198</v>
      </c>
      <c r="C104" s="74">
        <v>1861470301</v>
      </c>
      <c r="D104" s="74">
        <v>106281813.75</v>
      </c>
      <c r="E104" s="74">
        <v>106837476.95000002</v>
      </c>
      <c r="F104" s="74">
        <v>107127173.08999999</v>
      </c>
    </row>
    <row r="105" spans="2:6" x14ac:dyDescent="0.2">
      <c r="B105" s="71" t="s">
        <v>196</v>
      </c>
      <c r="C105" s="74">
        <v>1861470301</v>
      </c>
      <c r="D105" s="74">
        <v>106281813.75</v>
      </c>
      <c r="E105" s="74">
        <v>106837476.95000002</v>
      </c>
      <c r="F105" s="74">
        <v>107127173.08999999</v>
      </c>
    </row>
    <row r="106" spans="2:6" x14ac:dyDescent="0.2">
      <c r="B106" s="70" t="s">
        <v>444</v>
      </c>
      <c r="C106" s="74">
        <v>116611243</v>
      </c>
      <c r="D106" s="74">
        <v>16597974.290000003</v>
      </c>
      <c r="E106" s="74">
        <v>9366761.3100000024</v>
      </c>
      <c r="F106" s="74">
        <v>8416404.0299999993</v>
      </c>
    </row>
    <row r="107" spans="2:6" x14ac:dyDescent="0.2">
      <c r="B107" s="71" t="s">
        <v>197</v>
      </c>
      <c r="C107" s="74">
        <v>116611243</v>
      </c>
      <c r="D107" s="74">
        <v>16597974.290000003</v>
      </c>
      <c r="E107" s="74">
        <v>9366761.3100000024</v>
      </c>
      <c r="F107" s="74">
        <v>8416404.0299999993</v>
      </c>
    </row>
    <row r="108" spans="2:6" x14ac:dyDescent="0.2">
      <c r="B108" s="70" t="s">
        <v>199</v>
      </c>
      <c r="C108" s="74">
        <v>93821253</v>
      </c>
      <c r="D108" s="74">
        <v>6145798.2999999989</v>
      </c>
      <c r="E108" s="74">
        <v>8824471.5500000007</v>
      </c>
      <c r="F108" s="74">
        <v>6166778.9899999993</v>
      </c>
    </row>
    <row r="109" spans="2:6" x14ac:dyDescent="0.2">
      <c r="B109" s="71" t="s">
        <v>398</v>
      </c>
      <c r="C109" s="74">
        <v>93821253</v>
      </c>
      <c r="D109" s="74">
        <v>6145798.2999999989</v>
      </c>
      <c r="E109" s="74">
        <v>8824471.5500000007</v>
      </c>
      <c r="F109" s="74">
        <v>6166778.9899999993</v>
      </c>
    </row>
    <row r="110" spans="2:6" x14ac:dyDescent="0.2">
      <c r="B110" s="70" t="s">
        <v>200</v>
      </c>
      <c r="C110" s="74">
        <v>28358299</v>
      </c>
      <c r="D110" s="74">
        <v>2178322.1800000002</v>
      </c>
      <c r="E110" s="74">
        <v>1237759.9700000002</v>
      </c>
      <c r="F110" s="74">
        <v>1703140.61</v>
      </c>
    </row>
    <row r="111" spans="2:6" x14ac:dyDescent="0.2">
      <c r="B111" s="71" t="s">
        <v>398</v>
      </c>
      <c r="C111" s="74">
        <v>28358299</v>
      </c>
      <c r="D111" s="74">
        <v>2178322.1800000002</v>
      </c>
      <c r="E111" s="74">
        <v>1237759.9700000002</v>
      </c>
      <c r="F111" s="74">
        <v>1703140.61</v>
      </c>
    </row>
    <row r="112" spans="2:6" x14ac:dyDescent="0.2">
      <c r="B112" s="70" t="s">
        <v>201</v>
      </c>
      <c r="C112" s="74">
        <v>51118732</v>
      </c>
      <c r="D112" s="74">
        <v>4187857.52</v>
      </c>
      <c r="E112" s="74">
        <v>4113997.92</v>
      </c>
      <c r="F112" s="74">
        <v>6204447.7300000004</v>
      </c>
    </row>
    <row r="113" spans="2:6" x14ac:dyDescent="0.2">
      <c r="B113" s="71" t="s">
        <v>398</v>
      </c>
      <c r="C113" s="74">
        <v>51118732</v>
      </c>
      <c r="D113" s="74">
        <v>4187857.52</v>
      </c>
      <c r="E113" s="74">
        <v>4113997.92</v>
      </c>
      <c r="F113" s="74">
        <v>6204447.7300000004</v>
      </c>
    </row>
    <row r="114" spans="2:6" x14ac:dyDescent="0.2">
      <c r="B114" s="70" t="s">
        <v>202</v>
      </c>
      <c r="C114" s="74">
        <v>23016787</v>
      </c>
      <c r="D114" s="74">
        <v>1450835.8099999998</v>
      </c>
      <c r="E114" s="74">
        <v>1568422.0299999998</v>
      </c>
      <c r="F114" s="74">
        <v>1814207.23</v>
      </c>
    </row>
    <row r="115" spans="2:6" x14ac:dyDescent="0.2">
      <c r="B115" s="71" t="s">
        <v>398</v>
      </c>
      <c r="C115" s="74">
        <v>23016787</v>
      </c>
      <c r="D115" s="74">
        <v>1450835.8099999998</v>
      </c>
      <c r="E115" s="74">
        <v>1568422.0299999998</v>
      </c>
      <c r="F115" s="74">
        <v>1814207.23</v>
      </c>
    </row>
    <row r="116" spans="2:6" x14ac:dyDescent="0.2">
      <c r="B116" s="70" t="s">
        <v>203</v>
      </c>
      <c r="C116" s="74">
        <v>19492186</v>
      </c>
      <c r="D116" s="74">
        <v>2130501.9800000004</v>
      </c>
      <c r="E116" s="74">
        <v>1678572.8300000003</v>
      </c>
      <c r="F116" s="74">
        <v>1639032.27</v>
      </c>
    </row>
    <row r="117" spans="2:6" x14ac:dyDescent="0.2">
      <c r="B117" s="71" t="s">
        <v>398</v>
      </c>
      <c r="C117" s="74">
        <v>19492186</v>
      </c>
      <c r="D117" s="74">
        <v>2130501.9800000004</v>
      </c>
      <c r="E117" s="74">
        <v>1678572.8300000003</v>
      </c>
      <c r="F117" s="74">
        <v>1639032.27</v>
      </c>
    </row>
    <row r="118" spans="2:6" x14ac:dyDescent="0.2">
      <c r="B118" s="70" t="s">
        <v>204</v>
      </c>
      <c r="C118" s="74">
        <v>18068931</v>
      </c>
      <c r="D118" s="74">
        <v>1942908.4700000002</v>
      </c>
      <c r="E118" s="74">
        <v>1438908.47</v>
      </c>
      <c r="F118" s="74">
        <v>1207142.76</v>
      </c>
    </row>
    <row r="119" spans="2:6" x14ac:dyDescent="0.2">
      <c r="B119" s="71" t="s">
        <v>398</v>
      </c>
      <c r="C119" s="74">
        <v>18068931</v>
      </c>
      <c r="D119" s="74">
        <v>1942908.4700000002</v>
      </c>
      <c r="E119" s="74">
        <v>1438908.47</v>
      </c>
      <c r="F119" s="74">
        <v>1207142.76</v>
      </c>
    </row>
    <row r="120" spans="2:6" x14ac:dyDescent="0.2">
      <c r="B120" s="70" t="s">
        <v>205</v>
      </c>
      <c r="C120" s="74">
        <v>27162640</v>
      </c>
      <c r="D120" s="74">
        <v>2517042.36</v>
      </c>
      <c r="E120" s="74">
        <v>1510411.69</v>
      </c>
      <c r="F120" s="74">
        <v>1928123.71</v>
      </c>
    </row>
    <row r="121" spans="2:6" x14ac:dyDescent="0.2">
      <c r="B121" s="71" t="s">
        <v>398</v>
      </c>
      <c r="C121" s="74">
        <v>27162640</v>
      </c>
      <c r="D121" s="74">
        <v>2517042.36</v>
      </c>
      <c r="E121" s="74">
        <v>1510411.69</v>
      </c>
      <c r="F121" s="74">
        <v>1928123.71</v>
      </c>
    </row>
    <row r="122" spans="2:6" ht="15" x14ac:dyDescent="0.25">
      <c r="B122" s="69" t="s">
        <v>206</v>
      </c>
      <c r="C122" s="73">
        <v>21946218498</v>
      </c>
      <c r="D122" s="73">
        <v>1823688628.0199997</v>
      </c>
      <c r="E122" s="73">
        <v>1675705728.7699997</v>
      </c>
      <c r="F122" s="73">
        <v>1660935790.4200003</v>
      </c>
    </row>
    <row r="123" spans="2:6" x14ac:dyDescent="0.2">
      <c r="B123" s="70" t="s">
        <v>445</v>
      </c>
      <c r="C123" s="74">
        <v>19743565177</v>
      </c>
      <c r="D123" s="74">
        <v>1591398027.5</v>
      </c>
      <c r="E123" s="74">
        <v>1513905480.3099999</v>
      </c>
      <c r="F123" s="74">
        <v>1517710439.4300001</v>
      </c>
    </row>
    <row r="124" spans="2:6" x14ac:dyDescent="0.2">
      <c r="B124" s="71" t="s">
        <v>446</v>
      </c>
      <c r="C124" s="74">
        <v>19113068016</v>
      </c>
      <c r="D124" s="74">
        <v>1582779146.8899999</v>
      </c>
      <c r="E124" s="74">
        <v>1505286599.6999998</v>
      </c>
      <c r="F124" s="74">
        <v>1509091558.8200002</v>
      </c>
    </row>
    <row r="125" spans="2:6" x14ac:dyDescent="0.2">
      <c r="B125" s="71" t="s">
        <v>207</v>
      </c>
      <c r="C125" s="74">
        <v>630497161</v>
      </c>
      <c r="D125" s="74">
        <v>8618880.6099999994</v>
      </c>
      <c r="E125" s="74">
        <v>8618880.6099999994</v>
      </c>
      <c r="F125" s="74">
        <v>8618880.6100000013</v>
      </c>
    </row>
    <row r="126" spans="2:6" x14ac:dyDescent="0.2">
      <c r="B126" s="70" t="s">
        <v>209</v>
      </c>
      <c r="C126" s="74">
        <v>160228034</v>
      </c>
      <c r="D126" s="74">
        <v>12090693.52</v>
      </c>
      <c r="E126" s="74">
        <v>11047490.310000001</v>
      </c>
      <c r="F126" s="74">
        <v>9154859.2300000004</v>
      </c>
    </row>
    <row r="127" spans="2:6" x14ac:dyDescent="0.2">
      <c r="B127" s="71" t="s">
        <v>208</v>
      </c>
      <c r="C127" s="74">
        <v>160228034</v>
      </c>
      <c r="D127" s="74">
        <v>12090693.52</v>
      </c>
      <c r="E127" s="74">
        <v>11047490.310000001</v>
      </c>
      <c r="F127" s="74">
        <v>9154859.2300000004</v>
      </c>
    </row>
    <row r="128" spans="2:6" x14ac:dyDescent="0.2">
      <c r="B128" s="70" t="s">
        <v>447</v>
      </c>
      <c r="C128" s="74">
        <v>467397269</v>
      </c>
      <c r="D128" s="74">
        <v>30071385.489999998</v>
      </c>
      <c r="E128" s="74">
        <v>29886130.870000001</v>
      </c>
      <c r="F128" s="74">
        <v>28887325.220000003</v>
      </c>
    </row>
    <row r="129" spans="2:6" x14ac:dyDescent="0.2">
      <c r="B129" s="71" t="s">
        <v>446</v>
      </c>
      <c r="C129" s="74">
        <v>467397269</v>
      </c>
      <c r="D129" s="74">
        <v>30071385.489999998</v>
      </c>
      <c r="E129" s="74">
        <v>29886130.870000001</v>
      </c>
      <c r="F129" s="74">
        <v>28887325.220000003</v>
      </c>
    </row>
    <row r="130" spans="2:6" x14ac:dyDescent="0.2">
      <c r="B130" s="70" t="s">
        <v>448</v>
      </c>
      <c r="C130" s="74">
        <v>1197941910</v>
      </c>
      <c r="D130" s="74">
        <v>112629503.21000001</v>
      </c>
      <c r="E130" s="74">
        <v>90749014.959999993</v>
      </c>
      <c r="F130" s="74">
        <v>91007392.659999996</v>
      </c>
    </row>
    <row r="131" spans="2:6" x14ac:dyDescent="0.2">
      <c r="B131" s="71" t="s">
        <v>210</v>
      </c>
      <c r="C131" s="74">
        <v>1197941910</v>
      </c>
      <c r="D131" s="74">
        <v>112629503.21000001</v>
      </c>
      <c r="E131" s="74">
        <v>90749014.959999993</v>
      </c>
      <c r="F131" s="74">
        <v>91007392.659999996</v>
      </c>
    </row>
    <row r="132" spans="2:6" x14ac:dyDescent="0.2">
      <c r="B132" s="70" t="s">
        <v>521</v>
      </c>
      <c r="C132" s="74">
        <v>70754867</v>
      </c>
      <c r="D132" s="74">
        <v>6883419.4100000001</v>
      </c>
      <c r="E132" s="74">
        <v>7832504.3800000008</v>
      </c>
      <c r="F132" s="74">
        <v>6287669.1099999994</v>
      </c>
    </row>
    <row r="133" spans="2:6" x14ac:dyDescent="0.2">
      <c r="B133" s="71" t="s">
        <v>211</v>
      </c>
      <c r="C133" s="74">
        <v>70754867</v>
      </c>
      <c r="D133" s="74">
        <v>6883419.4100000001</v>
      </c>
      <c r="E133" s="74">
        <v>7832504.3800000008</v>
      </c>
      <c r="F133" s="74">
        <v>6287669.1099999994</v>
      </c>
    </row>
    <row r="134" spans="2:6" x14ac:dyDescent="0.2">
      <c r="B134" s="70" t="s">
        <v>449</v>
      </c>
      <c r="C134" s="74">
        <v>247255892</v>
      </c>
      <c r="D134" s="74">
        <v>62242224.099999994</v>
      </c>
      <c r="E134" s="74">
        <v>13911733.149999999</v>
      </c>
      <c r="F134" s="74">
        <v>4986387.55</v>
      </c>
    </row>
    <row r="135" spans="2:6" x14ac:dyDescent="0.2">
      <c r="B135" s="71" t="s">
        <v>211</v>
      </c>
      <c r="C135" s="74">
        <v>247255892</v>
      </c>
      <c r="D135" s="74">
        <v>62242224.099999994</v>
      </c>
      <c r="E135" s="74">
        <v>13911733.149999999</v>
      </c>
      <c r="F135" s="74">
        <v>4986387.55</v>
      </c>
    </row>
    <row r="136" spans="2:6" x14ac:dyDescent="0.2">
      <c r="B136" s="70" t="s">
        <v>450</v>
      </c>
      <c r="C136" s="74">
        <v>59075349</v>
      </c>
      <c r="D136" s="74">
        <v>8373374.79</v>
      </c>
      <c r="E136" s="74">
        <v>8373374.79</v>
      </c>
      <c r="F136" s="74">
        <v>2901717.22</v>
      </c>
    </row>
    <row r="137" spans="2:6" x14ac:dyDescent="0.2">
      <c r="B137" s="71" t="s">
        <v>211</v>
      </c>
      <c r="C137" s="74">
        <v>59075349</v>
      </c>
      <c r="D137" s="74">
        <v>8373374.79</v>
      </c>
      <c r="E137" s="74">
        <v>8373374.79</v>
      </c>
      <c r="F137" s="74">
        <v>2901717.22</v>
      </c>
    </row>
    <row r="138" spans="2:6" ht="15" x14ac:dyDescent="0.25">
      <c r="B138" s="68" t="s">
        <v>34</v>
      </c>
      <c r="C138" s="72">
        <v>41821269281</v>
      </c>
      <c r="D138" s="72">
        <v>4819886168.6800089</v>
      </c>
      <c r="E138" s="72">
        <v>3079703761.9800005</v>
      </c>
      <c r="F138" s="72">
        <v>2891371294.29</v>
      </c>
    </row>
    <row r="139" spans="2:6" ht="15" x14ac:dyDescent="0.25">
      <c r="B139" s="69" t="s">
        <v>212</v>
      </c>
      <c r="C139" s="73">
        <v>15597205319</v>
      </c>
      <c r="D139" s="73">
        <v>2801433684.4799972</v>
      </c>
      <c r="E139" s="73">
        <v>1015825532.3100004</v>
      </c>
      <c r="F139" s="73">
        <v>951887958.68000031</v>
      </c>
    </row>
    <row r="140" spans="2:6" x14ac:dyDescent="0.2">
      <c r="B140" s="70" t="s">
        <v>213</v>
      </c>
      <c r="C140" s="74">
        <v>11432135219</v>
      </c>
      <c r="D140" s="74">
        <v>2404896637.4200006</v>
      </c>
      <c r="E140" s="74">
        <v>655263826.62000012</v>
      </c>
      <c r="F140" s="74">
        <v>656448294.83999979</v>
      </c>
    </row>
    <row r="141" spans="2:6" x14ac:dyDescent="0.2">
      <c r="B141" s="71" t="s">
        <v>167</v>
      </c>
      <c r="C141" s="74">
        <v>4665182681</v>
      </c>
      <c r="D141" s="74">
        <v>1894293397.5799997</v>
      </c>
      <c r="E141" s="74">
        <v>149378038.35999995</v>
      </c>
      <c r="F141" s="74">
        <v>151723293.58000001</v>
      </c>
    </row>
    <row r="142" spans="2:6" x14ac:dyDescent="0.2">
      <c r="B142" s="71" t="s">
        <v>512</v>
      </c>
      <c r="C142" s="74">
        <v>6766952538</v>
      </c>
      <c r="D142" s="74">
        <v>510603239.84000003</v>
      </c>
      <c r="E142" s="74">
        <v>505885788.25999999</v>
      </c>
      <c r="F142" s="74">
        <v>504725001.25999999</v>
      </c>
    </row>
    <row r="143" spans="2:6" x14ac:dyDescent="0.2">
      <c r="B143" s="70" t="s">
        <v>451</v>
      </c>
      <c r="C143" s="74">
        <v>740326493</v>
      </c>
      <c r="D143" s="74">
        <v>64417410.649999999</v>
      </c>
      <c r="E143" s="74">
        <v>69596644.289999992</v>
      </c>
      <c r="F143" s="74">
        <v>51829595.619999997</v>
      </c>
    </row>
    <row r="144" spans="2:6" x14ac:dyDescent="0.2">
      <c r="B144" s="71" t="s">
        <v>399</v>
      </c>
      <c r="C144" s="74">
        <v>740326493</v>
      </c>
      <c r="D144" s="74">
        <v>64417410.649999999</v>
      </c>
      <c r="E144" s="74">
        <v>69596644.289999992</v>
      </c>
      <c r="F144" s="74">
        <v>51829595.619999997</v>
      </c>
    </row>
    <row r="145" spans="2:6" x14ac:dyDescent="0.2">
      <c r="B145" s="70" t="s">
        <v>522</v>
      </c>
      <c r="C145" s="74">
        <v>33018941</v>
      </c>
      <c r="D145" s="74">
        <v>0</v>
      </c>
      <c r="E145" s="74">
        <v>1760889.1</v>
      </c>
      <c r="F145" s="74">
        <v>2625914.8600000003</v>
      </c>
    </row>
    <row r="146" spans="2:6" x14ac:dyDescent="0.2">
      <c r="B146" s="71" t="s">
        <v>214</v>
      </c>
      <c r="C146" s="74">
        <v>33018941</v>
      </c>
      <c r="D146" s="74">
        <v>0</v>
      </c>
      <c r="E146" s="74">
        <v>1760889.1</v>
      </c>
      <c r="F146" s="74">
        <v>2625914.8600000003</v>
      </c>
    </row>
    <row r="147" spans="2:6" x14ac:dyDescent="0.2">
      <c r="B147" s="70" t="s">
        <v>216</v>
      </c>
      <c r="C147" s="74">
        <v>93378798</v>
      </c>
      <c r="D147" s="74">
        <v>12101037.060000001</v>
      </c>
      <c r="E147" s="74">
        <v>9144410.1600000001</v>
      </c>
      <c r="F147" s="74">
        <v>8409213.1599999983</v>
      </c>
    </row>
    <row r="148" spans="2:6" x14ac:dyDescent="0.2">
      <c r="B148" s="71" t="s">
        <v>214</v>
      </c>
      <c r="C148" s="74">
        <v>93378798</v>
      </c>
      <c r="D148" s="74">
        <v>12101037.060000001</v>
      </c>
      <c r="E148" s="74">
        <v>9144410.1600000001</v>
      </c>
      <c r="F148" s="74">
        <v>8409213.1599999983</v>
      </c>
    </row>
    <row r="149" spans="2:6" x14ac:dyDescent="0.2">
      <c r="B149" s="70" t="s">
        <v>217</v>
      </c>
      <c r="C149" s="74">
        <v>405999360</v>
      </c>
      <c r="D149" s="74">
        <v>77342994.769999996</v>
      </c>
      <c r="E149" s="74">
        <v>32494769.289999999</v>
      </c>
      <c r="F149" s="74">
        <v>10577434.840000002</v>
      </c>
    </row>
    <row r="150" spans="2:6" x14ac:dyDescent="0.2">
      <c r="B150" s="71" t="s">
        <v>214</v>
      </c>
      <c r="C150" s="74">
        <v>405999360</v>
      </c>
      <c r="D150" s="74">
        <v>77342994.769999996</v>
      </c>
      <c r="E150" s="74">
        <v>32494769.289999999</v>
      </c>
      <c r="F150" s="74">
        <v>10577434.840000002</v>
      </c>
    </row>
    <row r="151" spans="2:6" x14ac:dyDescent="0.2">
      <c r="B151" s="70" t="s">
        <v>218</v>
      </c>
      <c r="C151" s="74">
        <v>44703019</v>
      </c>
      <c r="D151" s="74">
        <v>3253821.3200000003</v>
      </c>
      <c r="E151" s="74">
        <v>5003771.3200000022</v>
      </c>
      <c r="F151" s="74">
        <v>5765274</v>
      </c>
    </row>
    <row r="152" spans="2:6" x14ac:dyDescent="0.2">
      <c r="B152" s="71" t="s">
        <v>400</v>
      </c>
      <c r="C152" s="74">
        <v>44703019</v>
      </c>
      <c r="D152" s="74">
        <v>3253821.3200000003</v>
      </c>
      <c r="E152" s="74">
        <v>5003771.3200000022</v>
      </c>
      <c r="F152" s="74">
        <v>5765274</v>
      </c>
    </row>
    <row r="153" spans="2:6" x14ac:dyDescent="0.2">
      <c r="B153" s="70" t="s">
        <v>219</v>
      </c>
      <c r="C153" s="74">
        <v>47931484</v>
      </c>
      <c r="D153" s="74">
        <v>3221847.05</v>
      </c>
      <c r="E153" s="74">
        <v>4557847.47</v>
      </c>
      <c r="F153" s="74">
        <v>5596327.0600000005</v>
      </c>
    </row>
    <row r="154" spans="2:6" x14ac:dyDescent="0.2">
      <c r="B154" s="71" t="s">
        <v>399</v>
      </c>
      <c r="C154" s="74">
        <v>47931484</v>
      </c>
      <c r="D154" s="74">
        <v>3221847.05</v>
      </c>
      <c r="E154" s="74">
        <v>4557847.47</v>
      </c>
      <c r="F154" s="74">
        <v>5596327.0600000005</v>
      </c>
    </row>
    <row r="155" spans="2:6" x14ac:dyDescent="0.2">
      <c r="B155" s="70" t="s">
        <v>523</v>
      </c>
      <c r="C155" s="74">
        <v>22392179</v>
      </c>
      <c r="D155" s="74">
        <v>1731472.3399999999</v>
      </c>
      <c r="E155" s="74">
        <v>1861844.24</v>
      </c>
      <c r="F155" s="74">
        <v>2571067.2999999998</v>
      </c>
    </row>
    <row r="156" spans="2:6" x14ac:dyDescent="0.2">
      <c r="B156" s="71" t="s">
        <v>399</v>
      </c>
      <c r="C156" s="74">
        <v>22392179</v>
      </c>
      <c r="D156" s="74">
        <v>1731472.3399999999</v>
      </c>
      <c r="E156" s="74">
        <v>1861844.24</v>
      </c>
      <c r="F156" s="74">
        <v>2571067.2999999998</v>
      </c>
    </row>
    <row r="157" spans="2:6" x14ac:dyDescent="0.2">
      <c r="B157" s="70" t="s">
        <v>220</v>
      </c>
      <c r="C157" s="74">
        <v>26207791</v>
      </c>
      <c r="D157" s="74">
        <v>829233.6</v>
      </c>
      <c r="E157" s="74">
        <v>2928743.6400000006</v>
      </c>
      <c r="F157" s="74">
        <v>1985763.24</v>
      </c>
    </row>
    <row r="158" spans="2:6" x14ac:dyDescent="0.2">
      <c r="B158" s="71" t="s">
        <v>399</v>
      </c>
      <c r="C158" s="74">
        <v>26207791</v>
      </c>
      <c r="D158" s="74">
        <v>829233.6</v>
      </c>
      <c r="E158" s="74">
        <v>2928743.6400000006</v>
      </c>
      <c r="F158" s="74">
        <v>1985763.24</v>
      </c>
    </row>
    <row r="159" spans="2:6" x14ac:dyDescent="0.2">
      <c r="B159" s="70" t="s">
        <v>452</v>
      </c>
      <c r="C159" s="74">
        <v>35548457</v>
      </c>
      <c r="D159" s="74">
        <v>1703812.22</v>
      </c>
      <c r="E159" s="74">
        <v>3681511.8000000003</v>
      </c>
      <c r="F159" s="74">
        <v>2260186.2400000002</v>
      </c>
    </row>
    <row r="160" spans="2:6" x14ac:dyDescent="0.2">
      <c r="B160" s="71" t="s">
        <v>399</v>
      </c>
      <c r="C160" s="74">
        <v>35548457</v>
      </c>
      <c r="D160" s="74">
        <v>1703812.22</v>
      </c>
      <c r="E160" s="74">
        <v>3681511.8000000003</v>
      </c>
      <c r="F160" s="74">
        <v>2260186.2400000002</v>
      </c>
    </row>
    <row r="161" spans="2:6" x14ac:dyDescent="0.2">
      <c r="B161" s="70" t="s">
        <v>453</v>
      </c>
      <c r="C161" s="74">
        <v>25559290</v>
      </c>
      <c r="D161" s="74">
        <v>2439899.35</v>
      </c>
      <c r="E161" s="74">
        <v>2689899.34</v>
      </c>
      <c r="F161" s="74">
        <v>2100945.64</v>
      </c>
    </row>
    <row r="162" spans="2:6" x14ac:dyDescent="0.2">
      <c r="B162" s="71" t="s">
        <v>167</v>
      </c>
      <c r="C162" s="74">
        <v>25559290</v>
      </c>
      <c r="D162" s="74">
        <v>2439899.35</v>
      </c>
      <c r="E162" s="74">
        <v>2689899.34</v>
      </c>
      <c r="F162" s="74">
        <v>2100945.64</v>
      </c>
    </row>
    <row r="163" spans="2:6" x14ac:dyDescent="0.2">
      <c r="B163" s="70" t="s">
        <v>221</v>
      </c>
      <c r="C163" s="74">
        <v>539380081</v>
      </c>
      <c r="D163" s="74">
        <v>62559822.720000006</v>
      </c>
      <c r="E163" s="74">
        <v>58861990.570000008</v>
      </c>
      <c r="F163" s="74">
        <v>33614344.039999992</v>
      </c>
    </row>
    <row r="164" spans="2:6" x14ac:dyDescent="0.2">
      <c r="B164" s="71" t="s">
        <v>400</v>
      </c>
      <c r="C164" s="74">
        <v>539380081</v>
      </c>
      <c r="D164" s="74">
        <v>62559822.720000006</v>
      </c>
      <c r="E164" s="74">
        <v>58861990.570000008</v>
      </c>
      <c r="F164" s="74">
        <v>33614344.039999992</v>
      </c>
    </row>
    <row r="165" spans="2:6" x14ac:dyDescent="0.2">
      <c r="B165" s="70" t="s">
        <v>454</v>
      </c>
      <c r="C165" s="74">
        <v>58866155</v>
      </c>
      <c r="D165" s="74">
        <v>5353503.1099999994</v>
      </c>
      <c r="E165" s="74">
        <v>5117743.9099999983</v>
      </c>
      <c r="F165" s="74">
        <v>3054734.01</v>
      </c>
    </row>
    <row r="166" spans="2:6" x14ac:dyDescent="0.2">
      <c r="B166" s="71" t="s">
        <v>400</v>
      </c>
      <c r="C166" s="74">
        <v>58866155</v>
      </c>
      <c r="D166" s="74">
        <v>5353503.1099999994</v>
      </c>
      <c r="E166" s="74">
        <v>5117743.9099999983</v>
      </c>
      <c r="F166" s="74">
        <v>3054734.01</v>
      </c>
    </row>
    <row r="167" spans="2:6" x14ac:dyDescent="0.2">
      <c r="B167" s="70" t="s">
        <v>222</v>
      </c>
      <c r="C167" s="74">
        <v>108829498</v>
      </c>
      <c r="D167" s="74">
        <v>8634911.379999999</v>
      </c>
      <c r="E167" s="74">
        <v>9192987.5700000003</v>
      </c>
      <c r="F167" s="74">
        <v>9155240.2599999998</v>
      </c>
    </row>
    <row r="168" spans="2:6" x14ac:dyDescent="0.2">
      <c r="B168" s="71" t="s">
        <v>400</v>
      </c>
      <c r="C168" s="74">
        <v>108829498</v>
      </c>
      <c r="D168" s="74">
        <v>8634911.379999999</v>
      </c>
      <c r="E168" s="74">
        <v>9192987.5700000003</v>
      </c>
      <c r="F168" s="74">
        <v>9155240.2599999998</v>
      </c>
    </row>
    <row r="169" spans="2:6" x14ac:dyDescent="0.2">
      <c r="B169" s="70" t="s">
        <v>223</v>
      </c>
      <c r="C169" s="74">
        <v>55389954</v>
      </c>
      <c r="D169" s="74">
        <v>4303791.84</v>
      </c>
      <c r="E169" s="74">
        <v>6199113.54</v>
      </c>
      <c r="F169" s="74">
        <v>5634743.0199999986</v>
      </c>
    </row>
    <row r="170" spans="2:6" x14ac:dyDescent="0.2">
      <c r="B170" s="71" t="s">
        <v>399</v>
      </c>
      <c r="C170" s="74">
        <v>55389954</v>
      </c>
      <c r="D170" s="74">
        <v>4303791.84</v>
      </c>
      <c r="E170" s="74">
        <v>6199113.54</v>
      </c>
      <c r="F170" s="74">
        <v>5634743.0199999986</v>
      </c>
    </row>
    <row r="171" spans="2:6" x14ac:dyDescent="0.2">
      <c r="B171" s="70" t="s">
        <v>224</v>
      </c>
      <c r="C171" s="74">
        <v>67114391</v>
      </c>
      <c r="D171" s="74">
        <v>6811101.8699999992</v>
      </c>
      <c r="E171" s="74">
        <v>6811101.0699999994</v>
      </c>
      <c r="F171" s="74">
        <v>7689016.0699999994</v>
      </c>
    </row>
    <row r="172" spans="2:6" x14ac:dyDescent="0.2">
      <c r="B172" s="71" t="s">
        <v>400</v>
      </c>
      <c r="C172" s="74">
        <v>67114391</v>
      </c>
      <c r="D172" s="74">
        <v>6811101.8699999992</v>
      </c>
      <c r="E172" s="74">
        <v>6811101.0699999994</v>
      </c>
      <c r="F172" s="74">
        <v>7689016.0699999994</v>
      </c>
    </row>
    <row r="173" spans="2:6" x14ac:dyDescent="0.2">
      <c r="B173" s="70" t="s">
        <v>225</v>
      </c>
      <c r="C173" s="74">
        <v>332301706</v>
      </c>
      <c r="D173" s="74">
        <v>30837547.650000002</v>
      </c>
      <c r="E173" s="74">
        <v>31708197.650000002</v>
      </c>
      <c r="F173" s="74">
        <v>25305115.880000003</v>
      </c>
    </row>
    <row r="174" spans="2:6" x14ac:dyDescent="0.2">
      <c r="B174" s="71" t="s">
        <v>400</v>
      </c>
      <c r="C174" s="74">
        <v>332301706</v>
      </c>
      <c r="D174" s="74">
        <v>30837547.650000002</v>
      </c>
      <c r="E174" s="74">
        <v>31708197.650000002</v>
      </c>
      <c r="F174" s="74">
        <v>25305115.880000003</v>
      </c>
    </row>
    <row r="175" spans="2:6" x14ac:dyDescent="0.2">
      <c r="B175" s="70" t="s">
        <v>226</v>
      </c>
      <c r="C175" s="74">
        <v>1203553596</v>
      </c>
      <c r="D175" s="74">
        <v>84480655.999999985</v>
      </c>
      <c r="E175" s="74">
        <v>79198269.039999992</v>
      </c>
      <c r="F175" s="74">
        <v>89929945.419999987</v>
      </c>
    </row>
    <row r="176" spans="2:6" x14ac:dyDescent="0.2">
      <c r="B176" s="71" t="s">
        <v>400</v>
      </c>
      <c r="C176" s="74">
        <v>1203553596</v>
      </c>
      <c r="D176" s="74">
        <v>84480655.999999985</v>
      </c>
      <c r="E176" s="74">
        <v>79198269.039999992</v>
      </c>
      <c r="F176" s="74">
        <v>89929945.419999987</v>
      </c>
    </row>
    <row r="177" spans="2:6" x14ac:dyDescent="0.2">
      <c r="B177" s="70" t="s">
        <v>455</v>
      </c>
      <c r="C177" s="74">
        <v>47962618</v>
      </c>
      <c r="D177" s="74">
        <v>2903370.17</v>
      </c>
      <c r="E177" s="74">
        <v>7539565.7599999998</v>
      </c>
      <c r="F177" s="74">
        <v>5984064.3200000003</v>
      </c>
    </row>
    <row r="178" spans="2:6" x14ac:dyDescent="0.2">
      <c r="B178" s="71" t="s">
        <v>167</v>
      </c>
      <c r="C178" s="74">
        <v>47962618</v>
      </c>
      <c r="D178" s="74">
        <v>2903370.17</v>
      </c>
      <c r="E178" s="74">
        <v>7539565.7599999998</v>
      </c>
      <c r="F178" s="74">
        <v>5984064.3200000003</v>
      </c>
    </row>
    <row r="179" spans="2:6" x14ac:dyDescent="0.2">
      <c r="B179" s="70" t="s">
        <v>227</v>
      </c>
      <c r="C179" s="74">
        <v>74782554</v>
      </c>
      <c r="D179" s="74">
        <v>5430999.4599999972</v>
      </c>
      <c r="E179" s="74">
        <v>5463614.6599999983</v>
      </c>
      <c r="F179" s="74">
        <v>5240937.3499999996</v>
      </c>
    </row>
    <row r="180" spans="2:6" x14ac:dyDescent="0.2">
      <c r="B180" s="71" t="s">
        <v>399</v>
      </c>
      <c r="C180" s="74">
        <v>74782554</v>
      </c>
      <c r="D180" s="74">
        <v>5430999.4599999972</v>
      </c>
      <c r="E180" s="74">
        <v>5463614.6599999983</v>
      </c>
      <c r="F180" s="74">
        <v>5240937.3499999996</v>
      </c>
    </row>
    <row r="181" spans="2:6" x14ac:dyDescent="0.2">
      <c r="B181" s="70" t="s">
        <v>524</v>
      </c>
      <c r="C181" s="74">
        <v>148541257</v>
      </c>
      <c r="D181" s="74">
        <v>12827617.489999998</v>
      </c>
      <c r="E181" s="74">
        <v>11096594.26</v>
      </c>
      <c r="F181" s="74">
        <v>12155516.169999998</v>
      </c>
    </row>
    <row r="182" spans="2:6" x14ac:dyDescent="0.2">
      <c r="B182" s="71" t="s">
        <v>400</v>
      </c>
      <c r="C182" s="74">
        <v>148541257</v>
      </c>
      <c r="D182" s="74">
        <v>12827617.489999998</v>
      </c>
      <c r="E182" s="74">
        <v>11096594.26</v>
      </c>
      <c r="F182" s="74">
        <v>12155516.169999998</v>
      </c>
    </row>
    <row r="183" spans="2:6" x14ac:dyDescent="0.2">
      <c r="B183" s="70" t="s">
        <v>228</v>
      </c>
      <c r="C183" s="74">
        <v>53282478</v>
      </c>
      <c r="D183" s="74">
        <v>5352197.01</v>
      </c>
      <c r="E183" s="74">
        <v>5652197.0099999998</v>
      </c>
      <c r="F183" s="74">
        <v>3954285.34</v>
      </c>
    </row>
    <row r="184" spans="2:6" x14ac:dyDescent="0.2">
      <c r="B184" s="71" t="s">
        <v>399</v>
      </c>
      <c r="C184" s="74">
        <v>53282478</v>
      </c>
      <c r="D184" s="74">
        <v>5352197.01</v>
      </c>
      <c r="E184" s="74">
        <v>5652197.0099999998</v>
      </c>
      <c r="F184" s="74">
        <v>3954285.34</v>
      </c>
    </row>
    <row r="185" spans="2:6" ht="15" x14ac:dyDescent="0.25">
      <c r="B185" s="69" t="s">
        <v>456</v>
      </c>
      <c r="C185" s="73">
        <v>12303908533</v>
      </c>
      <c r="D185" s="73">
        <v>954684386.50999987</v>
      </c>
      <c r="E185" s="73">
        <v>966708971.78999972</v>
      </c>
      <c r="F185" s="73">
        <v>927318688.03999996</v>
      </c>
    </row>
    <row r="186" spans="2:6" x14ac:dyDescent="0.2">
      <c r="B186" s="70" t="s">
        <v>457</v>
      </c>
      <c r="C186" s="74">
        <v>12182515946</v>
      </c>
      <c r="D186" s="74">
        <v>946339293.15999985</v>
      </c>
      <c r="E186" s="74">
        <v>956648626.04999995</v>
      </c>
      <c r="F186" s="74">
        <v>918207250</v>
      </c>
    </row>
    <row r="187" spans="2:6" x14ac:dyDescent="0.2">
      <c r="B187" s="71" t="s">
        <v>401</v>
      </c>
      <c r="C187" s="74">
        <v>12182515946</v>
      </c>
      <c r="D187" s="74">
        <v>946339293.15999985</v>
      </c>
      <c r="E187" s="74">
        <v>956648626.04999995</v>
      </c>
      <c r="F187" s="74">
        <v>918207250</v>
      </c>
    </row>
    <row r="188" spans="2:6" x14ac:dyDescent="0.2">
      <c r="B188" s="70" t="s">
        <v>229</v>
      </c>
      <c r="C188" s="74">
        <v>70121946</v>
      </c>
      <c r="D188" s="74">
        <v>4313371.5999999996</v>
      </c>
      <c r="E188" s="74">
        <v>5713344.1700000009</v>
      </c>
      <c r="F188" s="74">
        <v>4296513.17</v>
      </c>
    </row>
    <row r="189" spans="2:6" x14ac:dyDescent="0.2">
      <c r="B189" s="71" t="s">
        <v>230</v>
      </c>
      <c r="C189" s="74">
        <v>70121946</v>
      </c>
      <c r="D189" s="74">
        <v>4313371.5999999996</v>
      </c>
      <c r="E189" s="74">
        <v>5713344.1700000009</v>
      </c>
      <c r="F189" s="74">
        <v>4296513.17</v>
      </c>
    </row>
    <row r="190" spans="2:6" x14ac:dyDescent="0.2">
      <c r="B190" s="70" t="s">
        <v>525</v>
      </c>
      <c r="C190" s="74">
        <v>51270641</v>
      </c>
      <c r="D190" s="74">
        <v>4031721.7499999991</v>
      </c>
      <c r="E190" s="74">
        <v>4347001.57</v>
      </c>
      <c r="F190" s="74">
        <v>4814924.8699999992</v>
      </c>
    </row>
    <row r="191" spans="2:6" x14ac:dyDescent="0.2">
      <c r="B191" s="71" t="s">
        <v>230</v>
      </c>
      <c r="C191" s="74">
        <v>51270641</v>
      </c>
      <c r="D191" s="74">
        <v>4031721.7499999991</v>
      </c>
      <c r="E191" s="74">
        <v>4347001.57</v>
      </c>
      <c r="F191" s="74">
        <v>4814924.8699999992</v>
      </c>
    </row>
    <row r="192" spans="2:6" ht="15" x14ac:dyDescent="0.25">
      <c r="B192" s="69" t="s">
        <v>231</v>
      </c>
      <c r="C192" s="73">
        <v>5447330289</v>
      </c>
      <c r="D192" s="73">
        <v>449340137.30000001</v>
      </c>
      <c r="E192" s="73">
        <v>459474679.23999995</v>
      </c>
      <c r="F192" s="73">
        <v>423687701.61000001</v>
      </c>
    </row>
    <row r="193" spans="2:6" x14ac:dyDescent="0.2">
      <c r="B193" s="70" t="s">
        <v>458</v>
      </c>
      <c r="C193" s="74">
        <v>5339096216</v>
      </c>
      <c r="D193" s="74">
        <v>426013431.79000002</v>
      </c>
      <c r="E193" s="74">
        <v>444624598.53999996</v>
      </c>
      <c r="F193" s="74">
        <v>412052451.39999998</v>
      </c>
    </row>
    <row r="194" spans="2:6" x14ac:dyDescent="0.2">
      <c r="B194" s="71" t="s">
        <v>459</v>
      </c>
      <c r="C194" s="74">
        <v>4903477910</v>
      </c>
      <c r="D194" s="74">
        <v>379725288.27999997</v>
      </c>
      <c r="E194" s="74">
        <v>403096482.92999995</v>
      </c>
      <c r="F194" s="74">
        <v>371277409.74000001</v>
      </c>
    </row>
    <row r="195" spans="2:6" x14ac:dyDescent="0.2">
      <c r="B195" s="71" t="s">
        <v>232</v>
      </c>
      <c r="C195" s="74">
        <v>223982732</v>
      </c>
      <c r="D195" s="74">
        <v>23814168.219999999</v>
      </c>
      <c r="E195" s="74">
        <v>23814168.219999999</v>
      </c>
      <c r="F195" s="74">
        <v>23809748.170000002</v>
      </c>
    </row>
    <row r="196" spans="2:6" x14ac:dyDescent="0.2">
      <c r="B196" s="71" t="s">
        <v>402</v>
      </c>
      <c r="C196" s="74">
        <v>211635574</v>
      </c>
      <c r="D196" s="74">
        <v>22473975.290000003</v>
      </c>
      <c r="E196" s="74">
        <v>17713947.390000001</v>
      </c>
      <c r="F196" s="74">
        <v>16965293.490000002</v>
      </c>
    </row>
    <row r="197" spans="2:6" x14ac:dyDescent="0.2">
      <c r="B197" s="70" t="s">
        <v>460</v>
      </c>
      <c r="C197" s="74">
        <v>77742671</v>
      </c>
      <c r="D197" s="74">
        <v>20699435.330000002</v>
      </c>
      <c r="E197" s="74">
        <v>10122812.789999999</v>
      </c>
      <c r="F197" s="74">
        <v>10131362.230000002</v>
      </c>
    </row>
    <row r="198" spans="2:6" x14ac:dyDescent="0.2">
      <c r="B198" s="71" t="s">
        <v>459</v>
      </c>
      <c r="C198" s="74">
        <v>77742671</v>
      </c>
      <c r="D198" s="74">
        <v>20699435.330000002</v>
      </c>
      <c r="E198" s="74">
        <v>10122812.789999999</v>
      </c>
      <c r="F198" s="74">
        <v>10131362.230000002</v>
      </c>
    </row>
    <row r="199" spans="2:6" x14ac:dyDescent="0.2">
      <c r="B199" s="70" t="s">
        <v>215</v>
      </c>
      <c r="C199" s="74">
        <v>30491402</v>
      </c>
      <c r="D199" s="74">
        <v>2627270.1799999992</v>
      </c>
      <c r="E199" s="74">
        <v>4727267.91</v>
      </c>
      <c r="F199" s="74">
        <v>1503887.9799999997</v>
      </c>
    </row>
    <row r="200" spans="2:6" x14ac:dyDescent="0.2">
      <c r="B200" s="71" t="s">
        <v>459</v>
      </c>
      <c r="C200" s="74">
        <v>30491402</v>
      </c>
      <c r="D200" s="74">
        <v>2627270.1799999992</v>
      </c>
      <c r="E200" s="74">
        <v>4727267.91</v>
      </c>
      <c r="F200" s="74">
        <v>1503887.9799999997</v>
      </c>
    </row>
    <row r="201" spans="2:6" ht="15" x14ac:dyDescent="0.25">
      <c r="B201" s="69" t="s">
        <v>461</v>
      </c>
      <c r="C201" s="73">
        <v>8472825140</v>
      </c>
      <c r="D201" s="73">
        <v>614427960.3900001</v>
      </c>
      <c r="E201" s="73">
        <v>637694578.64000034</v>
      </c>
      <c r="F201" s="73">
        <v>588476945.96000004</v>
      </c>
    </row>
    <row r="202" spans="2:6" x14ac:dyDescent="0.2">
      <c r="B202" s="70" t="s">
        <v>462</v>
      </c>
      <c r="C202" s="74">
        <v>7825946214</v>
      </c>
      <c r="D202" s="74">
        <v>533427845.95999998</v>
      </c>
      <c r="E202" s="74">
        <v>558663222.71000004</v>
      </c>
      <c r="F202" s="74">
        <v>516315365.65999997</v>
      </c>
    </row>
    <row r="203" spans="2:6" x14ac:dyDescent="0.2">
      <c r="B203" s="71" t="s">
        <v>526</v>
      </c>
      <c r="C203" s="74">
        <v>7825946214</v>
      </c>
      <c r="D203" s="74">
        <v>533427845.95999998</v>
      </c>
      <c r="E203" s="74">
        <v>558663222.71000004</v>
      </c>
      <c r="F203" s="74">
        <v>516315365.65999997</v>
      </c>
    </row>
    <row r="204" spans="2:6" x14ac:dyDescent="0.2">
      <c r="B204" s="70" t="s">
        <v>463</v>
      </c>
      <c r="C204" s="74">
        <v>519801292</v>
      </c>
      <c r="D204" s="74">
        <v>70259208.569999993</v>
      </c>
      <c r="E204" s="74">
        <v>67811877.069999993</v>
      </c>
      <c r="F204" s="74">
        <v>63439363.969999999</v>
      </c>
    </row>
    <row r="205" spans="2:6" x14ac:dyDescent="0.2">
      <c r="B205" s="71" t="s">
        <v>233</v>
      </c>
      <c r="C205" s="74">
        <v>519801292</v>
      </c>
      <c r="D205" s="74">
        <v>70259208.569999993</v>
      </c>
      <c r="E205" s="74">
        <v>67811877.069999993</v>
      </c>
      <c r="F205" s="74">
        <v>63439363.969999999</v>
      </c>
    </row>
    <row r="206" spans="2:6" x14ac:dyDescent="0.2">
      <c r="B206" s="70" t="s">
        <v>527</v>
      </c>
      <c r="C206" s="74">
        <v>127077634</v>
      </c>
      <c r="D206" s="74">
        <v>10740905.859999998</v>
      </c>
      <c r="E206" s="74">
        <v>11219478.859999999</v>
      </c>
      <c r="F206" s="74">
        <v>8722216.3300000001</v>
      </c>
    </row>
    <row r="207" spans="2:6" x14ac:dyDescent="0.2">
      <c r="B207" s="71" t="s">
        <v>528</v>
      </c>
      <c r="C207" s="74">
        <v>127077634</v>
      </c>
      <c r="D207" s="74">
        <v>10740905.859999998</v>
      </c>
      <c r="E207" s="74">
        <v>11219478.859999999</v>
      </c>
      <c r="F207" s="74">
        <v>8722216.3300000001</v>
      </c>
    </row>
    <row r="208" spans="2:6" ht="15" x14ac:dyDescent="0.25">
      <c r="B208" s="68" t="s">
        <v>35</v>
      </c>
      <c r="C208" s="72">
        <v>9748050161</v>
      </c>
      <c r="D208" s="72">
        <v>815419838.91999996</v>
      </c>
      <c r="E208" s="72">
        <v>756095295.05000031</v>
      </c>
      <c r="F208" s="72">
        <v>736829979.4400003</v>
      </c>
    </row>
    <row r="209" spans="2:6" ht="15" x14ac:dyDescent="0.25">
      <c r="B209" s="69" t="s">
        <v>234</v>
      </c>
      <c r="C209" s="73">
        <v>9748050161</v>
      </c>
      <c r="D209" s="73">
        <v>815419838.91999996</v>
      </c>
      <c r="E209" s="73">
        <v>756095295.05000031</v>
      </c>
      <c r="F209" s="73">
        <v>736829979.4400003</v>
      </c>
    </row>
    <row r="210" spans="2:6" x14ac:dyDescent="0.2">
      <c r="B210" s="70" t="s">
        <v>235</v>
      </c>
      <c r="C210" s="74">
        <v>8454702483</v>
      </c>
      <c r="D210" s="74">
        <v>637070706.14000022</v>
      </c>
      <c r="E210" s="74">
        <v>688117973.82000077</v>
      </c>
      <c r="F210" s="74">
        <v>668001951.71000051</v>
      </c>
    </row>
    <row r="211" spans="2:6" x14ac:dyDescent="0.2">
      <c r="B211" s="71" t="s">
        <v>167</v>
      </c>
      <c r="C211" s="74">
        <v>1734902709</v>
      </c>
      <c r="D211" s="74">
        <v>46646321.020000026</v>
      </c>
      <c r="E211" s="74">
        <v>182744900.47</v>
      </c>
      <c r="F211" s="74">
        <v>172967060.84000003</v>
      </c>
    </row>
    <row r="212" spans="2:6" x14ac:dyDescent="0.2">
      <c r="B212" s="71" t="s">
        <v>236</v>
      </c>
      <c r="C212" s="74">
        <v>6289554774</v>
      </c>
      <c r="D212" s="74">
        <v>570540863.60000026</v>
      </c>
      <c r="E212" s="74">
        <v>485489551.8300004</v>
      </c>
      <c r="F212" s="74">
        <v>487668036.90000015</v>
      </c>
    </row>
    <row r="213" spans="2:6" x14ac:dyDescent="0.2">
      <c r="B213" s="71" t="s">
        <v>512</v>
      </c>
      <c r="C213" s="74">
        <v>430245000</v>
      </c>
      <c r="D213" s="74">
        <v>19883521.520000003</v>
      </c>
      <c r="E213" s="74">
        <v>19883521.520000003</v>
      </c>
      <c r="F213" s="74">
        <v>7366853.9700000007</v>
      </c>
    </row>
    <row r="214" spans="2:6" x14ac:dyDescent="0.2">
      <c r="B214" s="70" t="s">
        <v>237</v>
      </c>
      <c r="C214" s="74">
        <v>1024795636</v>
      </c>
      <c r="D214" s="74">
        <v>161829927.34000003</v>
      </c>
      <c r="E214" s="74">
        <v>51006906.839999996</v>
      </c>
      <c r="F214" s="74">
        <v>53038019.920000002</v>
      </c>
    </row>
    <row r="215" spans="2:6" x14ac:dyDescent="0.2">
      <c r="B215" s="71" t="s">
        <v>529</v>
      </c>
      <c r="C215" s="74">
        <v>1024795636</v>
      </c>
      <c r="D215" s="74">
        <v>161829927.34000003</v>
      </c>
      <c r="E215" s="74">
        <v>51006906.839999996</v>
      </c>
      <c r="F215" s="74">
        <v>53038019.920000002</v>
      </c>
    </row>
    <row r="216" spans="2:6" x14ac:dyDescent="0.2">
      <c r="B216" s="70" t="s">
        <v>464</v>
      </c>
      <c r="C216" s="74">
        <v>179756600</v>
      </c>
      <c r="D216" s="74">
        <v>10902100.99</v>
      </c>
      <c r="E216" s="74">
        <v>10021668.799999999</v>
      </c>
      <c r="F216" s="74">
        <v>10116518.959999999</v>
      </c>
    </row>
    <row r="217" spans="2:6" x14ac:dyDescent="0.2">
      <c r="B217" s="71" t="s">
        <v>238</v>
      </c>
      <c r="C217" s="74">
        <v>179756600</v>
      </c>
      <c r="D217" s="74">
        <v>10902100.99</v>
      </c>
      <c r="E217" s="74">
        <v>10021668.799999999</v>
      </c>
      <c r="F217" s="74">
        <v>10116518.959999999</v>
      </c>
    </row>
    <row r="218" spans="2:6" x14ac:dyDescent="0.2">
      <c r="B218" s="70" t="s">
        <v>239</v>
      </c>
      <c r="C218" s="74">
        <v>44075307</v>
      </c>
      <c r="D218" s="74">
        <v>3438422.99</v>
      </c>
      <c r="E218" s="74">
        <v>4174561.6399999997</v>
      </c>
      <c r="F218" s="74">
        <v>3108008.84</v>
      </c>
    </row>
    <row r="219" spans="2:6" x14ac:dyDescent="0.2">
      <c r="B219" s="71" t="s">
        <v>240</v>
      </c>
      <c r="C219" s="74">
        <v>44075307</v>
      </c>
      <c r="D219" s="74">
        <v>3438422.99</v>
      </c>
      <c r="E219" s="74">
        <v>4174561.6399999997</v>
      </c>
      <c r="F219" s="74">
        <v>3108008.84</v>
      </c>
    </row>
    <row r="220" spans="2:6" x14ac:dyDescent="0.2">
      <c r="B220" s="70" t="s">
        <v>241</v>
      </c>
      <c r="C220" s="74">
        <v>44720135</v>
      </c>
      <c r="D220" s="74">
        <v>2178681.46</v>
      </c>
      <c r="E220" s="74">
        <v>2774183.9499999997</v>
      </c>
      <c r="F220" s="74">
        <v>2565480.0099999998</v>
      </c>
    </row>
    <row r="221" spans="2:6" x14ac:dyDescent="0.2">
      <c r="B221" s="71" t="s">
        <v>236</v>
      </c>
      <c r="C221" s="74">
        <v>44720135</v>
      </c>
      <c r="D221" s="74">
        <v>2178681.46</v>
      </c>
      <c r="E221" s="74">
        <v>2774183.9499999997</v>
      </c>
      <c r="F221" s="74">
        <v>2565480.0099999998</v>
      </c>
    </row>
    <row r="222" spans="2:6" ht="15" x14ac:dyDescent="0.25">
      <c r="B222" s="68" t="s">
        <v>36</v>
      </c>
      <c r="C222" s="72">
        <v>21541931000</v>
      </c>
      <c r="D222" s="72">
        <v>1636001090.8900006</v>
      </c>
      <c r="E222" s="72">
        <v>1556826616.2600014</v>
      </c>
      <c r="F222" s="72">
        <v>1403590001.2100005</v>
      </c>
    </row>
    <row r="223" spans="2:6" ht="15" x14ac:dyDescent="0.25">
      <c r="B223" s="69" t="s">
        <v>242</v>
      </c>
      <c r="C223" s="73">
        <v>21541931000</v>
      </c>
      <c r="D223" s="73">
        <v>1636001090.8900006</v>
      </c>
      <c r="E223" s="73">
        <v>1556826616.2600014</v>
      </c>
      <c r="F223" s="73">
        <v>1403590001.2100005</v>
      </c>
    </row>
    <row r="224" spans="2:6" x14ac:dyDescent="0.2">
      <c r="B224" s="70" t="s">
        <v>243</v>
      </c>
      <c r="C224" s="74">
        <v>17112748585</v>
      </c>
      <c r="D224" s="74">
        <v>1225036502.6000004</v>
      </c>
      <c r="E224" s="74">
        <v>1185592334.9400003</v>
      </c>
      <c r="F224" s="74">
        <v>1167334802.4799998</v>
      </c>
    </row>
    <row r="225" spans="2:6" x14ac:dyDescent="0.2">
      <c r="B225" s="71" t="s">
        <v>167</v>
      </c>
      <c r="C225" s="74">
        <v>2960007990</v>
      </c>
      <c r="D225" s="74">
        <v>154864653.09999999</v>
      </c>
      <c r="E225" s="74">
        <v>115420485.44</v>
      </c>
      <c r="F225" s="74">
        <v>100141846.48</v>
      </c>
    </row>
    <row r="226" spans="2:6" x14ac:dyDescent="0.2">
      <c r="B226" s="71" t="s">
        <v>530</v>
      </c>
      <c r="C226" s="74">
        <v>265866147</v>
      </c>
      <c r="D226" s="74"/>
      <c r="E226" s="74"/>
      <c r="F226" s="74"/>
    </row>
    <row r="227" spans="2:6" x14ac:dyDescent="0.2">
      <c r="B227" s="71" t="s">
        <v>512</v>
      </c>
      <c r="C227" s="74">
        <v>350914200</v>
      </c>
      <c r="D227" s="74">
        <v>0</v>
      </c>
      <c r="E227" s="74">
        <v>0</v>
      </c>
      <c r="F227" s="74">
        <v>2021106.5</v>
      </c>
    </row>
    <row r="228" spans="2:6" x14ac:dyDescent="0.2">
      <c r="B228" s="71" t="s">
        <v>513</v>
      </c>
      <c r="C228" s="74">
        <v>13535960248</v>
      </c>
      <c r="D228" s="74">
        <v>1070171849.5</v>
      </c>
      <c r="E228" s="74">
        <v>1070171849.5</v>
      </c>
      <c r="F228" s="74">
        <v>1065171849.5</v>
      </c>
    </row>
    <row r="229" spans="2:6" x14ac:dyDescent="0.2">
      <c r="B229" s="70" t="s">
        <v>244</v>
      </c>
      <c r="C229" s="74">
        <v>300247582</v>
      </c>
      <c r="D229" s="74">
        <v>21625529.789999995</v>
      </c>
      <c r="E229" s="74">
        <v>22997830.390000004</v>
      </c>
      <c r="F229" s="74">
        <v>17566562.099999998</v>
      </c>
    </row>
    <row r="230" spans="2:6" x14ac:dyDescent="0.2">
      <c r="B230" s="71" t="s">
        <v>245</v>
      </c>
      <c r="C230" s="74">
        <v>300247582</v>
      </c>
      <c r="D230" s="74">
        <v>21625529.789999995</v>
      </c>
      <c r="E230" s="74">
        <v>22997830.390000004</v>
      </c>
      <c r="F230" s="74">
        <v>17566562.099999998</v>
      </c>
    </row>
    <row r="231" spans="2:6" x14ac:dyDescent="0.2">
      <c r="B231" s="70" t="s">
        <v>465</v>
      </c>
      <c r="C231" s="74">
        <v>892036398</v>
      </c>
      <c r="D231" s="74">
        <v>45946719.759999998</v>
      </c>
      <c r="E231" s="74">
        <v>40649232.689999998</v>
      </c>
      <c r="F231" s="74">
        <v>37055245.630000003</v>
      </c>
    </row>
    <row r="232" spans="2:6" x14ac:dyDescent="0.2">
      <c r="B232" s="71" t="s">
        <v>246</v>
      </c>
      <c r="C232" s="74">
        <v>892036398</v>
      </c>
      <c r="D232" s="74">
        <v>45946719.759999998</v>
      </c>
      <c r="E232" s="74">
        <v>40649232.689999998</v>
      </c>
      <c r="F232" s="74">
        <v>37055245.630000003</v>
      </c>
    </row>
    <row r="233" spans="2:6" x14ac:dyDescent="0.2">
      <c r="B233" s="70" t="s">
        <v>531</v>
      </c>
      <c r="C233" s="74">
        <v>532561425</v>
      </c>
      <c r="D233" s="74">
        <v>38593820.440000013</v>
      </c>
      <c r="E233" s="74">
        <v>43496437.13000001</v>
      </c>
      <c r="F233" s="74">
        <v>29094453.529999994</v>
      </c>
    </row>
    <row r="234" spans="2:6" x14ac:dyDescent="0.2">
      <c r="B234" s="71" t="s">
        <v>532</v>
      </c>
      <c r="C234" s="74">
        <v>532561425</v>
      </c>
      <c r="D234" s="74">
        <v>38593820.440000013</v>
      </c>
      <c r="E234" s="74">
        <v>43496437.13000001</v>
      </c>
      <c r="F234" s="74">
        <v>29094453.529999994</v>
      </c>
    </row>
    <row r="235" spans="2:6" x14ac:dyDescent="0.2">
      <c r="B235" s="70" t="s">
        <v>466</v>
      </c>
      <c r="C235" s="74">
        <v>129678888</v>
      </c>
      <c r="D235" s="74">
        <v>10198593.380000001</v>
      </c>
      <c r="E235" s="74">
        <v>6122119.7000000011</v>
      </c>
      <c r="F235" s="74">
        <v>6047433.5600000005</v>
      </c>
    </row>
    <row r="236" spans="2:6" x14ac:dyDescent="0.2">
      <c r="B236" s="71" t="s">
        <v>247</v>
      </c>
      <c r="C236" s="74">
        <v>129678888</v>
      </c>
      <c r="D236" s="74">
        <v>10198593.380000001</v>
      </c>
      <c r="E236" s="74">
        <v>6122119.7000000011</v>
      </c>
      <c r="F236" s="74">
        <v>6047433.5600000005</v>
      </c>
    </row>
    <row r="237" spans="2:6" x14ac:dyDescent="0.2">
      <c r="B237" s="70" t="s">
        <v>533</v>
      </c>
      <c r="C237" s="74">
        <v>223646305</v>
      </c>
      <c r="D237" s="74">
        <v>4741873.620000001</v>
      </c>
      <c r="E237" s="74">
        <v>11752318.880000003</v>
      </c>
      <c r="F237" s="74">
        <v>11127201.600000001</v>
      </c>
    </row>
    <row r="238" spans="2:6" x14ac:dyDescent="0.2">
      <c r="B238" s="71" t="s">
        <v>248</v>
      </c>
      <c r="C238" s="74">
        <v>223646305</v>
      </c>
      <c r="D238" s="74">
        <v>4741873.620000001</v>
      </c>
      <c r="E238" s="74">
        <v>11752318.880000003</v>
      </c>
      <c r="F238" s="74">
        <v>11127201.600000001</v>
      </c>
    </row>
    <row r="239" spans="2:6" x14ac:dyDescent="0.2">
      <c r="B239" s="70" t="s">
        <v>534</v>
      </c>
      <c r="C239" s="74">
        <v>0</v>
      </c>
      <c r="D239" s="74">
        <v>94500000</v>
      </c>
      <c r="E239" s="74">
        <v>94500000</v>
      </c>
      <c r="F239" s="74">
        <v>0</v>
      </c>
    </row>
    <row r="240" spans="2:6" x14ac:dyDescent="0.2">
      <c r="B240" s="71" t="s">
        <v>530</v>
      </c>
      <c r="C240" s="74">
        <v>0</v>
      </c>
      <c r="D240" s="74">
        <v>94500000</v>
      </c>
      <c r="E240" s="74">
        <v>94500000</v>
      </c>
      <c r="F240" s="74">
        <v>0</v>
      </c>
    </row>
    <row r="241" spans="2:6" x14ac:dyDescent="0.2">
      <c r="B241" s="70" t="s">
        <v>467</v>
      </c>
      <c r="C241" s="74">
        <v>491684800</v>
      </c>
      <c r="D241" s="74">
        <v>36151247.460000001</v>
      </c>
      <c r="E241" s="74">
        <v>30705077.359999999</v>
      </c>
      <c r="F241" s="74">
        <v>31607341.089999996</v>
      </c>
    </row>
    <row r="242" spans="2:6" x14ac:dyDescent="0.2">
      <c r="B242" s="71" t="s">
        <v>249</v>
      </c>
      <c r="C242" s="74">
        <v>491684800</v>
      </c>
      <c r="D242" s="74">
        <v>36151247.460000001</v>
      </c>
      <c r="E242" s="74">
        <v>30705077.359999999</v>
      </c>
      <c r="F242" s="74">
        <v>31607341.089999996</v>
      </c>
    </row>
    <row r="243" spans="2:6" x14ac:dyDescent="0.2">
      <c r="B243" s="70" t="s">
        <v>250</v>
      </c>
      <c r="C243" s="74">
        <v>490064557</v>
      </c>
      <c r="D243" s="74">
        <v>44172586.300000004</v>
      </c>
      <c r="E243" s="74">
        <v>35431347.20000001</v>
      </c>
      <c r="F243" s="74">
        <v>31752520.539999999</v>
      </c>
    </row>
    <row r="244" spans="2:6" x14ac:dyDescent="0.2">
      <c r="B244" s="71" t="s">
        <v>468</v>
      </c>
      <c r="C244" s="74">
        <v>490064557</v>
      </c>
      <c r="D244" s="74">
        <v>44172586.300000004</v>
      </c>
      <c r="E244" s="74">
        <v>35431347.20000001</v>
      </c>
      <c r="F244" s="74">
        <v>31752520.539999999</v>
      </c>
    </row>
    <row r="245" spans="2:6" x14ac:dyDescent="0.2">
      <c r="B245" s="70" t="s">
        <v>403</v>
      </c>
      <c r="C245" s="74">
        <v>657019369</v>
      </c>
      <c r="D245" s="74">
        <v>54973694.499999985</v>
      </c>
      <c r="E245" s="74">
        <v>49839501.249999985</v>
      </c>
      <c r="F245" s="74">
        <v>38183006.589999996</v>
      </c>
    </row>
    <row r="246" spans="2:6" x14ac:dyDescent="0.2">
      <c r="B246" s="71" t="s">
        <v>535</v>
      </c>
      <c r="C246" s="74">
        <v>657019369</v>
      </c>
      <c r="D246" s="74">
        <v>54973694.499999985</v>
      </c>
      <c r="E246" s="74">
        <v>49839501.249999985</v>
      </c>
      <c r="F246" s="74">
        <v>38183006.589999996</v>
      </c>
    </row>
    <row r="247" spans="2:6" x14ac:dyDescent="0.2">
      <c r="B247" s="70" t="s">
        <v>469</v>
      </c>
      <c r="C247" s="74">
        <v>187840383</v>
      </c>
      <c r="D247" s="74">
        <v>7800604.2200000007</v>
      </c>
      <c r="E247" s="74">
        <v>4538627.9399999995</v>
      </c>
      <c r="F247" s="74">
        <v>4404118.03</v>
      </c>
    </row>
    <row r="248" spans="2:6" x14ac:dyDescent="0.2">
      <c r="B248" s="71" t="s">
        <v>251</v>
      </c>
      <c r="C248" s="74">
        <v>187840383</v>
      </c>
      <c r="D248" s="74">
        <v>7800604.2200000007</v>
      </c>
      <c r="E248" s="74">
        <v>4538627.9399999995</v>
      </c>
      <c r="F248" s="74">
        <v>4404118.03</v>
      </c>
    </row>
    <row r="249" spans="2:6" x14ac:dyDescent="0.2">
      <c r="B249" s="70" t="s">
        <v>470</v>
      </c>
      <c r="C249" s="74">
        <v>524402708</v>
      </c>
      <c r="D249" s="74">
        <v>52259918.820000008</v>
      </c>
      <c r="E249" s="74">
        <v>31201788.780000005</v>
      </c>
      <c r="F249" s="74">
        <v>29417316.060000002</v>
      </c>
    </row>
    <row r="250" spans="2:6" x14ac:dyDescent="0.2">
      <c r="B250" s="71" t="s">
        <v>536</v>
      </c>
      <c r="C250" s="74">
        <v>524402708</v>
      </c>
      <c r="D250" s="74">
        <v>52259918.820000008</v>
      </c>
      <c r="E250" s="74">
        <v>31201788.780000005</v>
      </c>
      <c r="F250" s="74">
        <v>29417316.060000002</v>
      </c>
    </row>
    <row r="251" spans="2:6" ht="15" x14ac:dyDescent="0.25">
      <c r="B251" s="68" t="s">
        <v>37</v>
      </c>
      <c r="C251" s="72">
        <v>231147700000</v>
      </c>
      <c r="D251" s="72">
        <v>9516302886.4699974</v>
      </c>
      <c r="E251" s="72">
        <v>17052631135.360012</v>
      </c>
      <c r="F251" s="72">
        <v>15886743056.660015</v>
      </c>
    </row>
    <row r="252" spans="2:6" ht="15" x14ac:dyDescent="0.25">
      <c r="B252" s="69" t="s">
        <v>252</v>
      </c>
      <c r="C252" s="73">
        <v>231147700000</v>
      </c>
      <c r="D252" s="73">
        <v>9516302886.4699974</v>
      </c>
      <c r="E252" s="73">
        <v>17052631135.360012</v>
      </c>
      <c r="F252" s="73">
        <v>15886743056.660015</v>
      </c>
    </row>
    <row r="253" spans="2:6" x14ac:dyDescent="0.2">
      <c r="B253" s="70" t="s">
        <v>404</v>
      </c>
      <c r="C253" s="74">
        <v>170773683960</v>
      </c>
      <c r="D253" s="74">
        <v>4037525288.1599989</v>
      </c>
      <c r="E253" s="74">
        <v>12713200703.179998</v>
      </c>
      <c r="F253" s="74">
        <v>12233197439.620003</v>
      </c>
    </row>
    <row r="254" spans="2:6" x14ac:dyDescent="0.2">
      <c r="B254" s="71" t="s">
        <v>167</v>
      </c>
      <c r="C254" s="74">
        <v>9543329178</v>
      </c>
      <c r="D254" s="74">
        <v>589054858.23000002</v>
      </c>
      <c r="E254" s="74">
        <v>746081994.57999992</v>
      </c>
      <c r="F254" s="74">
        <v>486775658.80999994</v>
      </c>
    </row>
    <row r="255" spans="2:6" x14ac:dyDescent="0.2">
      <c r="B255" s="71" t="s">
        <v>537</v>
      </c>
      <c r="C255" s="74">
        <v>18883034943</v>
      </c>
      <c r="D255" s="74">
        <v>217512314.18000001</v>
      </c>
      <c r="E255" s="74">
        <v>835275586.16999984</v>
      </c>
      <c r="F255" s="74">
        <v>731548743.41999996</v>
      </c>
    </row>
    <row r="256" spans="2:6" x14ac:dyDescent="0.2">
      <c r="B256" s="71" t="s">
        <v>253</v>
      </c>
      <c r="C256" s="74">
        <v>83048381959</v>
      </c>
      <c r="D256" s="74">
        <v>1254160914.47</v>
      </c>
      <c r="E256" s="74">
        <v>6894191574.9099998</v>
      </c>
      <c r="F256" s="74">
        <v>6980195887.8100004</v>
      </c>
    </row>
    <row r="257" spans="2:6" x14ac:dyDescent="0.2">
      <c r="B257" s="71" t="s">
        <v>254</v>
      </c>
      <c r="C257" s="74">
        <v>36791157958</v>
      </c>
      <c r="D257" s="74">
        <v>850492897.91999996</v>
      </c>
      <c r="E257" s="74">
        <v>2889890422.7999992</v>
      </c>
      <c r="F257" s="74">
        <v>2763389521.02</v>
      </c>
    </row>
    <row r="258" spans="2:6" x14ac:dyDescent="0.2">
      <c r="B258" s="71" t="s">
        <v>255</v>
      </c>
      <c r="C258" s="74">
        <v>6798840315</v>
      </c>
      <c r="D258" s="74">
        <v>126180372</v>
      </c>
      <c r="E258" s="74">
        <v>436887457.3599999</v>
      </c>
      <c r="F258" s="74">
        <v>436173130.37</v>
      </c>
    </row>
    <row r="259" spans="2:6" x14ac:dyDescent="0.2">
      <c r="B259" s="71" t="s">
        <v>256</v>
      </c>
      <c r="C259" s="74">
        <v>9740875154</v>
      </c>
      <c r="D259" s="74">
        <v>688354180.52000022</v>
      </c>
      <c r="E259" s="74">
        <v>473364013.17000008</v>
      </c>
      <c r="F259" s="74">
        <v>570009904.36999989</v>
      </c>
    </row>
    <row r="260" spans="2:6" x14ac:dyDescent="0.2">
      <c r="B260" s="71" t="s">
        <v>257</v>
      </c>
      <c r="C260" s="74">
        <v>303800673</v>
      </c>
      <c r="D260" s="74">
        <v>3654200</v>
      </c>
      <c r="E260" s="74">
        <v>6534723.8300000001</v>
      </c>
      <c r="F260" s="74">
        <v>4337523.83</v>
      </c>
    </row>
    <row r="261" spans="2:6" x14ac:dyDescent="0.2">
      <c r="B261" s="71" t="s">
        <v>258</v>
      </c>
      <c r="C261" s="74">
        <v>889503853</v>
      </c>
      <c r="D261" s="74">
        <v>3549452.54</v>
      </c>
      <c r="E261" s="74">
        <v>51737202.510000005</v>
      </c>
      <c r="F261" s="74">
        <v>48527297.509999998</v>
      </c>
    </row>
    <row r="262" spans="2:6" x14ac:dyDescent="0.2">
      <c r="B262" s="71" t="s">
        <v>259</v>
      </c>
      <c r="C262" s="74">
        <v>2864746004</v>
      </c>
      <c r="D262" s="74">
        <v>172373101.08000001</v>
      </c>
      <c r="E262" s="74">
        <v>247044730.63</v>
      </c>
      <c r="F262" s="74">
        <v>171472974.02999997</v>
      </c>
    </row>
    <row r="263" spans="2:6" x14ac:dyDescent="0.2">
      <c r="B263" s="71" t="s">
        <v>512</v>
      </c>
      <c r="C263" s="74">
        <v>1910013923</v>
      </c>
      <c r="D263" s="74">
        <v>132192997.22</v>
      </c>
      <c r="E263" s="74">
        <v>132192997.22</v>
      </c>
      <c r="F263" s="74">
        <v>40766798.450000003</v>
      </c>
    </row>
    <row r="264" spans="2:6" x14ac:dyDescent="0.2">
      <c r="B264" s="70" t="s">
        <v>260</v>
      </c>
      <c r="C264" s="74">
        <v>2521069884</v>
      </c>
      <c r="D264" s="74">
        <v>7421096.5399999991</v>
      </c>
      <c r="E264" s="74">
        <v>7396995.0399999991</v>
      </c>
      <c r="F264" s="74">
        <v>1025058.82</v>
      </c>
    </row>
    <row r="265" spans="2:6" x14ac:dyDescent="0.2">
      <c r="B265" s="71" t="s">
        <v>254</v>
      </c>
      <c r="C265" s="74">
        <v>1785701384</v>
      </c>
      <c r="D265" s="74">
        <v>5656022.5600000005</v>
      </c>
      <c r="E265" s="74">
        <v>5656022.5600000005</v>
      </c>
      <c r="F265" s="74">
        <v>0</v>
      </c>
    </row>
    <row r="266" spans="2:6" x14ac:dyDescent="0.2">
      <c r="B266" s="71" t="s">
        <v>261</v>
      </c>
      <c r="C266" s="74">
        <v>735368500</v>
      </c>
      <c r="D266" s="74">
        <v>1765073.9799999997</v>
      </c>
      <c r="E266" s="74">
        <v>1740972.48</v>
      </c>
      <c r="F266" s="74">
        <v>1025058.82</v>
      </c>
    </row>
    <row r="267" spans="2:6" x14ac:dyDescent="0.2">
      <c r="B267" s="70" t="s">
        <v>262</v>
      </c>
      <c r="C267" s="74">
        <v>408501104</v>
      </c>
      <c r="D267" s="74">
        <v>28765090.489999995</v>
      </c>
      <c r="E267" s="74">
        <v>28847478.5</v>
      </c>
      <c r="F267" s="74">
        <v>24250648.539999999</v>
      </c>
    </row>
    <row r="268" spans="2:6" x14ac:dyDescent="0.2">
      <c r="B268" s="71" t="s">
        <v>537</v>
      </c>
      <c r="C268" s="74">
        <v>408501104</v>
      </c>
      <c r="D268" s="74">
        <v>28765090.489999995</v>
      </c>
      <c r="E268" s="74">
        <v>28847478.5</v>
      </c>
      <c r="F268" s="74">
        <v>24250648.539999999</v>
      </c>
    </row>
    <row r="269" spans="2:6" x14ac:dyDescent="0.2">
      <c r="B269" s="70" t="s">
        <v>263</v>
      </c>
      <c r="C269" s="74">
        <v>15455318687</v>
      </c>
      <c r="D269" s="74">
        <v>1087701929.1600001</v>
      </c>
      <c r="E269" s="74">
        <v>1086127148.22</v>
      </c>
      <c r="F269" s="74">
        <v>1085728446.3699999</v>
      </c>
    </row>
    <row r="270" spans="2:6" x14ac:dyDescent="0.2">
      <c r="B270" s="71" t="s">
        <v>264</v>
      </c>
      <c r="C270" s="74">
        <v>15455318687</v>
      </c>
      <c r="D270" s="74">
        <v>1087701929.1600001</v>
      </c>
      <c r="E270" s="74">
        <v>1086127148.22</v>
      </c>
      <c r="F270" s="74">
        <v>1085728446.3699999</v>
      </c>
    </row>
    <row r="271" spans="2:6" x14ac:dyDescent="0.2">
      <c r="B271" s="70" t="s">
        <v>265</v>
      </c>
      <c r="C271" s="74">
        <v>215545437</v>
      </c>
      <c r="D271" s="74">
        <v>12489887.709999999</v>
      </c>
      <c r="E271" s="74">
        <v>12280971</v>
      </c>
      <c r="F271" s="74">
        <v>10824393.24</v>
      </c>
    </row>
    <row r="272" spans="2:6" x14ac:dyDescent="0.2">
      <c r="B272" s="71" t="s">
        <v>537</v>
      </c>
      <c r="C272" s="74">
        <v>215545437</v>
      </c>
      <c r="D272" s="74">
        <v>12489887.709999999</v>
      </c>
      <c r="E272" s="74">
        <v>12280971</v>
      </c>
      <c r="F272" s="74">
        <v>10824393.24</v>
      </c>
    </row>
    <row r="273" spans="2:6" x14ac:dyDescent="0.2">
      <c r="B273" s="70" t="s">
        <v>538</v>
      </c>
      <c r="C273" s="74">
        <v>2403614449</v>
      </c>
      <c r="D273" s="74">
        <v>227911709.20999998</v>
      </c>
      <c r="E273" s="74">
        <v>196648418.56999999</v>
      </c>
      <c r="F273" s="74">
        <v>139297862.81</v>
      </c>
    </row>
    <row r="274" spans="2:6" x14ac:dyDescent="0.2">
      <c r="B274" s="71" t="s">
        <v>257</v>
      </c>
      <c r="C274" s="74">
        <v>2403614449</v>
      </c>
      <c r="D274" s="74">
        <v>227911709.20999998</v>
      </c>
      <c r="E274" s="74">
        <v>196648418.56999999</v>
      </c>
      <c r="F274" s="74">
        <v>139297862.81</v>
      </c>
    </row>
    <row r="275" spans="2:6" x14ac:dyDescent="0.2">
      <c r="B275" s="70" t="s">
        <v>471</v>
      </c>
      <c r="C275" s="74">
        <v>2707281872</v>
      </c>
      <c r="D275" s="74">
        <v>256830443.98999995</v>
      </c>
      <c r="E275" s="74">
        <v>155264340.30999994</v>
      </c>
      <c r="F275" s="74">
        <v>141402143.35999998</v>
      </c>
    </row>
    <row r="276" spans="2:6" x14ac:dyDescent="0.2">
      <c r="B276" s="71" t="s">
        <v>257</v>
      </c>
      <c r="C276" s="74">
        <v>2707281872</v>
      </c>
      <c r="D276" s="74">
        <v>256830443.98999995</v>
      </c>
      <c r="E276" s="74">
        <v>155264340.30999994</v>
      </c>
      <c r="F276" s="74">
        <v>141402143.35999998</v>
      </c>
    </row>
    <row r="277" spans="2:6" x14ac:dyDescent="0.2">
      <c r="B277" s="70" t="s">
        <v>266</v>
      </c>
      <c r="C277" s="74">
        <v>8336626554</v>
      </c>
      <c r="D277" s="74">
        <v>1958201231.3300004</v>
      </c>
      <c r="E277" s="74">
        <v>547674252.77000022</v>
      </c>
      <c r="F277" s="74">
        <v>384810770.53000003</v>
      </c>
    </row>
    <row r="278" spans="2:6" x14ac:dyDescent="0.2">
      <c r="B278" s="71" t="s">
        <v>267</v>
      </c>
      <c r="C278" s="74">
        <v>8336626554</v>
      </c>
      <c r="D278" s="74">
        <v>1958201231.3300004</v>
      </c>
      <c r="E278" s="74">
        <v>547674252.77000022</v>
      </c>
      <c r="F278" s="74">
        <v>384810770.53000003</v>
      </c>
    </row>
    <row r="279" spans="2:6" x14ac:dyDescent="0.2">
      <c r="B279" s="70" t="s">
        <v>268</v>
      </c>
      <c r="C279" s="74">
        <v>28326058053</v>
      </c>
      <c r="D279" s="74">
        <v>1899456209.8800001</v>
      </c>
      <c r="E279" s="74">
        <v>2305190827.77</v>
      </c>
      <c r="F279" s="74">
        <v>1866206293.3699999</v>
      </c>
    </row>
    <row r="280" spans="2:6" x14ac:dyDescent="0.2">
      <c r="B280" s="71" t="s">
        <v>269</v>
      </c>
      <c r="C280" s="74">
        <v>28326058053</v>
      </c>
      <c r="D280" s="74">
        <v>1899456209.8800001</v>
      </c>
      <c r="E280" s="74">
        <v>2305190827.77</v>
      </c>
      <c r="F280" s="74">
        <v>1866206293.3699999</v>
      </c>
    </row>
    <row r="281" spans="2:6" ht="15" x14ac:dyDescent="0.25">
      <c r="B281" s="68" t="s">
        <v>38</v>
      </c>
      <c r="C281" s="72">
        <v>123452761388</v>
      </c>
      <c r="D281" s="72">
        <v>11421762455.019997</v>
      </c>
      <c r="E281" s="72">
        <v>11447886259.380001</v>
      </c>
      <c r="F281" s="72">
        <v>9740274350.7999897</v>
      </c>
    </row>
    <row r="282" spans="2:6" ht="15" x14ac:dyDescent="0.25">
      <c r="B282" s="69" t="s">
        <v>270</v>
      </c>
      <c r="C282" s="73">
        <v>123452761388</v>
      </c>
      <c r="D282" s="73">
        <v>11421762455.019997</v>
      </c>
      <c r="E282" s="73">
        <v>11447886259.380001</v>
      </c>
      <c r="F282" s="73">
        <v>9740274350.7999897</v>
      </c>
    </row>
    <row r="283" spans="2:6" x14ac:dyDescent="0.2">
      <c r="B283" s="70" t="s">
        <v>539</v>
      </c>
      <c r="C283" s="74">
        <v>114824796924</v>
      </c>
      <c r="D283" s="74">
        <v>10505396475.139999</v>
      </c>
      <c r="E283" s="74">
        <v>10461851964.819998</v>
      </c>
      <c r="F283" s="74">
        <v>9155701328.6299953</v>
      </c>
    </row>
    <row r="284" spans="2:6" x14ac:dyDescent="0.2">
      <c r="B284" s="71" t="s">
        <v>167</v>
      </c>
      <c r="C284" s="74">
        <v>5358574258</v>
      </c>
      <c r="D284" s="74">
        <v>914431381.42999995</v>
      </c>
      <c r="E284" s="74">
        <v>850924515.04999995</v>
      </c>
      <c r="F284" s="74">
        <v>736430312.46999991</v>
      </c>
    </row>
    <row r="285" spans="2:6" x14ac:dyDescent="0.2">
      <c r="B285" s="71" t="s">
        <v>271</v>
      </c>
      <c r="C285" s="74">
        <v>389714537</v>
      </c>
      <c r="D285" s="74"/>
      <c r="E285" s="74"/>
      <c r="F285" s="74"/>
    </row>
    <row r="286" spans="2:6" x14ac:dyDescent="0.2">
      <c r="B286" s="71" t="s">
        <v>472</v>
      </c>
      <c r="C286" s="74">
        <v>1011999975</v>
      </c>
      <c r="D286" s="74">
        <v>24052779.860000003</v>
      </c>
      <c r="E286" s="74">
        <v>23075215.850000005</v>
      </c>
      <c r="F286" s="74">
        <v>25885603.330000006</v>
      </c>
    </row>
    <row r="287" spans="2:6" x14ac:dyDescent="0.2">
      <c r="B287" s="71" t="s">
        <v>473</v>
      </c>
      <c r="C287" s="74">
        <v>104762729</v>
      </c>
      <c r="D287" s="74">
        <v>36840.75</v>
      </c>
      <c r="E287" s="74">
        <v>0</v>
      </c>
      <c r="F287" s="74">
        <v>0</v>
      </c>
    </row>
    <row r="288" spans="2:6" x14ac:dyDescent="0.2">
      <c r="B288" s="71" t="s">
        <v>474</v>
      </c>
      <c r="C288" s="74">
        <v>1898954988</v>
      </c>
      <c r="D288" s="74">
        <v>27710999.84</v>
      </c>
      <c r="E288" s="74">
        <v>8267660.6600000001</v>
      </c>
      <c r="F288" s="74">
        <v>201576843.95999998</v>
      </c>
    </row>
    <row r="289" spans="2:6" x14ac:dyDescent="0.2">
      <c r="B289" s="71" t="s">
        <v>272</v>
      </c>
      <c r="C289" s="74">
        <v>32000000</v>
      </c>
      <c r="D289" s="74">
        <v>123900</v>
      </c>
      <c r="E289" s="74">
        <v>0</v>
      </c>
      <c r="F289" s="74">
        <v>0</v>
      </c>
    </row>
    <row r="290" spans="2:6" x14ac:dyDescent="0.2">
      <c r="B290" s="71" t="s">
        <v>273</v>
      </c>
      <c r="C290" s="74">
        <v>878764721</v>
      </c>
      <c r="D290" s="74">
        <v>0</v>
      </c>
      <c r="E290" s="74">
        <v>0</v>
      </c>
      <c r="F290" s="74">
        <v>0</v>
      </c>
    </row>
    <row r="291" spans="2:6" x14ac:dyDescent="0.2">
      <c r="B291" s="71" t="s">
        <v>475</v>
      </c>
      <c r="C291" s="74">
        <v>23908152</v>
      </c>
      <c r="D291" s="74"/>
      <c r="E291" s="74"/>
      <c r="F291" s="74"/>
    </row>
    <row r="292" spans="2:6" x14ac:dyDescent="0.2">
      <c r="B292" s="71" t="s">
        <v>476</v>
      </c>
      <c r="C292" s="74">
        <v>24027276</v>
      </c>
      <c r="D292" s="74"/>
      <c r="E292" s="74"/>
      <c r="F292" s="74"/>
    </row>
    <row r="293" spans="2:6" x14ac:dyDescent="0.2">
      <c r="B293" s="71" t="s">
        <v>512</v>
      </c>
      <c r="C293" s="74">
        <v>1181805339</v>
      </c>
      <c r="D293" s="74">
        <v>133444095.22</v>
      </c>
      <c r="E293" s="74">
        <v>133444095.22</v>
      </c>
      <c r="F293" s="74">
        <v>145096053.81</v>
      </c>
    </row>
    <row r="294" spans="2:6" x14ac:dyDescent="0.2">
      <c r="B294" s="71" t="s">
        <v>513</v>
      </c>
      <c r="C294" s="74">
        <v>103920284949</v>
      </c>
      <c r="D294" s="74">
        <v>9405596478.0399971</v>
      </c>
      <c r="E294" s="74">
        <v>9446140478.0399971</v>
      </c>
      <c r="F294" s="74">
        <v>8046712515.0600004</v>
      </c>
    </row>
    <row r="295" spans="2:6" x14ac:dyDescent="0.2">
      <c r="B295" s="70" t="s">
        <v>274</v>
      </c>
      <c r="C295" s="74">
        <v>241775024</v>
      </c>
      <c r="D295" s="74">
        <v>12397940</v>
      </c>
      <c r="E295" s="74">
        <v>13553996.109999999</v>
      </c>
      <c r="F295" s="74">
        <v>11169660.710000003</v>
      </c>
    </row>
    <row r="296" spans="2:6" x14ac:dyDescent="0.2">
      <c r="B296" s="71" t="s">
        <v>273</v>
      </c>
      <c r="C296" s="74">
        <v>241775024</v>
      </c>
      <c r="D296" s="74">
        <v>12397940</v>
      </c>
      <c r="E296" s="74">
        <v>13553996.109999999</v>
      </c>
      <c r="F296" s="74">
        <v>11169660.710000003</v>
      </c>
    </row>
    <row r="297" spans="2:6" x14ac:dyDescent="0.2">
      <c r="B297" s="70" t="s">
        <v>275</v>
      </c>
      <c r="C297" s="74">
        <v>8386189440</v>
      </c>
      <c r="D297" s="74">
        <v>900156113.76999974</v>
      </c>
      <c r="E297" s="74">
        <v>951011349.95000005</v>
      </c>
      <c r="F297" s="74">
        <v>551883052.79999995</v>
      </c>
    </row>
    <row r="298" spans="2:6" x14ac:dyDescent="0.2">
      <c r="B298" s="71" t="s">
        <v>405</v>
      </c>
      <c r="C298" s="74">
        <v>4523739784</v>
      </c>
      <c r="D298" s="74">
        <v>506749339.69000012</v>
      </c>
      <c r="E298" s="74">
        <v>466127484.55000007</v>
      </c>
      <c r="F298" s="74">
        <v>414081918.39999998</v>
      </c>
    </row>
    <row r="299" spans="2:6" x14ac:dyDescent="0.2">
      <c r="B299" s="71" t="s">
        <v>472</v>
      </c>
      <c r="C299" s="74">
        <v>3862449656</v>
      </c>
      <c r="D299" s="74">
        <v>393406774.07999998</v>
      </c>
      <c r="E299" s="74">
        <v>484883865.39999998</v>
      </c>
      <c r="F299" s="74">
        <v>137801134.40000001</v>
      </c>
    </row>
    <row r="300" spans="2:6" x14ac:dyDescent="0.2">
      <c r="B300" s="70" t="s">
        <v>477</v>
      </c>
      <c r="C300" s="74">
        <v>0</v>
      </c>
      <c r="D300" s="74">
        <v>3811926.1100000003</v>
      </c>
      <c r="E300" s="74">
        <v>21468948.5</v>
      </c>
      <c r="F300" s="74">
        <v>21520308.660000004</v>
      </c>
    </row>
    <row r="301" spans="2:6" x14ac:dyDescent="0.2">
      <c r="B301" s="71" t="s">
        <v>271</v>
      </c>
      <c r="C301" s="74">
        <v>0</v>
      </c>
      <c r="D301" s="74">
        <v>3811926.1100000003</v>
      </c>
      <c r="E301" s="74">
        <v>21468948.5</v>
      </c>
      <c r="F301" s="74">
        <v>21520308.660000004</v>
      </c>
    </row>
    <row r="302" spans="2:6" ht="15" x14ac:dyDescent="0.25">
      <c r="B302" s="68" t="s">
        <v>39</v>
      </c>
      <c r="C302" s="72">
        <v>2890580897</v>
      </c>
      <c r="D302" s="72">
        <v>290619764.93999988</v>
      </c>
      <c r="E302" s="72">
        <v>290659685.06999999</v>
      </c>
      <c r="F302" s="72">
        <v>181782855.54000002</v>
      </c>
    </row>
    <row r="303" spans="2:6" ht="15" x14ac:dyDescent="0.25">
      <c r="B303" s="69" t="s">
        <v>276</v>
      </c>
      <c r="C303" s="73">
        <v>2890580897</v>
      </c>
      <c r="D303" s="73">
        <v>290619764.93999988</v>
      </c>
      <c r="E303" s="73">
        <v>290659685.06999999</v>
      </c>
      <c r="F303" s="73">
        <v>181782855.54000002</v>
      </c>
    </row>
    <row r="304" spans="2:6" x14ac:dyDescent="0.2">
      <c r="B304" s="70" t="s">
        <v>277</v>
      </c>
      <c r="C304" s="74">
        <v>2746095827</v>
      </c>
      <c r="D304" s="74">
        <v>285020906.88999993</v>
      </c>
      <c r="E304" s="74">
        <v>285080827.01999998</v>
      </c>
      <c r="F304" s="74">
        <v>176203997.49000001</v>
      </c>
    </row>
    <row r="305" spans="2:6" x14ac:dyDescent="0.2">
      <c r="B305" s="71" t="s">
        <v>167</v>
      </c>
      <c r="C305" s="74">
        <v>1249396408</v>
      </c>
      <c r="D305" s="74">
        <v>97484645.709999979</v>
      </c>
      <c r="E305" s="74">
        <v>97625301.439999953</v>
      </c>
      <c r="F305" s="74">
        <v>88700392.299999997</v>
      </c>
    </row>
    <row r="306" spans="2:6" x14ac:dyDescent="0.2">
      <c r="B306" s="71" t="s">
        <v>278</v>
      </c>
      <c r="C306" s="74">
        <v>396169155</v>
      </c>
      <c r="D306" s="74">
        <v>77285900.639999986</v>
      </c>
      <c r="E306" s="74">
        <v>77285900.640000001</v>
      </c>
      <c r="F306" s="74">
        <v>19447375.089999996</v>
      </c>
    </row>
    <row r="307" spans="2:6" x14ac:dyDescent="0.2">
      <c r="B307" s="71" t="s">
        <v>279</v>
      </c>
      <c r="C307" s="74">
        <v>641414855</v>
      </c>
      <c r="D307" s="74">
        <v>46255823.610000007</v>
      </c>
      <c r="E307" s="74">
        <v>46255823.609999999</v>
      </c>
      <c r="F307" s="74">
        <v>42798601.039999999</v>
      </c>
    </row>
    <row r="308" spans="2:6" x14ac:dyDescent="0.2">
      <c r="B308" s="71" t="s">
        <v>280</v>
      </c>
      <c r="C308" s="74">
        <v>68327400</v>
      </c>
      <c r="D308" s="74">
        <v>3361809.5100000002</v>
      </c>
      <c r="E308" s="74">
        <v>3361809.51</v>
      </c>
      <c r="F308" s="74">
        <v>3361809.51</v>
      </c>
    </row>
    <row r="309" spans="2:6" x14ac:dyDescent="0.2">
      <c r="B309" s="71" t="s">
        <v>281</v>
      </c>
      <c r="C309" s="74">
        <v>34362500</v>
      </c>
      <c r="D309" s="74">
        <v>300779.67000000004</v>
      </c>
      <c r="E309" s="74">
        <v>300779.67000000004</v>
      </c>
      <c r="F309" s="74">
        <v>300779.67000000004</v>
      </c>
    </row>
    <row r="310" spans="2:6" x14ac:dyDescent="0.2">
      <c r="B310" s="71" t="s">
        <v>282</v>
      </c>
      <c r="C310" s="74">
        <v>214647441</v>
      </c>
      <c r="D310" s="74">
        <v>10023795.18</v>
      </c>
      <c r="E310" s="74">
        <v>9943059.5800000001</v>
      </c>
      <c r="F310" s="74">
        <v>1101943.8999999999</v>
      </c>
    </row>
    <row r="311" spans="2:6" x14ac:dyDescent="0.2">
      <c r="B311" s="71" t="s">
        <v>512</v>
      </c>
      <c r="C311" s="74">
        <v>141778068</v>
      </c>
      <c r="D311" s="74">
        <v>50308152.57</v>
      </c>
      <c r="E311" s="74">
        <v>50308152.57</v>
      </c>
      <c r="F311" s="74">
        <v>20493095.98</v>
      </c>
    </row>
    <row r="312" spans="2:6" x14ac:dyDescent="0.2">
      <c r="B312" s="70" t="s">
        <v>478</v>
      </c>
      <c r="C312" s="74">
        <v>144485070</v>
      </c>
      <c r="D312" s="74">
        <v>5598858.0499999998</v>
      </c>
      <c r="E312" s="74">
        <v>5578858.0499999998</v>
      </c>
      <c r="F312" s="74">
        <v>5578858.0499999998</v>
      </c>
    </row>
    <row r="313" spans="2:6" x14ac:dyDescent="0.2">
      <c r="B313" s="71" t="s">
        <v>282</v>
      </c>
      <c r="C313" s="74">
        <v>144485070</v>
      </c>
      <c r="D313" s="74">
        <v>5598858.0499999998</v>
      </c>
      <c r="E313" s="74">
        <v>5578858.0499999998</v>
      </c>
      <c r="F313" s="74">
        <v>5578858.0499999998</v>
      </c>
    </row>
    <row r="314" spans="2:6" ht="15" x14ac:dyDescent="0.25">
      <c r="B314" s="68" t="s">
        <v>40</v>
      </c>
      <c r="C314" s="72">
        <v>3321764347</v>
      </c>
      <c r="D314" s="72">
        <v>85193412.639999986</v>
      </c>
      <c r="E314" s="72">
        <v>82492163.099999964</v>
      </c>
      <c r="F314" s="72">
        <v>92171467.970000029</v>
      </c>
    </row>
    <row r="315" spans="2:6" ht="15" x14ac:dyDescent="0.25">
      <c r="B315" s="69" t="s">
        <v>283</v>
      </c>
      <c r="C315" s="73">
        <v>3321764347</v>
      </c>
      <c r="D315" s="73">
        <v>85193412.639999986</v>
      </c>
      <c r="E315" s="73">
        <v>82492163.099999964</v>
      </c>
      <c r="F315" s="73">
        <v>92171467.970000029</v>
      </c>
    </row>
    <row r="316" spans="2:6" x14ac:dyDescent="0.2">
      <c r="B316" s="70" t="s">
        <v>284</v>
      </c>
      <c r="C316" s="74">
        <v>3321764347</v>
      </c>
      <c r="D316" s="74">
        <v>85193412.639999986</v>
      </c>
      <c r="E316" s="74">
        <v>82492163.099999964</v>
      </c>
      <c r="F316" s="74">
        <v>92171467.970000029</v>
      </c>
    </row>
    <row r="317" spans="2:6" x14ac:dyDescent="0.2">
      <c r="B317" s="71" t="s">
        <v>167</v>
      </c>
      <c r="C317" s="74">
        <v>559207565</v>
      </c>
      <c r="D317" s="74">
        <v>30475723.260000002</v>
      </c>
      <c r="E317" s="74">
        <v>29329330.960000008</v>
      </c>
      <c r="F317" s="74">
        <v>31471047.680000011</v>
      </c>
    </row>
    <row r="318" spans="2:6" x14ac:dyDescent="0.2">
      <c r="B318" s="71" t="s">
        <v>479</v>
      </c>
      <c r="C318" s="74">
        <v>343061350</v>
      </c>
      <c r="D318" s="74">
        <v>29263473.370000001</v>
      </c>
      <c r="E318" s="74">
        <v>28884345.560000002</v>
      </c>
      <c r="F318" s="74">
        <v>29987887.380000003</v>
      </c>
    </row>
    <row r="319" spans="2:6" x14ac:dyDescent="0.2">
      <c r="B319" s="71" t="s">
        <v>285</v>
      </c>
      <c r="C319" s="74">
        <v>19548000</v>
      </c>
      <c r="D319" s="74">
        <v>1226938.78</v>
      </c>
      <c r="E319" s="74">
        <v>986938.77999999991</v>
      </c>
      <c r="F319" s="74">
        <v>986938.78</v>
      </c>
    </row>
    <row r="320" spans="2:6" x14ac:dyDescent="0.2">
      <c r="B320" s="71" t="s">
        <v>480</v>
      </c>
      <c r="C320" s="74">
        <v>1451871557</v>
      </c>
      <c r="D320" s="74">
        <v>5760108.4000000004</v>
      </c>
      <c r="E320" s="74">
        <v>4455360.9699999988</v>
      </c>
      <c r="F320" s="74">
        <v>8840259.790000001</v>
      </c>
    </row>
    <row r="321" spans="2:6" x14ac:dyDescent="0.2">
      <c r="B321" s="71" t="s">
        <v>512</v>
      </c>
      <c r="C321" s="74">
        <v>24755964</v>
      </c>
      <c r="D321" s="74">
        <v>361217</v>
      </c>
      <c r="E321" s="74">
        <v>730235</v>
      </c>
      <c r="F321" s="74">
        <v>2779382.51</v>
      </c>
    </row>
    <row r="322" spans="2:6" x14ac:dyDescent="0.2">
      <c r="B322" s="71" t="s">
        <v>513</v>
      </c>
      <c r="C322" s="74">
        <v>923319911</v>
      </c>
      <c r="D322" s="74">
        <v>18105951.829999998</v>
      </c>
      <c r="E322" s="74">
        <v>18105951.829999998</v>
      </c>
      <c r="F322" s="74">
        <v>18105951.829999998</v>
      </c>
    </row>
    <row r="323" spans="2:6" ht="15" x14ac:dyDescent="0.25">
      <c r="B323" s="68" t="s">
        <v>41</v>
      </c>
      <c r="C323" s="72">
        <v>15702169538</v>
      </c>
      <c r="D323" s="72">
        <v>1382847260.5400002</v>
      </c>
      <c r="E323" s="72">
        <v>1055697224.7400006</v>
      </c>
      <c r="F323" s="72">
        <v>1197767732.4600003</v>
      </c>
    </row>
    <row r="324" spans="2:6" ht="15" x14ac:dyDescent="0.25">
      <c r="B324" s="69" t="s">
        <v>286</v>
      </c>
      <c r="C324" s="73">
        <v>15702169538</v>
      </c>
      <c r="D324" s="73">
        <v>1382847260.5400002</v>
      </c>
      <c r="E324" s="73">
        <v>1055697224.7400006</v>
      </c>
      <c r="F324" s="73">
        <v>1197767732.4600003</v>
      </c>
    </row>
    <row r="325" spans="2:6" x14ac:dyDescent="0.2">
      <c r="B325" s="70" t="s">
        <v>287</v>
      </c>
      <c r="C325" s="74">
        <v>14875474831</v>
      </c>
      <c r="D325" s="74">
        <v>1328953113.1200004</v>
      </c>
      <c r="E325" s="74">
        <v>1006580807.5100003</v>
      </c>
      <c r="F325" s="74">
        <v>1144736984.7900004</v>
      </c>
    </row>
    <row r="326" spans="2:6" x14ac:dyDescent="0.2">
      <c r="B326" s="71" t="s">
        <v>167</v>
      </c>
      <c r="C326" s="74">
        <v>3286347639</v>
      </c>
      <c r="D326" s="74">
        <v>455316595.4000001</v>
      </c>
      <c r="E326" s="74">
        <v>266156338.41999999</v>
      </c>
      <c r="F326" s="74">
        <v>416689151.65000004</v>
      </c>
    </row>
    <row r="327" spans="2:6" x14ac:dyDescent="0.2">
      <c r="B327" s="71" t="s">
        <v>288</v>
      </c>
      <c r="C327" s="74">
        <v>585117116</v>
      </c>
      <c r="D327" s="74">
        <v>150149378.72999999</v>
      </c>
      <c r="E327" s="74">
        <v>34292232.189999998</v>
      </c>
      <c r="F327" s="74">
        <v>7133827.6299999999</v>
      </c>
    </row>
    <row r="328" spans="2:6" x14ac:dyDescent="0.2">
      <c r="B328" s="71" t="s">
        <v>406</v>
      </c>
      <c r="C328" s="74">
        <v>2455428027</v>
      </c>
      <c r="D328" s="74">
        <v>155944700.31000003</v>
      </c>
      <c r="E328" s="74">
        <v>149280233.5</v>
      </c>
      <c r="F328" s="74">
        <v>150020308.45999995</v>
      </c>
    </row>
    <row r="329" spans="2:6" x14ac:dyDescent="0.2">
      <c r="B329" s="71" t="s">
        <v>289</v>
      </c>
      <c r="C329" s="74">
        <v>286248000</v>
      </c>
      <c r="D329" s="74">
        <v>12395297.890000001</v>
      </c>
      <c r="E329" s="74">
        <v>10726149.549999999</v>
      </c>
      <c r="F329" s="74">
        <v>9950807.1400000006</v>
      </c>
    </row>
    <row r="330" spans="2:6" x14ac:dyDescent="0.2">
      <c r="B330" s="71" t="s">
        <v>481</v>
      </c>
      <c r="C330" s="74">
        <v>15000000</v>
      </c>
      <c r="D330" s="74">
        <v>0</v>
      </c>
      <c r="E330" s="74">
        <v>0</v>
      </c>
      <c r="F330" s="74">
        <v>0</v>
      </c>
    </row>
    <row r="331" spans="2:6" x14ac:dyDescent="0.2">
      <c r="B331" s="71" t="s">
        <v>290</v>
      </c>
      <c r="C331" s="74">
        <v>1441004911</v>
      </c>
      <c r="D331" s="74">
        <v>15305270.499999998</v>
      </c>
      <c r="E331" s="74">
        <v>6283983.5600000005</v>
      </c>
      <c r="F331" s="74">
        <v>4864466.47</v>
      </c>
    </row>
    <row r="332" spans="2:6" x14ac:dyDescent="0.2">
      <c r="B332" s="71" t="s">
        <v>512</v>
      </c>
      <c r="C332" s="74">
        <v>1000508524</v>
      </c>
      <c r="D332" s="74">
        <v>63661058.479999997</v>
      </c>
      <c r="E332" s="74">
        <v>63661058.479999997</v>
      </c>
      <c r="F332" s="74">
        <v>69041602.849999994</v>
      </c>
    </row>
    <row r="333" spans="2:6" x14ac:dyDescent="0.2">
      <c r="B333" s="71" t="s">
        <v>513</v>
      </c>
      <c r="C333" s="74">
        <v>5805820614</v>
      </c>
      <c r="D333" s="74">
        <v>476180811.81000006</v>
      </c>
      <c r="E333" s="74">
        <v>476180811.81000006</v>
      </c>
      <c r="F333" s="74">
        <v>487036820.58999991</v>
      </c>
    </row>
    <row r="334" spans="2:6" x14ac:dyDescent="0.2">
      <c r="B334" s="70" t="s">
        <v>540</v>
      </c>
      <c r="C334" s="74">
        <v>649454641</v>
      </c>
      <c r="D334" s="74">
        <v>44377255.060000017</v>
      </c>
      <c r="E334" s="74">
        <v>40792203.940000005</v>
      </c>
      <c r="F334" s="74">
        <v>45322648.5</v>
      </c>
    </row>
    <row r="335" spans="2:6" x14ac:dyDescent="0.2">
      <c r="B335" s="71" t="s">
        <v>481</v>
      </c>
      <c r="C335" s="74">
        <v>571152190</v>
      </c>
      <c r="D335" s="74">
        <v>42539185.160000019</v>
      </c>
      <c r="E335" s="74">
        <v>39176684.040000007</v>
      </c>
      <c r="F335" s="74">
        <v>38178936</v>
      </c>
    </row>
    <row r="336" spans="2:6" x14ac:dyDescent="0.2">
      <c r="B336" s="71" t="s">
        <v>291</v>
      </c>
      <c r="C336" s="74">
        <v>57132451</v>
      </c>
      <c r="D336" s="74">
        <v>1624598.4</v>
      </c>
      <c r="E336" s="74">
        <v>1361278.4000000001</v>
      </c>
      <c r="F336" s="74">
        <v>6889471</v>
      </c>
    </row>
    <row r="337" spans="2:6" x14ac:dyDescent="0.2">
      <c r="B337" s="71" t="s">
        <v>292</v>
      </c>
      <c r="C337" s="74">
        <v>21170000</v>
      </c>
      <c r="D337" s="74">
        <v>213471.5</v>
      </c>
      <c r="E337" s="74">
        <v>254241.5</v>
      </c>
      <c r="F337" s="74">
        <v>254241.5</v>
      </c>
    </row>
    <row r="338" spans="2:6" x14ac:dyDescent="0.2">
      <c r="B338" s="70" t="s">
        <v>482</v>
      </c>
      <c r="C338" s="74">
        <v>27240066</v>
      </c>
      <c r="D338" s="74">
        <v>942588.9</v>
      </c>
      <c r="E338" s="74">
        <v>1543140.5600000003</v>
      </c>
      <c r="F338" s="74">
        <v>1548974.4900000005</v>
      </c>
    </row>
    <row r="339" spans="2:6" x14ac:dyDescent="0.2">
      <c r="B339" s="71" t="s">
        <v>167</v>
      </c>
      <c r="C339" s="74">
        <v>27240066</v>
      </c>
      <c r="D339" s="74">
        <v>942588.9</v>
      </c>
      <c r="E339" s="74">
        <v>1543140.5600000003</v>
      </c>
      <c r="F339" s="74">
        <v>1548974.4900000005</v>
      </c>
    </row>
    <row r="340" spans="2:6" x14ac:dyDescent="0.2">
      <c r="B340" s="70" t="s">
        <v>541</v>
      </c>
      <c r="C340" s="74">
        <v>150000000</v>
      </c>
      <c r="D340" s="74">
        <v>8574303.459999999</v>
      </c>
      <c r="E340" s="74">
        <v>6781072.7299999995</v>
      </c>
      <c r="F340" s="74">
        <v>6159124.6799999997</v>
      </c>
    </row>
    <row r="341" spans="2:6" x14ac:dyDescent="0.2">
      <c r="B341" s="71" t="s">
        <v>289</v>
      </c>
      <c r="C341" s="74">
        <v>150000000</v>
      </c>
      <c r="D341" s="74">
        <v>8574303.459999999</v>
      </c>
      <c r="E341" s="74">
        <v>6781072.7299999995</v>
      </c>
      <c r="F341" s="74">
        <v>6159124.6799999997</v>
      </c>
    </row>
    <row r="342" spans="2:6" ht="15" x14ac:dyDescent="0.25">
      <c r="B342" s="68" t="s">
        <v>407</v>
      </c>
      <c r="C342" s="72">
        <v>48295382533</v>
      </c>
      <c r="D342" s="72">
        <v>2834719278.0699987</v>
      </c>
      <c r="E342" s="72">
        <v>2657577703.7499995</v>
      </c>
      <c r="F342" s="72">
        <v>2201918456.559999</v>
      </c>
    </row>
    <row r="343" spans="2:6" ht="15" x14ac:dyDescent="0.25">
      <c r="B343" s="69" t="s">
        <v>293</v>
      </c>
      <c r="C343" s="73">
        <v>48295382533</v>
      </c>
      <c r="D343" s="73">
        <v>2834719278.0699987</v>
      </c>
      <c r="E343" s="73">
        <v>2657577703.7499995</v>
      </c>
      <c r="F343" s="73">
        <v>2201918456.559999</v>
      </c>
    </row>
    <row r="344" spans="2:6" x14ac:dyDescent="0.2">
      <c r="B344" s="70" t="s">
        <v>542</v>
      </c>
      <c r="C344" s="74">
        <v>36273193816</v>
      </c>
      <c r="D344" s="74">
        <v>1970160932.5500009</v>
      </c>
      <c r="E344" s="74">
        <v>1883111995.0999994</v>
      </c>
      <c r="F344" s="74">
        <v>1488297801.7699997</v>
      </c>
    </row>
    <row r="345" spans="2:6" x14ac:dyDescent="0.2">
      <c r="B345" s="71" t="s">
        <v>167</v>
      </c>
      <c r="C345" s="74">
        <v>3200403388</v>
      </c>
      <c r="D345" s="74">
        <v>125318172.14</v>
      </c>
      <c r="E345" s="74">
        <v>113037611.83</v>
      </c>
      <c r="F345" s="74">
        <v>152558334.08999997</v>
      </c>
    </row>
    <row r="346" spans="2:6" x14ac:dyDescent="0.2">
      <c r="B346" s="71" t="s">
        <v>294</v>
      </c>
      <c r="C346" s="74">
        <v>13306891455</v>
      </c>
      <c r="D346" s="74">
        <v>288652638.88</v>
      </c>
      <c r="E346" s="74">
        <v>358284201.49000001</v>
      </c>
      <c r="F346" s="74">
        <v>312532586.48000002</v>
      </c>
    </row>
    <row r="347" spans="2:6" x14ac:dyDescent="0.2">
      <c r="B347" s="71" t="s">
        <v>295</v>
      </c>
      <c r="C347" s="74">
        <v>5246545416</v>
      </c>
      <c r="D347" s="74">
        <v>797301464.86000037</v>
      </c>
      <c r="E347" s="74">
        <v>714926171.09000015</v>
      </c>
      <c r="F347" s="74">
        <v>595310015.12999988</v>
      </c>
    </row>
    <row r="348" spans="2:6" x14ac:dyDescent="0.2">
      <c r="B348" s="71" t="s">
        <v>296</v>
      </c>
      <c r="C348" s="74">
        <v>1836454160</v>
      </c>
      <c r="D348" s="74">
        <v>383227112.20999998</v>
      </c>
      <c r="E348" s="74">
        <v>383227112.21000004</v>
      </c>
      <c r="F348" s="74">
        <v>1628210.24</v>
      </c>
    </row>
    <row r="349" spans="2:6" x14ac:dyDescent="0.2">
      <c r="B349" s="71" t="s">
        <v>408</v>
      </c>
      <c r="C349" s="74">
        <v>1105891782</v>
      </c>
      <c r="D349" s="74">
        <v>4528447.2</v>
      </c>
      <c r="E349" s="74">
        <v>4528447.2</v>
      </c>
      <c r="F349" s="74">
        <v>4528447.2</v>
      </c>
    </row>
    <row r="350" spans="2:6" x14ac:dyDescent="0.2">
      <c r="B350" s="71" t="s">
        <v>297</v>
      </c>
      <c r="C350" s="74">
        <v>242893607</v>
      </c>
      <c r="D350" s="74">
        <v>45291556.340000004</v>
      </c>
      <c r="E350" s="74">
        <v>25976409.969999999</v>
      </c>
      <c r="F350" s="74">
        <v>55711329.659999996</v>
      </c>
    </row>
    <row r="351" spans="2:6" x14ac:dyDescent="0.2">
      <c r="B351" s="71" t="s">
        <v>409</v>
      </c>
      <c r="C351" s="74">
        <v>31715518</v>
      </c>
      <c r="D351" s="74"/>
      <c r="E351" s="74"/>
      <c r="F351" s="74"/>
    </row>
    <row r="352" spans="2:6" x14ac:dyDescent="0.2">
      <c r="B352" s="71" t="s">
        <v>298</v>
      </c>
      <c r="C352" s="74">
        <v>1324386149</v>
      </c>
      <c r="D352" s="74">
        <v>111624823.06999999</v>
      </c>
      <c r="E352" s="74">
        <v>68182121.340000004</v>
      </c>
      <c r="F352" s="74">
        <v>156078959</v>
      </c>
    </row>
    <row r="353" spans="2:6" x14ac:dyDescent="0.2">
      <c r="B353" s="71" t="s">
        <v>483</v>
      </c>
      <c r="C353" s="74">
        <v>241720000</v>
      </c>
      <c r="D353" s="74"/>
      <c r="E353" s="74"/>
      <c r="F353" s="74"/>
    </row>
    <row r="354" spans="2:6" x14ac:dyDescent="0.2">
      <c r="B354" s="71" t="s">
        <v>299</v>
      </c>
      <c r="C354" s="74">
        <v>815962390</v>
      </c>
      <c r="D354" s="74">
        <v>70758900</v>
      </c>
      <c r="E354" s="74">
        <v>71492102.120000005</v>
      </c>
      <c r="F354" s="74">
        <v>71492102.120000005</v>
      </c>
    </row>
    <row r="355" spans="2:6" x14ac:dyDescent="0.2">
      <c r="B355" s="71" t="s">
        <v>410</v>
      </c>
      <c r="C355" s="74">
        <v>181290000</v>
      </c>
      <c r="D355" s="74"/>
      <c r="E355" s="74"/>
      <c r="F355" s="74"/>
    </row>
    <row r="356" spans="2:6" x14ac:dyDescent="0.2">
      <c r="B356" s="71" t="s">
        <v>512</v>
      </c>
      <c r="C356" s="74">
        <v>4694362187</v>
      </c>
      <c r="D356" s="74">
        <v>15135862</v>
      </c>
      <c r="E356" s="74">
        <v>15135862</v>
      </c>
      <c r="F356" s="74">
        <v>10135862</v>
      </c>
    </row>
    <row r="357" spans="2:6" x14ac:dyDescent="0.2">
      <c r="B357" s="71" t="s">
        <v>513</v>
      </c>
      <c r="C357" s="74">
        <v>4044677764</v>
      </c>
      <c r="D357" s="74">
        <v>128321955.85000001</v>
      </c>
      <c r="E357" s="74">
        <v>128321955.85000001</v>
      </c>
      <c r="F357" s="74">
        <v>128321955.84999999</v>
      </c>
    </row>
    <row r="358" spans="2:6" x14ac:dyDescent="0.2">
      <c r="B358" s="70" t="s">
        <v>484</v>
      </c>
      <c r="C358" s="74">
        <v>373839875</v>
      </c>
      <c r="D358" s="74">
        <v>31641653.239999998</v>
      </c>
      <c r="E358" s="74">
        <v>24563690.309999999</v>
      </c>
      <c r="F358" s="74">
        <v>24502132.610000003</v>
      </c>
    </row>
    <row r="359" spans="2:6" x14ac:dyDescent="0.2">
      <c r="B359" s="71" t="s">
        <v>300</v>
      </c>
      <c r="C359" s="74">
        <v>373839875</v>
      </c>
      <c r="D359" s="74">
        <v>31641653.239999998</v>
      </c>
      <c r="E359" s="74">
        <v>24563690.309999999</v>
      </c>
      <c r="F359" s="74">
        <v>24502132.610000003</v>
      </c>
    </row>
    <row r="360" spans="2:6" x14ac:dyDescent="0.2">
      <c r="B360" s="70" t="s">
        <v>301</v>
      </c>
      <c r="C360" s="74">
        <v>8979667454</v>
      </c>
      <c r="D360" s="74">
        <v>595493437.41999996</v>
      </c>
      <c r="E360" s="74">
        <v>583587150.18999994</v>
      </c>
      <c r="F360" s="74">
        <v>535212560.97000009</v>
      </c>
    </row>
    <row r="361" spans="2:6" x14ac:dyDescent="0.2">
      <c r="B361" s="71" t="s">
        <v>302</v>
      </c>
      <c r="C361" s="74">
        <v>8979667454</v>
      </c>
      <c r="D361" s="74">
        <v>595493437.41999996</v>
      </c>
      <c r="E361" s="74">
        <v>583587150.18999994</v>
      </c>
      <c r="F361" s="74">
        <v>535212560.97000009</v>
      </c>
    </row>
    <row r="362" spans="2:6" x14ac:dyDescent="0.2">
      <c r="B362" s="70" t="s">
        <v>303</v>
      </c>
      <c r="C362" s="74">
        <v>2264240745</v>
      </c>
      <c r="D362" s="74">
        <v>202775891.61999997</v>
      </c>
      <c r="E362" s="74">
        <v>132337652.93000001</v>
      </c>
      <c r="F362" s="74">
        <v>121829880.23</v>
      </c>
    </row>
    <row r="363" spans="2:6" x14ac:dyDescent="0.2">
      <c r="B363" s="71" t="s">
        <v>302</v>
      </c>
      <c r="C363" s="74">
        <v>2264240745</v>
      </c>
      <c r="D363" s="74">
        <v>202775891.61999997</v>
      </c>
      <c r="E363" s="74">
        <v>132337652.93000001</v>
      </c>
      <c r="F363" s="74">
        <v>121829880.23</v>
      </c>
    </row>
    <row r="364" spans="2:6" x14ac:dyDescent="0.2">
      <c r="B364" s="70" t="s">
        <v>304</v>
      </c>
      <c r="C364" s="74">
        <v>152886760</v>
      </c>
      <c r="D364" s="74">
        <v>16966971.900000002</v>
      </c>
      <c r="E364" s="74">
        <v>16417450.239999998</v>
      </c>
      <c r="F364" s="74">
        <v>15584605.650000002</v>
      </c>
    </row>
    <row r="365" spans="2:6" x14ac:dyDescent="0.2">
      <c r="B365" s="71" t="s">
        <v>298</v>
      </c>
      <c r="C365" s="74">
        <v>152886760</v>
      </c>
      <c r="D365" s="74">
        <v>16966971.900000002</v>
      </c>
      <c r="E365" s="74">
        <v>16417450.239999998</v>
      </c>
      <c r="F365" s="74">
        <v>15584605.650000002</v>
      </c>
    </row>
    <row r="366" spans="2:6" x14ac:dyDescent="0.2">
      <c r="B366" s="70" t="s">
        <v>305</v>
      </c>
      <c r="C366" s="74">
        <v>195688996</v>
      </c>
      <c r="D366" s="74">
        <v>14184847.199999997</v>
      </c>
      <c r="E366" s="74">
        <v>13632308.690000001</v>
      </c>
      <c r="F366" s="74">
        <v>13318862.140000001</v>
      </c>
    </row>
    <row r="367" spans="2:6" x14ac:dyDescent="0.2">
      <c r="B367" s="71" t="s">
        <v>306</v>
      </c>
      <c r="C367" s="74">
        <v>195688996</v>
      </c>
      <c r="D367" s="74">
        <v>14184847.199999997</v>
      </c>
      <c r="E367" s="74">
        <v>13632308.690000001</v>
      </c>
      <c r="F367" s="74">
        <v>13318862.140000001</v>
      </c>
    </row>
    <row r="368" spans="2:6" x14ac:dyDescent="0.2">
      <c r="B368" s="70" t="s">
        <v>411</v>
      </c>
      <c r="C368" s="74">
        <v>55864887</v>
      </c>
      <c r="D368" s="74">
        <v>3495544.14</v>
      </c>
      <c r="E368" s="74">
        <v>3927456.2899999996</v>
      </c>
      <c r="F368" s="74">
        <v>3172613.1900000004</v>
      </c>
    </row>
    <row r="369" spans="2:6" x14ac:dyDescent="0.2">
      <c r="B369" s="71" t="s">
        <v>307</v>
      </c>
      <c r="C369" s="74">
        <v>55864887</v>
      </c>
      <c r="D369" s="74">
        <v>3495544.14</v>
      </c>
      <c r="E369" s="74">
        <v>3927456.2899999996</v>
      </c>
      <c r="F369" s="74">
        <v>3172613.1900000004</v>
      </c>
    </row>
    <row r="370" spans="2:6" ht="15" x14ac:dyDescent="0.25">
      <c r="B370" s="68" t="s">
        <v>43</v>
      </c>
      <c r="C370" s="72">
        <v>6771009965</v>
      </c>
      <c r="D370" s="72">
        <v>686334168.10000038</v>
      </c>
      <c r="E370" s="72">
        <v>623629555.29999983</v>
      </c>
      <c r="F370" s="72">
        <v>529880720.29999977</v>
      </c>
    </row>
    <row r="371" spans="2:6" ht="15" x14ac:dyDescent="0.25">
      <c r="B371" s="69" t="s">
        <v>308</v>
      </c>
      <c r="C371" s="73">
        <v>6771009965</v>
      </c>
      <c r="D371" s="73">
        <v>686334168.10000038</v>
      </c>
      <c r="E371" s="73">
        <v>623629555.29999983</v>
      </c>
      <c r="F371" s="73">
        <v>529880720.29999977</v>
      </c>
    </row>
    <row r="372" spans="2:6" x14ac:dyDescent="0.2">
      <c r="B372" s="70" t="s">
        <v>543</v>
      </c>
      <c r="C372" s="74">
        <v>6306319011</v>
      </c>
      <c r="D372" s="74">
        <v>638482830.08000016</v>
      </c>
      <c r="E372" s="74">
        <v>586945703.76999974</v>
      </c>
      <c r="F372" s="74">
        <v>495443559.92999983</v>
      </c>
    </row>
    <row r="373" spans="2:6" x14ac:dyDescent="0.2">
      <c r="B373" s="71" t="s">
        <v>167</v>
      </c>
      <c r="C373" s="74">
        <v>2686907651</v>
      </c>
      <c r="D373" s="74">
        <v>263339052.6500001</v>
      </c>
      <c r="E373" s="74">
        <v>212099015.94000003</v>
      </c>
      <c r="F373" s="74">
        <v>166289845.27000004</v>
      </c>
    </row>
    <row r="374" spans="2:6" x14ac:dyDescent="0.2">
      <c r="B374" s="71" t="s">
        <v>309</v>
      </c>
      <c r="C374" s="74">
        <v>122346587</v>
      </c>
      <c r="D374" s="74">
        <v>10092908.919999998</v>
      </c>
      <c r="E374" s="74">
        <v>9607908.9200000018</v>
      </c>
      <c r="F374" s="74">
        <v>9604758.120000001</v>
      </c>
    </row>
    <row r="375" spans="2:6" x14ac:dyDescent="0.2">
      <c r="B375" s="71" t="s">
        <v>310</v>
      </c>
      <c r="C375" s="74">
        <v>862357072</v>
      </c>
      <c r="D375" s="74">
        <v>74286892.279999986</v>
      </c>
      <c r="E375" s="74">
        <v>76798139.239999995</v>
      </c>
      <c r="F375" s="74">
        <v>77101586.529999986</v>
      </c>
    </row>
    <row r="376" spans="2:6" x14ac:dyDescent="0.2">
      <c r="B376" s="71" t="s">
        <v>311</v>
      </c>
      <c r="C376" s="74">
        <v>241240039</v>
      </c>
      <c r="D376" s="74">
        <v>13328675.420000002</v>
      </c>
      <c r="E376" s="74">
        <v>11707638.859999999</v>
      </c>
      <c r="F376" s="74">
        <v>10182498.390000001</v>
      </c>
    </row>
    <row r="377" spans="2:6" x14ac:dyDescent="0.2">
      <c r="B377" s="71" t="s">
        <v>485</v>
      </c>
      <c r="C377" s="74">
        <v>50000000</v>
      </c>
      <c r="D377" s="74">
        <v>3725228.5</v>
      </c>
      <c r="E377" s="74">
        <v>3022928.5</v>
      </c>
      <c r="F377" s="74">
        <v>3655408.5</v>
      </c>
    </row>
    <row r="378" spans="2:6" x14ac:dyDescent="0.2">
      <c r="B378" s="71" t="s">
        <v>512</v>
      </c>
      <c r="C378" s="74">
        <v>107793580</v>
      </c>
      <c r="D378" s="74">
        <v>121360902.14</v>
      </c>
      <c r="E378" s="74">
        <v>121360902.14</v>
      </c>
      <c r="F378" s="74">
        <v>91862069</v>
      </c>
    </row>
    <row r="379" spans="2:6" x14ac:dyDescent="0.2">
      <c r="B379" s="71" t="s">
        <v>513</v>
      </c>
      <c r="C379" s="74">
        <v>2235674082</v>
      </c>
      <c r="D379" s="74">
        <v>152349170.16999999</v>
      </c>
      <c r="E379" s="74">
        <v>152349170.16999999</v>
      </c>
      <c r="F379" s="74">
        <v>136747394.12</v>
      </c>
    </row>
    <row r="380" spans="2:6" x14ac:dyDescent="0.2">
      <c r="B380" s="70" t="s">
        <v>312</v>
      </c>
      <c r="C380" s="74">
        <v>190938467</v>
      </c>
      <c r="D380" s="74">
        <v>26069874.509999994</v>
      </c>
      <c r="E380" s="74">
        <v>17351906.109999999</v>
      </c>
      <c r="F380" s="74">
        <v>17312874.829999998</v>
      </c>
    </row>
    <row r="381" spans="2:6" x14ac:dyDescent="0.2">
      <c r="B381" s="71" t="s">
        <v>313</v>
      </c>
      <c r="C381" s="74">
        <v>190938467</v>
      </c>
      <c r="D381" s="74">
        <v>26069874.509999994</v>
      </c>
      <c r="E381" s="74">
        <v>17351906.109999999</v>
      </c>
      <c r="F381" s="74">
        <v>17312874.829999998</v>
      </c>
    </row>
    <row r="382" spans="2:6" x14ac:dyDescent="0.2">
      <c r="B382" s="70" t="s">
        <v>314</v>
      </c>
      <c r="C382" s="74">
        <v>141264040</v>
      </c>
      <c r="D382" s="74">
        <v>12307897.239999998</v>
      </c>
      <c r="E382" s="74">
        <v>10955011.92</v>
      </c>
      <c r="F382" s="74">
        <v>9584450.4600000009</v>
      </c>
    </row>
    <row r="383" spans="2:6" x14ac:dyDescent="0.2">
      <c r="B383" s="71" t="s">
        <v>310</v>
      </c>
      <c r="C383" s="74">
        <v>141264040</v>
      </c>
      <c r="D383" s="74">
        <v>12307897.239999998</v>
      </c>
      <c r="E383" s="74">
        <v>10955011.92</v>
      </c>
      <c r="F383" s="74">
        <v>9584450.4600000009</v>
      </c>
    </row>
    <row r="384" spans="2:6" x14ac:dyDescent="0.2">
      <c r="B384" s="70" t="s">
        <v>486</v>
      </c>
      <c r="C384" s="74">
        <v>54094771</v>
      </c>
      <c r="D384" s="74">
        <v>4558558.1399999987</v>
      </c>
      <c r="E384" s="74">
        <v>3461925.37</v>
      </c>
      <c r="F384" s="74">
        <v>2779756.93</v>
      </c>
    </row>
    <row r="385" spans="2:6" x14ac:dyDescent="0.2">
      <c r="B385" s="71" t="s">
        <v>310</v>
      </c>
      <c r="C385" s="74">
        <v>54094771</v>
      </c>
      <c r="D385" s="74">
        <v>4558558.1399999987</v>
      </c>
      <c r="E385" s="74">
        <v>3461925.37</v>
      </c>
      <c r="F385" s="74">
        <v>2779756.93</v>
      </c>
    </row>
    <row r="386" spans="2:6" x14ac:dyDescent="0.2">
      <c r="B386" s="70" t="s">
        <v>315</v>
      </c>
      <c r="C386" s="74">
        <v>78393676</v>
      </c>
      <c r="D386" s="74">
        <v>4915008.13</v>
      </c>
      <c r="E386" s="74">
        <v>4915008.13</v>
      </c>
      <c r="F386" s="74">
        <v>4760078.1500000004</v>
      </c>
    </row>
    <row r="387" spans="2:6" x14ac:dyDescent="0.2">
      <c r="B387" s="71" t="s">
        <v>309</v>
      </c>
      <c r="C387" s="74">
        <v>78393676</v>
      </c>
      <c r="D387" s="74">
        <v>4915008.13</v>
      </c>
      <c r="E387" s="74">
        <v>4915008.13</v>
      </c>
      <c r="F387" s="74">
        <v>4760078.1500000004</v>
      </c>
    </row>
    <row r="388" spans="2:6" ht="15" x14ac:dyDescent="0.25">
      <c r="B388" s="68" t="s">
        <v>44</v>
      </c>
      <c r="C388" s="72">
        <v>6472352809</v>
      </c>
      <c r="D388" s="72">
        <v>191246014.99999997</v>
      </c>
      <c r="E388" s="72">
        <v>182802166.10000005</v>
      </c>
      <c r="F388" s="72">
        <v>196902815.10000008</v>
      </c>
    </row>
    <row r="389" spans="2:6" ht="15" x14ac:dyDescent="0.25">
      <c r="B389" s="69" t="s">
        <v>316</v>
      </c>
      <c r="C389" s="73">
        <v>6472352809</v>
      </c>
      <c r="D389" s="73">
        <v>191246014.99999997</v>
      </c>
      <c r="E389" s="73">
        <v>182802166.10000005</v>
      </c>
      <c r="F389" s="73">
        <v>196902815.10000008</v>
      </c>
    </row>
    <row r="390" spans="2:6" x14ac:dyDescent="0.2">
      <c r="B390" s="70" t="s">
        <v>317</v>
      </c>
      <c r="C390" s="74">
        <v>4478884603</v>
      </c>
      <c r="D390" s="74">
        <v>164268277.15000001</v>
      </c>
      <c r="E390" s="74">
        <v>156734611.72999999</v>
      </c>
      <c r="F390" s="74">
        <v>159844428.02999997</v>
      </c>
    </row>
    <row r="391" spans="2:6" x14ac:dyDescent="0.2">
      <c r="B391" s="71" t="s">
        <v>167</v>
      </c>
      <c r="C391" s="74">
        <v>909774836</v>
      </c>
      <c r="D391" s="74">
        <v>98693483.609999999</v>
      </c>
      <c r="E391" s="74">
        <v>82813486.819999948</v>
      </c>
      <c r="F391" s="74">
        <v>78150834.569999993</v>
      </c>
    </row>
    <row r="392" spans="2:6" x14ac:dyDescent="0.2">
      <c r="B392" s="71" t="s">
        <v>544</v>
      </c>
      <c r="C392" s="74">
        <v>3107008742</v>
      </c>
      <c r="D392" s="74">
        <v>53399645.539999999</v>
      </c>
      <c r="E392" s="74">
        <v>61216143.579999998</v>
      </c>
      <c r="F392" s="74">
        <v>70267452.13000001</v>
      </c>
    </row>
    <row r="393" spans="2:6" x14ac:dyDescent="0.2">
      <c r="B393" s="71" t="s">
        <v>412</v>
      </c>
      <c r="C393" s="74">
        <v>221314565</v>
      </c>
      <c r="D393" s="74">
        <v>5537000</v>
      </c>
      <c r="E393" s="74">
        <v>6066833.3300000001</v>
      </c>
      <c r="F393" s="74">
        <v>6426143.3300000001</v>
      </c>
    </row>
    <row r="394" spans="2:6" x14ac:dyDescent="0.2">
      <c r="B394" s="71" t="s">
        <v>512</v>
      </c>
      <c r="C394" s="74">
        <v>240786460</v>
      </c>
      <c r="D394" s="74">
        <v>6638148</v>
      </c>
      <c r="E394" s="74">
        <v>6638148</v>
      </c>
      <c r="F394" s="74">
        <v>4999998</v>
      </c>
    </row>
    <row r="395" spans="2:6" x14ac:dyDescent="0.2">
      <c r="B395" s="70" t="s">
        <v>487</v>
      </c>
      <c r="C395" s="74">
        <v>1993468206</v>
      </c>
      <c r="D395" s="74">
        <v>26977737.849999998</v>
      </c>
      <c r="E395" s="74">
        <v>26067554.370000001</v>
      </c>
      <c r="F395" s="74">
        <v>37058387.070000008</v>
      </c>
    </row>
    <row r="396" spans="2:6" x14ac:dyDescent="0.2">
      <c r="B396" s="71" t="s">
        <v>318</v>
      </c>
      <c r="C396" s="74">
        <v>1993468206</v>
      </c>
      <c r="D396" s="74">
        <v>26977737.849999998</v>
      </c>
      <c r="E396" s="74">
        <v>26067554.370000001</v>
      </c>
      <c r="F396" s="74">
        <v>37058387.070000008</v>
      </c>
    </row>
    <row r="397" spans="2:6" ht="15" x14ac:dyDescent="0.25">
      <c r="B397" s="68" t="s">
        <v>413</v>
      </c>
      <c r="C397" s="72">
        <v>8399310777</v>
      </c>
      <c r="D397" s="72">
        <v>1022900695.92</v>
      </c>
      <c r="E397" s="72">
        <v>1022900695.92</v>
      </c>
      <c r="F397" s="72">
        <v>1075004304.73</v>
      </c>
    </row>
    <row r="398" spans="2:6" ht="15" x14ac:dyDescent="0.25">
      <c r="B398" s="69" t="s">
        <v>319</v>
      </c>
      <c r="C398" s="73">
        <v>8399310777</v>
      </c>
      <c r="D398" s="73">
        <v>1022900695.92</v>
      </c>
      <c r="E398" s="73">
        <v>1022900695.92</v>
      </c>
      <c r="F398" s="73">
        <v>1075004304.73</v>
      </c>
    </row>
    <row r="399" spans="2:6" x14ac:dyDescent="0.2">
      <c r="B399" s="70" t="s">
        <v>488</v>
      </c>
      <c r="C399" s="74">
        <v>8399310777</v>
      </c>
      <c r="D399" s="74">
        <v>1022900695.92</v>
      </c>
      <c r="E399" s="74">
        <v>1022900695.92</v>
      </c>
      <c r="F399" s="74">
        <v>1075004304.73</v>
      </c>
    </row>
    <row r="400" spans="2:6" x14ac:dyDescent="0.2">
      <c r="B400" s="71" t="s">
        <v>167</v>
      </c>
      <c r="C400" s="74">
        <v>1480974094</v>
      </c>
      <c r="D400" s="74">
        <v>123414507.82000001</v>
      </c>
      <c r="E400" s="74">
        <v>123414507.82000001</v>
      </c>
      <c r="F400" s="74">
        <v>123414507.81999999</v>
      </c>
    </row>
    <row r="401" spans="2:6" x14ac:dyDescent="0.2">
      <c r="B401" s="71" t="s">
        <v>320</v>
      </c>
      <c r="C401" s="74">
        <v>5678609477</v>
      </c>
      <c r="D401" s="74">
        <v>796175587.60000002</v>
      </c>
      <c r="E401" s="74">
        <v>796175587.60000002</v>
      </c>
      <c r="F401" s="74">
        <v>848279196.41000032</v>
      </c>
    </row>
    <row r="402" spans="2:6" x14ac:dyDescent="0.2">
      <c r="B402" s="71" t="s">
        <v>414</v>
      </c>
      <c r="C402" s="74">
        <v>1030544527</v>
      </c>
      <c r="D402" s="74">
        <v>85878710.580000013</v>
      </c>
      <c r="E402" s="74">
        <v>85878710.580000013</v>
      </c>
      <c r="F402" s="74">
        <v>85878710.580000013</v>
      </c>
    </row>
    <row r="403" spans="2:6" x14ac:dyDescent="0.2">
      <c r="B403" s="71" t="s">
        <v>321</v>
      </c>
      <c r="C403" s="74">
        <v>209182679</v>
      </c>
      <c r="D403" s="74">
        <v>17431889.920000002</v>
      </c>
      <c r="E403" s="74">
        <v>17431889.920000002</v>
      </c>
      <c r="F403" s="74">
        <v>17431889.920000002</v>
      </c>
    </row>
    <row r="404" spans="2:6" ht="15" x14ac:dyDescent="0.25">
      <c r="B404" s="68" t="s">
        <v>46</v>
      </c>
      <c r="C404" s="72">
        <v>1206917122</v>
      </c>
      <c r="D404" s="72">
        <v>85908305.060000002</v>
      </c>
      <c r="E404" s="72">
        <v>86220324.420000002</v>
      </c>
      <c r="F404" s="72">
        <v>77050355.129999995</v>
      </c>
    </row>
    <row r="405" spans="2:6" ht="15" x14ac:dyDescent="0.25">
      <c r="B405" s="69" t="s">
        <v>322</v>
      </c>
      <c r="C405" s="73">
        <v>1206917122</v>
      </c>
      <c r="D405" s="73">
        <v>85908305.060000002</v>
      </c>
      <c r="E405" s="73">
        <v>86220324.420000002</v>
      </c>
      <c r="F405" s="73">
        <v>77050355.129999995</v>
      </c>
    </row>
    <row r="406" spans="2:6" x14ac:dyDescent="0.2">
      <c r="B406" s="70" t="s">
        <v>323</v>
      </c>
      <c r="C406" s="74">
        <v>1206917122</v>
      </c>
      <c r="D406" s="74">
        <v>85908305.060000002</v>
      </c>
      <c r="E406" s="74">
        <v>86220324.420000002</v>
      </c>
      <c r="F406" s="74">
        <v>77050355.129999995</v>
      </c>
    </row>
    <row r="407" spans="2:6" x14ac:dyDescent="0.2">
      <c r="B407" s="71" t="s">
        <v>167</v>
      </c>
      <c r="C407" s="74">
        <v>486268379</v>
      </c>
      <c r="D407" s="74">
        <v>37297041.600000009</v>
      </c>
      <c r="E407" s="74">
        <v>37902410.379999995</v>
      </c>
      <c r="F407" s="74">
        <v>36928370.689999998</v>
      </c>
    </row>
    <row r="408" spans="2:6" x14ac:dyDescent="0.2">
      <c r="B408" s="71" t="s">
        <v>324</v>
      </c>
      <c r="C408" s="74">
        <v>41185856</v>
      </c>
      <c r="D408" s="74">
        <v>699001.83000000007</v>
      </c>
      <c r="E408" s="74">
        <v>298108.82999999996</v>
      </c>
      <c r="F408" s="74">
        <v>241532.55</v>
      </c>
    </row>
    <row r="409" spans="2:6" x14ac:dyDescent="0.2">
      <c r="B409" s="71" t="s">
        <v>325</v>
      </c>
      <c r="C409" s="74">
        <v>23262980</v>
      </c>
      <c r="D409" s="74">
        <v>1202850.3199999998</v>
      </c>
      <c r="E409" s="74">
        <v>1027635.12</v>
      </c>
      <c r="F409" s="74">
        <v>1027635.1200000001</v>
      </c>
    </row>
    <row r="410" spans="2:6" x14ac:dyDescent="0.2">
      <c r="B410" s="71" t="s">
        <v>326</v>
      </c>
      <c r="C410" s="74">
        <v>145352665</v>
      </c>
      <c r="D410" s="74">
        <v>3203156.8</v>
      </c>
      <c r="E410" s="74">
        <v>3781410.8</v>
      </c>
      <c r="F410" s="74">
        <v>3091410.8</v>
      </c>
    </row>
    <row r="411" spans="2:6" x14ac:dyDescent="0.2">
      <c r="B411" s="71" t="s">
        <v>327</v>
      </c>
      <c r="C411" s="74">
        <v>41920095</v>
      </c>
      <c r="D411" s="74">
        <v>6917585.3499999996</v>
      </c>
      <c r="E411" s="74">
        <v>6785342.75</v>
      </c>
      <c r="F411" s="74">
        <v>285342.75</v>
      </c>
    </row>
    <row r="412" spans="2:6" x14ac:dyDescent="0.2">
      <c r="B412" s="71" t="s">
        <v>435</v>
      </c>
      <c r="C412" s="74">
        <v>22850000</v>
      </c>
      <c r="D412" s="74">
        <v>163252.62</v>
      </c>
      <c r="E412" s="74">
        <v>0</v>
      </c>
      <c r="F412" s="74">
        <v>0</v>
      </c>
    </row>
    <row r="413" spans="2:6" x14ac:dyDescent="0.2">
      <c r="B413" s="71" t="s">
        <v>512</v>
      </c>
      <c r="C413" s="74">
        <v>446077147</v>
      </c>
      <c r="D413" s="74">
        <v>36425416.539999999</v>
      </c>
      <c r="E413" s="74">
        <v>36425416.539999999</v>
      </c>
      <c r="F413" s="74">
        <v>35476063.219999999</v>
      </c>
    </row>
    <row r="414" spans="2:6" ht="15" x14ac:dyDescent="0.25">
      <c r="B414" s="68" t="s">
        <v>47</v>
      </c>
      <c r="C414" s="72">
        <v>3017699205</v>
      </c>
      <c r="D414" s="72">
        <v>253860218.60999992</v>
      </c>
      <c r="E414" s="72">
        <v>225474002.40999988</v>
      </c>
      <c r="F414" s="72">
        <v>229543351.55000004</v>
      </c>
    </row>
    <row r="415" spans="2:6" ht="15" x14ac:dyDescent="0.25">
      <c r="B415" s="69" t="s">
        <v>328</v>
      </c>
      <c r="C415" s="73">
        <v>3017699205</v>
      </c>
      <c r="D415" s="73">
        <v>253860218.60999992</v>
      </c>
      <c r="E415" s="73">
        <v>225474002.40999988</v>
      </c>
      <c r="F415" s="73">
        <v>229543351.55000004</v>
      </c>
    </row>
    <row r="416" spans="2:6" x14ac:dyDescent="0.2">
      <c r="B416" s="70" t="s">
        <v>329</v>
      </c>
      <c r="C416" s="74">
        <v>2115775488</v>
      </c>
      <c r="D416" s="74">
        <v>193900504.69</v>
      </c>
      <c r="E416" s="74">
        <v>169015404.55999994</v>
      </c>
      <c r="F416" s="74">
        <v>175812346.36000004</v>
      </c>
    </row>
    <row r="417" spans="2:6" x14ac:dyDescent="0.2">
      <c r="B417" s="71" t="s">
        <v>167</v>
      </c>
      <c r="C417" s="74">
        <v>620881817</v>
      </c>
      <c r="D417" s="74">
        <v>60713846.449999988</v>
      </c>
      <c r="E417" s="74">
        <v>45108079.190000005</v>
      </c>
      <c r="F417" s="74">
        <v>44096135.040000007</v>
      </c>
    </row>
    <row r="418" spans="2:6" x14ac:dyDescent="0.2">
      <c r="B418" s="71" t="s">
        <v>330</v>
      </c>
      <c r="C418" s="74">
        <v>232811058</v>
      </c>
      <c r="D418" s="74">
        <v>21771376.039999999</v>
      </c>
      <c r="E418" s="74">
        <v>14829184.33</v>
      </c>
      <c r="F418" s="74">
        <v>14763481.93</v>
      </c>
    </row>
    <row r="419" spans="2:6" x14ac:dyDescent="0.2">
      <c r="B419" s="71" t="s">
        <v>331</v>
      </c>
      <c r="C419" s="74">
        <v>30610000</v>
      </c>
      <c r="D419" s="74">
        <v>1326813.97</v>
      </c>
      <c r="E419" s="74">
        <v>41231.979999999996</v>
      </c>
      <c r="F419" s="74">
        <v>19991.98</v>
      </c>
    </row>
    <row r="420" spans="2:6" x14ac:dyDescent="0.2">
      <c r="B420" s="71" t="s">
        <v>545</v>
      </c>
      <c r="C420" s="74">
        <v>317883594</v>
      </c>
      <c r="D420" s="74">
        <v>22130499.800000001</v>
      </c>
      <c r="E420" s="74">
        <v>21078940.629999999</v>
      </c>
      <c r="F420" s="74">
        <v>17947912.229999997</v>
      </c>
    </row>
    <row r="421" spans="2:6" x14ac:dyDescent="0.2">
      <c r="B421" s="71" t="s">
        <v>512</v>
      </c>
      <c r="C421" s="74">
        <v>349122449</v>
      </c>
      <c r="D421" s="74">
        <v>34407604.140000001</v>
      </c>
      <c r="E421" s="74">
        <v>34407604.140000001</v>
      </c>
      <c r="F421" s="74">
        <v>34407604.140000001</v>
      </c>
    </row>
    <row r="422" spans="2:6" x14ac:dyDescent="0.2">
      <c r="B422" s="71" t="s">
        <v>513</v>
      </c>
      <c r="C422" s="74">
        <v>564466570</v>
      </c>
      <c r="D422" s="74">
        <v>53550364.290000007</v>
      </c>
      <c r="E422" s="74">
        <v>53550364.290000007</v>
      </c>
      <c r="F422" s="74">
        <v>64577221.040000007</v>
      </c>
    </row>
    <row r="423" spans="2:6" x14ac:dyDescent="0.2">
      <c r="B423" s="70" t="s">
        <v>332</v>
      </c>
      <c r="C423" s="74">
        <v>100117122</v>
      </c>
      <c r="D423" s="74">
        <v>8135208.4399999995</v>
      </c>
      <c r="E423" s="74">
        <v>8135208.4400000004</v>
      </c>
      <c r="F423" s="74">
        <v>5722861.8200000003</v>
      </c>
    </row>
    <row r="424" spans="2:6" x14ac:dyDescent="0.2">
      <c r="B424" s="71" t="s">
        <v>545</v>
      </c>
      <c r="C424" s="74">
        <v>100117122</v>
      </c>
      <c r="D424" s="74">
        <v>8135208.4399999995</v>
      </c>
      <c r="E424" s="74">
        <v>8135208.4400000004</v>
      </c>
      <c r="F424" s="74">
        <v>5722861.8200000003</v>
      </c>
    </row>
    <row r="425" spans="2:6" x14ac:dyDescent="0.2">
      <c r="B425" s="70" t="s">
        <v>333</v>
      </c>
      <c r="C425" s="74">
        <v>148779208</v>
      </c>
      <c r="D425" s="74">
        <v>10463078.430000002</v>
      </c>
      <c r="E425" s="74">
        <v>9459703.4800000042</v>
      </c>
      <c r="F425" s="74">
        <v>9625094.6500000004</v>
      </c>
    </row>
    <row r="426" spans="2:6" x14ac:dyDescent="0.2">
      <c r="B426" s="71" t="s">
        <v>331</v>
      </c>
      <c r="C426" s="74">
        <v>148779208</v>
      </c>
      <c r="D426" s="74">
        <v>10463078.430000002</v>
      </c>
      <c r="E426" s="74">
        <v>9459703.4800000042</v>
      </c>
      <c r="F426" s="74">
        <v>9625094.6500000004</v>
      </c>
    </row>
    <row r="427" spans="2:6" x14ac:dyDescent="0.2">
      <c r="B427" s="70" t="s">
        <v>334</v>
      </c>
      <c r="C427" s="74">
        <v>653027387</v>
      </c>
      <c r="D427" s="74">
        <v>41361427.049999997</v>
      </c>
      <c r="E427" s="74">
        <v>38863685.93</v>
      </c>
      <c r="F427" s="74">
        <v>38383048.719999991</v>
      </c>
    </row>
    <row r="428" spans="2:6" x14ac:dyDescent="0.2">
      <c r="B428" s="71" t="s">
        <v>545</v>
      </c>
      <c r="C428" s="74">
        <v>653027387</v>
      </c>
      <c r="D428" s="74">
        <v>41361427.049999997</v>
      </c>
      <c r="E428" s="74">
        <v>38863685.93</v>
      </c>
      <c r="F428" s="74">
        <v>38383048.719999991</v>
      </c>
    </row>
    <row r="429" spans="2:6" ht="15" x14ac:dyDescent="0.25">
      <c r="B429" s="68" t="s">
        <v>48</v>
      </c>
      <c r="C429" s="72">
        <v>660646782</v>
      </c>
      <c r="D429" s="72">
        <v>119749286.87</v>
      </c>
      <c r="E429" s="72">
        <v>83612864.820000023</v>
      </c>
      <c r="F429" s="72">
        <v>40553930.760000005</v>
      </c>
    </row>
    <row r="430" spans="2:6" ht="15" x14ac:dyDescent="0.25">
      <c r="B430" s="69" t="s">
        <v>335</v>
      </c>
      <c r="C430" s="73">
        <v>660646782</v>
      </c>
      <c r="D430" s="73">
        <v>119749286.87</v>
      </c>
      <c r="E430" s="73">
        <v>83612864.820000023</v>
      </c>
      <c r="F430" s="73">
        <v>40553930.760000005</v>
      </c>
    </row>
    <row r="431" spans="2:6" x14ac:dyDescent="0.2">
      <c r="B431" s="70" t="s">
        <v>336</v>
      </c>
      <c r="C431" s="74">
        <v>660646782</v>
      </c>
      <c r="D431" s="74">
        <v>119749286.87</v>
      </c>
      <c r="E431" s="74">
        <v>83612864.820000023</v>
      </c>
      <c r="F431" s="74">
        <v>40553930.760000005</v>
      </c>
    </row>
    <row r="432" spans="2:6" x14ac:dyDescent="0.2">
      <c r="B432" s="71" t="s">
        <v>337</v>
      </c>
      <c r="C432" s="74">
        <v>656287732</v>
      </c>
      <c r="D432" s="74">
        <v>119749286.87</v>
      </c>
      <c r="E432" s="74">
        <v>83612864.820000023</v>
      </c>
      <c r="F432" s="74">
        <v>40553930.760000005</v>
      </c>
    </row>
    <row r="433" spans="2:6" x14ac:dyDescent="0.2">
      <c r="B433" s="71" t="s">
        <v>512</v>
      </c>
      <c r="C433" s="74">
        <v>4359050</v>
      </c>
      <c r="D433" s="74"/>
      <c r="E433" s="74"/>
      <c r="F433" s="74"/>
    </row>
    <row r="434" spans="2:6" ht="15" x14ac:dyDescent="0.25">
      <c r="B434" s="68" t="s">
        <v>49</v>
      </c>
      <c r="C434" s="72">
        <v>12135451604</v>
      </c>
      <c r="D434" s="72">
        <v>995361372.85999882</v>
      </c>
      <c r="E434" s="72">
        <v>1095588901.529999</v>
      </c>
      <c r="F434" s="72">
        <v>1315323321.6300006</v>
      </c>
    </row>
    <row r="435" spans="2:6" ht="15" x14ac:dyDescent="0.25">
      <c r="B435" s="69" t="s">
        <v>338</v>
      </c>
      <c r="C435" s="73">
        <v>12135451604</v>
      </c>
      <c r="D435" s="73">
        <v>995361372.85999882</v>
      </c>
      <c r="E435" s="73">
        <v>1095588901.529999</v>
      </c>
      <c r="F435" s="73">
        <v>1315323321.6300006</v>
      </c>
    </row>
    <row r="436" spans="2:6" x14ac:dyDescent="0.2">
      <c r="B436" s="70" t="s">
        <v>339</v>
      </c>
      <c r="C436" s="74">
        <v>11082462961</v>
      </c>
      <c r="D436" s="74">
        <v>847498733.3099997</v>
      </c>
      <c r="E436" s="74">
        <v>894067730.67000008</v>
      </c>
      <c r="F436" s="74">
        <v>1155962341.2400007</v>
      </c>
    </row>
    <row r="437" spans="2:6" x14ac:dyDescent="0.2">
      <c r="B437" s="71" t="s">
        <v>167</v>
      </c>
      <c r="C437" s="74">
        <v>1304738273</v>
      </c>
      <c r="D437" s="74">
        <v>103730174.24000002</v>
      </c>
      <c r="E437" s="74">
        <v>102516324.13000003</v>
      </c>
      <c r="F437" s="74">
        <v>90301197.789999977</v>
      </c>
    </row>
    <row r="438" spans="2:6" x14ac:dyDescent="0.2">
      <c r="B438" s="71" t="s">
        <v>340</v>
      </c>
      <c r="C438" s="74">
        <v>60057830</v>
      </c>
      <c r="D438" s="74">
        <v>3172638</v>
      </c>
      <c r="E438" s="74">
        <v>3138007.19</v>
      </c>
      <c r="F438" s="74">
        <v>3123157.1900000004</v>
      </c>
    </row>
    <row r="439" spans="2:6" x14ac:dyDescent="0.2">
      <c r="B439" s="71" t="s">
        <v>341</v>
      </c>
      <c r="C439" s="74">
        <v>454870434</v>
      </c>
      <c r="D439" s="74">
        <v>49278031.920000002</v>
      </c>
      <c r="E439" s="74">
        <v>48159877.989999995</v>
      </c>
      <c r="F439" s="74">
        <v>47786981.649999999</v>
      </c>
    </row>
    <row r="440" spans="2:6" x14ac:dyDescent="0.2">
      <c r="B440" s="71" t="s">
        <v>342</v>
      </c>
      <c r="C440" s="74">
        <v>815254072</v>
      </c>
      <c r="D440" s="74">
        <v>82171457.979999989</v>
      </c>
      <c r="E440" s="74">
        <v>101742218.20000006</v>
      </c>
      <c r="F440" s="74">
        <v>92286141.210000008</v>
      </c>
    </row>
    <row r="441" spans="2:6" x14ac:dyDescent="0.2">
      <c r="B441" s="71" t="s">
        <v>343</v>
      </c>
      <c r="C441" s="74">
        <v>1161417797</v>
      </c>
      <c r="D441" s="74">
        <v>6908193</v>
      </c>
      <c r="E441" s="74">
        <v>37447778.899999991</v>
      </c>
      <c r="F441" s="74">
        <v>36372334.490000002</v>
      </c>
    </row>
    <row r="442" spans="2:6" x14ac:dyDescent="0.2">
      <c r="B442" s="71" t="s">
        <v>344</v>
      </c>
      <c r="C442" s="74">
        <v>75748528</v>
      </c>
      <c r="D442" s="74">
        <v>4259336</v>
      </c>
      <c r="E442" s="74">
        <v>4161225.6799999992</v>
      </c>
      <c r="F442" s="74">
        <v>4225625.68</v>
      </c>
    </row>
    <row r="443" spans="2:6" x14ac:dyDescent="0.2">
      <c r="B443" s="71" t="s">
        <v>345</v>
      </c>
      <c r="C443" s="74">
        <v>212481509</v>
      </c>
      <c r="D443" s="74">
        <v>7754198</v>
      </c>
      <c r="E443" s="74">
        <v>7738958.5999999996</v>
      </c>
      <c r="F443" s="74">
        <v>7749958.5999999996</v>
      </c>
    </row>
    <row r="444" spans="2:6" x14ac:dyDescent="0.2">
      <c r="B444" s="71" t="s">
        <v>346</v>
      </c>
      <c r="C444" s="74">
        <v>97648290</v>
      </c>
      <c r="D444" s="74">
        <v>6430837.2700000005</v>
      </c>
      <c r="E444" s="74">
        <v>5369473.0800000001</v>
      </c>
      <c r="F444" s="74">
        <v>5357473.080000001</v>
      </c>
    </row>
    <row r="445" spans="2:6" x14ac:dyDescent="0.2">
      <c r="B445" s="71" t="s">
        <v>512</v>
      </c>
      <c r="C445" s="74">
        <v>315273847</v>
      </c>
      <c r="D445" s="74">
        <v>37260045.700000003</v>
      </c>
      <c r="E445" s="74">
        <v>37260045.700000003</v>
      </c>
      <c r="F445" s="74">
        <v>37843980.93</v>
      </c>
    </row>
    <row r="446" spans="2:6" x14ac:dyDescent="0.2">
      <c r="B446" s="71" t="s">
        <v>513</v>
      </c>
      <c r="C446" s="74">
        <v>6584972381</v>
      </c>
      <c r="D446" s="74">
        <v>546533821.20000005</v>
      </c>
      <c r="E446" s="74">
        <v>546533821.20000005</v>
      </c>
      <c r="F446" s="74">
        <v>830915490.62000024</v>
      </c>
    </row>
    <row r="447" spans="2:6" x14ac:dyDescent="0.2">
      <c r="B447" s="70" t="s">
        <v>347</v>
      </c>
      <c r="C447" s="74">
        <v>1052988643</v>
      </c>
      <c r="D447" s="74">
        <v>147862639.55000013</v>
      </c>
      <c r="E447" s="74">
        <v>201521170.8600001</v>
      </c>
      <c r="F447" s="74">
        <v>159360980.39000005</v>
      </c>
    </row>
    <row r="448" spans="2:6" x14ac:dyDescent="0.2">
      <c r="B448" s="71" t="s">
        <v>343</v>
      </c>
      <c r="C448" s="74">
        <v>1052988643</v>
      </c>
      <c r="D448" s="74">
        <v>147862639.55000013</v>
      </c>
      <c r="E448" s="74">
        <v>201521170.8600001</v>
      </c>
      <c r="F448" s="74">
        <v>159360980.39000005</v>
      </c>
    </row>
    <row r="449" spans="2:6" ht="15" x14ac:dyDescent="0.25">
      <c r="B449" s="68" t="s">
        <v>50</v>
      </c>
      <c r="C449" s="72">
        <v>15535507827</v>
      </c>
      <c r="D449" s="72">
        <v>1210348505.7700002</v>
      </c>
      <c r="E449" s="72">
        <v>1250997603.3799996</v>
      </c>
      <c r="F449" s="72">
        <v>1344346239.0799997</v>
      </c>
    </row>
    <row r="450" spans="2:6" ht="15" x14ac:dyDescent="0.25">
      <c r="B450" s="69" t="s">
        <v>348</v>
      </c>
      <c r="C450" s="73">
        <v>15535507827</v>
      </c>
      <c r="D450" s="73">
        <v>1210348505.7700002</v>
      </c>
      <c r="E450" s="73">
        <v>1250997603.3799996</v>
      </c>
      <c r="F450" s="73">
        <v>1344346239.0799997</v>
      </c>
    </row>
    <row r="451" spans="2:6" x14ac:dyDescent="0.2">
      <c r="B451" s="70" t="s">
        <v>489</v>
      </c>
      <c r="C451" s="74">
        <v>14321235398</v>
      </c>
      <c r="D451" s="74">
        <v>1147166624.0799999</v>
      </c>
      <c r="E451" s="74">
        <v>1148235722.2299995</v>
      </c>
      <c r="F451" s="74">
        <v>1221073433.7399998</v>
      </c>
    </row>
    <row r="452" spans="2:6" x14ac:dyDescent="0.2">
      <c r="B452" s="71" t="s">
        <v>167</v>
      </c>
      <c r="C452" s="74">
        <v>545939160</v>
      </c>
      <c r="D452" s="74">
        <v>31095742.859999999</v>
      </c>
      <c r="E452" s="74">
        <v>29448289.699999999</v>
      </c>
      <c r="F452" s="74">
        <v>29573785.789999999</v>
      </c>
    </row>
    <row r="453" spans="2:6" x14ac:dyDescent="0.2">
      <c r="B453" s="71" t="s">
        <v>349</v>
      </c>
      <c r="C453" s="74">
        <v>2940706788</v>
      </c>
      <c r="D453" s="74">
        <v>310440767.32999998</v>
      </c>
      <c r="E453" s="74">
        <v>314257318.64000005</v>
      </c>
      <c r="F453" s="74">
        <v>372784499.57000005</v>
      </c>
    </row>
    <row r="454" spans="2:6" x14ac:dyDescent="0.2">
      <c r="B454" s="71" t="s">
        <v>350</v>
      </c>
      <c r="C454" s="74">
        <v>463394782</v>
      </c>
      <c r="D454" s="74">
        <v>4630946.3199999984</v>
      </c>
      <c r="E454" s="74">
        <v>3530946.32</v>
      </c>
      <c r="F454" s="74">
        <v>3329905.75</v>
      </c>
    </row>
    <row r="455" spans="2:6" x14ac:dyDescent="0.2">
      <c r="B455" s="71" t="s">
        <v>512</v>
      </c>
      <c r="C455" s="74">
        <v>760228131</v>
      </c>
      <c r="D455" s="74">
        <v>65623270.370000005</v>
      </c>
      <c r="E455" s="74">
        <v>65623270.370000005</v>
      </c>
      <c r="F455" s="74">
        <v>58174161.289999999</v>
      </c>
    </row>
    <row r="456" spans="2:6" x14ac:dyDescent="0.2">
      <c r="B456" s="71" t="s">
        <v>513</v>
      </c>
      <c r="C456" s="74">
        <v>9610966537</v>
      </c>
      <c r="D456" s="74">
        <v>735375897.20000005</v>
      </c>
      <c r="E456" s="74">
        <v>735375897.20000005</v>
      </c>
      <c r="F456" s="74">
        <v>757211081.34000003</v>
      </c>
    </row>
    <row r="457" spans="2:6" x14ac:dyDescent="0.2">
      <c r="B457" s="70" t="s">
        <v>351</v>
      </c>
      <c r="C457" s="74">
        <v>595209094</v>
      </c>
      <c r="D457" s="74">
        <v>51807560.220000006</v>
      </c>
      <c r="E457" s="74">
        <v>45935850.810000002</v>
      </c>
      <c r="F457" s="74">
        <v>47017947.660000004</v>
      </c>
    </row>
    <row r="458" spans="2:6" x14ac:dyDescent="0.2">
      <c r="B458" s="71" t="s">
        <v>350</v>
      </c>
      <c r="C458" s="74">
        <v>595209094</v>
      </c>
      <c r="D458" s="74">
        <v>51807560.220000006</v>
      </c>
      <c r="E458" s="74">
        <v>45935850.810000002</v>
      </c>
      <c r="F458" s="74">
        <v>47017947.660000004</v>
      </c>
    </row>
    <row r="459" spans="2:6" x14ac:dyDescent="0.2">
      <c r="B459" s="70" t="s">
        <v>352</v>
      </c>
      <c r="C459" s="74">
        <v>580483181</v>
      </c>
      <c r="D459" s="74">
        <v>9218308.5199999977</v>
      </c>
      <c r="E459" s="74">
        <v>54670017.390000001</v>
      </c>
      <c r="F459" s="74">
        <v>73991193.299999982</v>
      </c>
    </row>
    <row r="460" spans="2:6" x14ac:dyDescent="0.2">
      <c r="B460" s="71" t="s">
        <v>349</v>
      </c>
      <c r="C460" s="74">
        <v>580483181</v>
      </c>
      <c r="D460" s="74">
        <v>9218308.5199999977</v>
      </c>
      <c r="E460" s="74">
        <v>54670017.390000001</v>
      </c>
      <c r="F460" s="74">
        <v>73991193.299999982</v>
      </c>
    </row>
    <row r="461" spans="2:6" x14ac:dyDescent="0.2">
      <c r="B461" s="70" t="s">
        <v>546</v>
      </c>
      <c r="C461" s="74">
        <v>38580154</v>
      </c>
      <c r="D461" s="74">
        <v>2156012.9499999997</v>
      </c>
      <c r="E461" s="74">
        <v>2156012.9500000002</v>
      </c>
      <c r="F461" s="74">
        <v>2263664.38</v>
      </c>
    </row>
    <row r="462" spans="2:6" x14ac:dyDescent="0.2">
      <c r="B462" s="71" t="s">
        <v>350</v>
      </c>
      <c r="C462" s="74">
        <v>38580154</v>
      </c>
      <c r="D462" s="74">
        <v>2156012.9499999997</v>
      </c>
      <c r="E462" s="74">
        <v>2156012.9500000002</v>
      </c>
      <c r="F462" s="74">
        <v>2263664.38</v>
      </c>
    </row>
    <row r="463" spans="2:6" ht="15" x14ac:dyDescent="0.25">
      <c r="B463" s="68" t="s">
        <v>415</v>
      </c>
      <c r="C463" s="72">
        <v>5697312972</v>
      </c>
      <c r="D463" s="72">
        <v>166830576.17000011</v>
      </c>
      <c r="E463" s="72">
        <v>157346997.80999985</v>
      </c>
      <c r="F463" s="72">
        <v>174856658.42000005</v>
      </c>
    </row>
    <row r="464" spans="2:6" ht="15" x14ac:dyDescent="0.25">
      <c r="B464" s="69" t="s">
        <v>353</v>
      </c>
      <c r="C464" s="73">
        <v>5697312972</v>
      </c>
      <c r="D464" s="73">
        <v>166830576.17000011</v>
      </c>
      <c r="E464" s="73">
        <v>157346997.80999985</v>
      </c>
      <c r="F464" s="73">
        <v>174856658.42000005</v>
      </c>
    </row>
    <row r="465" spans="2:6" x14ac:dyDescent="0.2">
      <c r="B465" s="70" t="s">
        <v>354</v>
      </c>
      <c r="C465" s="74">
        <v>2679122491</v>
      </c>
      <c r="D465" s="74">
        <v>104898352.09999995</v>
      </c>
      <c r="E465" s="74">
        <v>95781218.070000008</v>
      </c>
      <c r="F465" s="74">
        <v>121358658.43999994</v>
      </c>
    </row>
    <row r="466" spans="2:6" x14ac:dyDescent="0.2">
      <c r="B466" s="71" t="s">
        <v>167</v>
      </c>
      <c r="C466" s="74">
        <v>769418252</v>
      </c>
      <c r="D466" s="74">
        <v>50063441.910000004</v>
      </c>
      <c r="E466" s="74">
        <v>42255023.060000002</v>
      </c>
      <c r="F466" s="74">
        <v>48935713.080000013</v>
      </c>
    </row>
    <row r="467" spans="2:6" x14ac:dyDescent="0.2">
      <c r="B467" s="71" t="s">
        <v>355</v>
      </c>
      <c r="C467" s="74">
        <v>900218484</v>
      </c>
      <c r="D467" s="74">
        <v>8569596.4499999993</v>
      </c>
      <c r="E467" s="74">
        <v>7637816.8099999968</v>
      </c>
      <c r="F467" s="74">
        <v>5388488.5200000005</v>
      </c>
    </row>
    <row r="468" spans="2:6" x14ac:dyDescent="0.2">
      <c r="B468" s="71" t="s">
        <v>547</v>
      </c>
      <c r="C468" s="74">
        <v>536719638</v>
      </c>
      <c r="D468" s="74">
        <v>25180249.289999988</v>
      </c>
      <c r="E468" s="74">
        <v>25004376.710000005</v>
      </c>
      <c r="F468" s="74">
        <v>25336715.379999999</v>
      </c>
    </row>
    <row r="469" spans="2:6" x14ac:dyDescent="0.2">
      <c r="B469" s="71" t="s">
        <v>356</v>
      </c>
      <c r="C469" s="74">
        <v>163847729</v>
      </c>
      <c r="D469" s="74">
        <v>8844683.2899999991</v>
      </c>
      <c r="E469" s="74">
        <v>8643620.3299999982</v>
      </c>
      <c r="F469" s="74">
        <v>8798865.129999999</v>
      </c>
    </row>
    <row r="470" spans="2:6" x14ac:dyDescent="0.2">
      <c r="B470" s="71" t="s">
        <v>512</v>
      </c>
      <c r="C470" s="74">
        <v>73827605</v>
      </c>
      <c r="D470" s="74">
        <v>169757.86</v>
      </c>
      <c r="E470" s="74">
        <v>169757.86</v>
      </c>
      <c r="F470" s="74">
        <v>5035822.08</v>
      </c>
    </row>
    <row r="471" spans="2:6" x14ac:dyDescent="0.2">
      <c r="B471" s="71" t="s">
        <v>513</v>
      </c>
      <c r="C471" s="74">
        <v>235090783</v>
      </c>
      <c r="D471" s="74">
        <v>12070623.300000001</v>
      </c>
      <c r="E471" s="74">
        <v>12070623.300000001</v>
      </c>
      <c r="F471" s="74">
        <v>27863054.25</v>
      </c>
    </row>
    <row r="472" spans="2:6" x14ac:dyDescent="0.2">
      <c r="B472" s="70" t="s">
        <v>490</v>
      </c>
      <c r="C472" s="74">
        <v>276622900</v>
      </c>
      <c r="D472" s="74">
        <v>0</v>
      </c>
      <c r="E472" s="74">
        <v>0</v>
      </c>
      <c r="F472" s="74">
        <v>0</v>
      </c>
    </row>
    <row r="473" spans="2:6" x14ac:dyDescent="0.2">
      <c r="B473" s="71" t="s">
        <v>356</v>
      </c>
      <c r="C473" s="74">
        <v>276622900</v>
      </c>
      <c r="D473" s="74">
        <v>0</v>
      </c>
      <c r="E473" s="74">
        <v>0</v>
      </c>
      <c r="F473" s="74">
        <v>0</v>
      </c>
    </row>
    <row r="474" spans="2:6" x14ac:dyDescent="0.2">
      <c r="B474" s="70" t="s">
        <v>491</v>
      </c>
      <c r="C474" s="74">
        <v>2691494249</v>
      </c>
      <c r="D474" s="74">
        <v>56160255.060000002</v>
      </c>
      <c r="E474" s="74">
        <v>54893552.420000009</v>
      </c>
      <c r="F474" s="74">
        <v>49178454.110000007</v>
      </c>
    </row>
    <row r="475" spans="2:6" x14ac:dyDescent="0.2">
      <c r="B475" s="71" t="s">
        <v>548</v>
      </c>
      <c r="C475" s="74">
        <v>2691494249</v>
      </c>
      <c r="D475" s="74">
        <v>56160255.060000002</v>
      </c>
      <c r="E475" s="74">
        <v>54893552.420000009</v>
      </c>
      <c r="F475" s="74">
        <v>49178454.110000007</v>
      </c>
    </row>
    <row r="476" spans="2:6" x14ac:dyDescent="0.2">
      <c r="B476" s="70" t="s">
        <v>549</v>
      </c>
      <c r="C476" s="74">
        <v>50073332</v>
      </c>
      <c r="D476" s="74">
        <v>5771969.0099999998</v>
      </c>
      <c r="E476" s="74">
        <v>6672227.3199999994</v>
      </c>
      <c r="F476" s="74">
        <v>4319545.87</v>
      </c>
    </row>
    <row r="477" spans="2:6" x14ac:dyDescent="0.2">
      <c r="B477" s="71" t="s">
        <v>167</v>
      </c>
      <c r="C477" s="74">
        <v>50073332</v>
      </c>
      <c r="D477" s="74">
        <v>5771969.0099999998</v>
      </c>
      <c r="E477" s="74">
        <v>6672227.3199999994</v>
      </c>
      <c r="F477" s="74">
        <v>4319545.87</v>
      </c>
    </row>
    <row r="478" spans="2:6" ht="15" x14ac:dyDescent="0.25">
      <c r="B478" s="68" t="s">
        <v>416</v>
      </c>
      <c r="C478" s="72">
        <v>1857951622</v>
      </c>
      <c r="D478" s="72">
        <v>123745896.08000001</v>
      </c>
      <c r="E478" s="72">
        <v>103630649.08999999</v>
      </c>
      <c r="F478" s="72">
        <v>104981222.73999999</v>
      </c>
    </row>
    <row r="479" spans="2:6" ht="15" x14ac:dyDescent="0.25">
      <c r="B479" s="69" t="s">
        <v>357</v>
      </c>
      <c r="C479" s="73">
        <v>1857951622</v>
      </c>
      <c r="D479" s="73">
        <v>123745896.08000001</v>
      </c>
      <c r="E479" s="73">
        <v>103630649.08999999</v>
      </c>
      <c r="F479" s="73">
        <v>104981222.73999999</v>
      </c>
    </row>
    <row r="480" spans="2:6" x14ac:dyDescent="0.2">
      <c r="B480" s="70" t="s">
        <v>417</v>
      </c>
      <c r="C480" s="74">
        <v>1000969087</v>
      </c>
      <c r="D480" s="74">
        <v>75023275.750000015</v>
      </c>
      <c r="E480" s="74">
        <v>56523015.889999993</v>
      </c>
      <c r="F480" s="74">
        <v>54799304.18999999</v>
      </c>
    </row>
    <row r="481" spans="2:6" x14ac:dyDescent="0.2">
      <c r="B481" s="71" t="s">
        <v>167</v>
      </c>
      <c r="C481" s="74">
        <v>673308126</v>
      </c>
      <c r="D481" s="74">
        <v>55189493.859999985</v>
      </c>
      <c r="E481" s="74">
        <v>34515734</v>
      </c>
      <c r="F481" s="74">
        <v>31515402.520000003</v>
      </c>
    </row>
    <row r="482" spans="2:6" x14ac:dyDescent="0.2">
      <c r="B482" s="71" t="s">
        <v>550</v>
      </c>
      <c r="C482" s="74">
        <v>300860961</v>
      </c>
      <c r="D482" s="74">
        <v>17945881.890000001</v>
      </c>
      <c r="E482" s="74">
        <v>17599381.890000001</v>
      </c>
      <c r="F482" s="74">
        <v>17676001.669999998</v>
      </c>
    </row>
    <row r="483" spans="2:6" x14ac:dyDescent="0.2">
      <c r="B483" s="71" t="s">
        <v>512</v>
      </c>
      <c r="C483" s="74">
        <v>26800000</v>
      </c>
      <c r="D483" s="74">
        <v>1887900</v>
      </c>
      <c r="E483" s="74">
        <v>4407900</v>
      </c>
      <c r="F483" s="74">
        <v>5607900</v>
      </c>
    </row>
    <row r="484" spans="2:6" x14ac:dyDescent="0.2">
      <c r="B484" s="70" t="s">
        <v>492</v>
      </c>
      <c r="C484" s="74">
        <v>186188488</v>
      </c>
      <c r="D484" s="74">
        <v>13305093.949999999</v>
      </c>
      <c r="E484" s="74">
        <v>12658498.360000003</v>
      </c>
      <c r="F484" s="74">
        <v>12798134.400000002</v>
      </c>
    </row>
    <row r="485" spans="2:6" x14ac:dyDescent="0.2">
      <c r="B485" s="71" t="s">
        <v>551</v>
      </c>
      <c r="C485" s="74">
        <v>186188488</v>
      </c>
      <c r="D485" s="74">
        <v>13305093.949999999</v>
      </c>
      <c r="E485" s="74">
        <v>12658498.360000003</v>
      </c>
      <c r="F485" s="74">
        <v>12798134.400000002</v>
      </c>
    </row>
    <row r="486" spans="2:6" x14ac:dyDescent="0.2">
      <c r="B486" s="70" t="s">
        <v>493</v>
      </c>
      <c r="C486" s="74">
        <v>670794047</v>
      </c>
      <c r="D486" s="74">
        <v>35417526.379999995</v>
      </c>
      <c r="E486" s="74">
        <v>34449134.840000004</v>
      </c>
      <c r="F486" s="74">
        <v>37383784.149999991</v>
      </c>
    </row>
    <row r="487" spans="2:6" x14ac:dyDescent="0.2">
      <c r="B487" s="71" t="s">
        <v>494</v>
      </c>
      <c r="C487" s="74">
        <v>670794047</v>
      </c>
      <c r="D487" s="74">
        <v>35417526.379999995</v>
      </c>
      <c r="E487" s="74">
        <v>34449134.840000004</v>
      </c>
      <c r="F487" s="74">
        <v>37383784.149999991</v>
      </c>
    </row>
    <row r="488" spans="2:6" ht="15" x14ac:dyDescent="0.25">
      <c r="B488" s="68" t="s">
        <v>53</v>
      </c>
      <c r="C488" s="72">
        <v>3551479482</v>
      </c>
      <c r="D488" s="72">
        <v>202365013.34</v>
      </c>
      <c r="E488" s="72">
        <v>143333602.37999994</v>
      </c>
      <c r="F488" s="72">
        <v>125348655.37999998</v>
      </c>
    </row>
    <row r="489" spans="2:6" ht="15" x14ac:dyDescent="0.25">
      <c r="B489" s="69" t="s">
        <v>358</v>
      </c>
      <c r="C489" s="73">
        <v>3551479482</v>
      </c>
      <c r="D489" s="73">
        <v>202365013.34</v>
      </c>
      <c r="E489" s="73">
        <v>143333602.37999994</v>
      </c>
      <c r="F489" s="73">
        <v>125348655.37999998</v>
      </c>
    </row>
    <row r="490" spans="2:6" x14ac:dyDescent="0.2">
      <c r="B490" s="70" t="s">
        <v>552</v>
      </c>
      <c r="C490" s="74">
        <v>3366336226</v>
      </c>
      <c r="D490" s="74">
        <v>186460759.97</v>
      </c>
      <c r="E490" s="74">
        <v>132078049.19000006</v>
      </c>
      <c r="F490" s="74">
        <v>112865872.54000001</v>
      </c>
    </row>
    <row r="491" spans="2:6" x14ac:dyDescent="0.2">
      <c r="B491" s="71" t="s">
        <v>167</v>
      </c>
      <c r="C491" s="74">
        <v>1501754655</v>
      </c>
      <c r="D491" s="74">
        <v>127832052.19999999</v>
      </c>
      <c r="E491" s="74">
        <v>70031129.76000005</v>
      </c>
      <c r="F491" s="74">
        <v>64834009.609999985</v>
      </c>
    </row>
    <row r="492" spans="2:6" x14ac:dyDescent="0.2">
      <c r="B492" s="71" t="s">
        <v>359</v>
      </c>
      <c r="C492" s="74">
        <v>134061622</v>
      </c>
      <c r="D492" s="74">
        <v>3774529.83</v>
      </c>
      <c r="E492" s="74">
        <v>3774529.83</v>
      </c>
      <c r="F492" s="74">
        <v>3774529.83</v>
      </c>
    </row>
    <row r="493" spans="2:6" x14ac:dyDescent="0.2">
      <c r="B493" s="71" t="s">
        <v>360</v>
      </c>
      <c r="C493" s="74">
        <v>734922693</v>
      </c>
      <c r="D493" s="74">
        <v>4384710.6800000006</v>
      </c>
      <c r="E493" s="74">
        <v>3576381.34</v>
      </c>
      <c r="F493" s="74">
        <v>3576381.34</v>
      </c>
    </row>
    <row r="494" spans="2:6" x14ac:dyDescent="0.2">
      <c r="B494" s="71" t="s">
        <v>553</v>
      </c>
      <c r="C494" s="74">
        <v>368510122</v>
      </c>
      <c r="D494" s="74">
        <v>764286.41999999993</v>
      </c>
      <c r="E494" s="74">
        <v>764286.41999999993</v>
      </c>
      <c r="F494" s="74">
        <v>764286.41999999993</v>
      </c>
    </row>
    <row r="495" spans="2:6" x14ac:dyDescent="0.2">
      <c r="B495" s="71" t="s">
        <v>512</v>
      </c>
      <c r="C495" s="74">
        <v>321370378</v>
      </c>
      <c r="D495" s="74">
        <v>21865260.5</v>
      </c>
      <c r="E495" s="74">
        <v>21865260.5</v>
      </c>
      <c r="F495" s="74">
        <v>33333332</v>
      </c>
    </row>
    <row r="496" spans="2:6" x14ac:dyDescent="0.2">
      <c r="B496" s="71" t="s">
        <v>513</v>
      </c>
      <c r="C496" s="74">
        <v>305716756</v>
      </c>
      <c r="D496" s="74">
        <v>27839920.34</v>
      </c>
      <c r="E496" s="74">
        <v>32066461.34</v>
      </c>
      <c r="F496" s="74">
        <v>6583333.3399999999</v>
      </c>
    </row>
    <row r="497" spans="2:6" x14ac:dyDescent="0.2">
      <c r="B497" s="70" t="s">
        <v>554</v>
      </c>
      <c r="C497" s="74">
        <v>185143256</v>
      </c>
      <c r="D497" s="74">
        <v>15904253.369999997</v>
      </c>
      <c r="E497" s="74">
        <v>11255553.189999999</v>
      </c>
      <c r="F497" s="74">
        <v>12482782.84</v>
      </c>
    </row>
    <row r="498" spans="2:6" x14ac:dyDescent="0.2">
      <c r="B498" s="71" t="s">
        <v>359</v>
      </c>
      <c r="C498" s="74">
        <v>185143256</v>
      </c>
      <c r="D498" s="74">
        <v>15904253.369999997</v>
      </c>
      <c r="E498" s="74">
        <v>11255553.189999999</v>
      </c>
      <c r="F498" s="74">
        <v>12482782.84</v>
      </c>
    </row>
    <row r="499" spans="2:6" ht="15" x14ac:dyDescent="0.25">
      <c r="B499" s="68" t="s">
        <v>428</v>
      </c>
      <c r="C499" s="72">
        <v>14115198200</v>
      </c>
      <c r="D499" s="72">
        <v>2186711432.0999985</v>
      </c>
      <c r="E499" s="72">
        <v>1204138631.0800002</v>
      </c>
      <c r="F499" s="72">
        <v>711412414.19999981</v>
      </c>
    </row>
    <row r="500" spans="2:6" ht="15" x14ac:dyDescent="0.25">
      <c r="B500" s="69" t="s">
        <v>495</v>
      </c>
      <c r="C500" s="73">
        <v>14115198200</v>
      </c>
      <c r="D500" s="73">
        <v>2186711432.0999985</v>
      </c>
      <c r="E500" s="73">
        <v>1204138631.0800002</v>
      </c>
      <c r="F500" s="73">
        <v>711412414.19999981</v>
      </c>
    </row>
    <row r="501" spans="2:6" x14ac:dyDescent="0.2">
      <c r="B501" s="70" t="s">
        <v>496</v>
      </c>
      <c r="C501" s="74">
        <v>14115198200</v>
      </c>
      <c r="D501" s="74">
        <v>2186711432.0999985</v>
      </c>
      <c r="E501" s="74">
        <v>1204138631.0800002</v>
      </c>
      <c r="F501" s="74">
        <v>711412414.19999981</v>
      </c>
    </row>
    <row r="502" spans="2:6" x14ac:dyDescent="0.2">
      <c r="B502" s="71" t="s">
        <v>167</v>
      </c>
      <c r="C502" s="74">
        <v>2140531468</v>
      </c>
      <c r="D502" s="74">
        <v>295940029.89000005</v>
      </c>
      <c r="E502" s="74">
        <v>213234567.32999995</v>
      </c>
      <c r="F502" s="74">
        <v>224483904.85999998</v>
      </c>
    </row>
    <row r="503" spans="2:6" x14ac:dyDescent="0.2">
      <c r="B503" s="71" t="s">
        <v>497</v>
      </c>
      <c r="C503" s="74">
        <v>6713453437</v>
      </c>
      <c r="D503" s="74">
        <v>870840194.54999983</v>
      </c>
      <c r="E503" s="74">
        <v>508150228.36000013</v>
      </c>
      <c r="F503" s="74">
        <v>65357427.509999998</v>
      </c>
    </row>
    <row r="504" spans="2:6" x14ac:dyDescent="0.2">
      <c r="B504" s="71" t="s">
        <v>498</v>
      </c>
      <c r="C504" s="74">
        <v>5224875095</v>
      </c>
      <c r="D504" s="74">
        <v>1019931207.6600001</v>
      </c>
      <c r="E504" s="74">
        <v>482753835.39000005</v>
      </c>
      <c r="F504" s="74">
        <v>421571081.82999998</v>
      </c>
    </row>
    <row r="505" spans="2:6" x14ac:dyDescent="0.2">
      <c r="B505" s="71" t="s">
        <v>512</v>
      </c>
      <c r="C505" s="74">
        <v>36338200</v>
      </c>
      <c r="D505" s="74"/>
      <c r="E505" s="74"/>
      <c r="F505" s="74"/>
    </row>
    <row r="506" spans="2:6" ht="15" x14ac:dyDescent="0.25">
      <c r="B506" s="68" t="s">
        <v>54</v>
      </c>
      <c r="C506" s="72">
        <v>9087263346</v>
      </c>
      <c r="D506" s="72">
        <v>757271927.85999966</v>
      </c>
      <c r="E506" s="72">
        <v>757271927.85999966</v>
      </c>
      <c r="F506" s="72">
        <v>757271927.86000001</v>
      </c>
    </row>
    <row r="507" spans="2:6" ht="15" x14ac:dyDescent="0.25">
      <c r="B507" s="69" t="s">
        <v>361</v>
      </c>
      <c r="C507" s="73">
        <v>9087263346</v>
      </c>
      <c r="D507" s="73">
        <v>757271927.85999966</v>
      </c>
      <c r="E507" s="73">
        <v>757271927.85999966</v>
      </c>
      <c r="F507" s="73">
        <v>757271927.86000001</v>
      </c>
    </row>
    <row r="508" spans="2:6" x14ac:dyDescent="0.2">
      <c r="B508" s="70" t="s">
        <v>362</v>
      </c>
      <c r="C508" s="74">
        <v>9087263346</v>
      </c>
      <c r="D508" s="74">
        <v>757271927.85999966</v>
      </c>
      <c r="E508" s="74">
        <v>757271927.85999966</v>
      </c>
      <c r="F508" s="74">
        <v>757271927.86000001</v>
      </c>
    </row>
    <row r="509" spans="2:6" x14ac:dyDescent="0.2">
      <c r="B509" s="71" t="s">
        <v>555</v>
      </c>
      <c r="C509" s="74">
        <v>8086959903</v>
      </c>
      <c r="D509" s="74">
        <v>674391031.64999974</v>
      </c>
      <c r="E509" s="74">
        <v>674391031.64999974</v>
      </c>
      <c r="F509" s="74">
        <v>674391031.64999998</v>
      </c>
    </row>
    <row r="510" spans="2:6" x14ac:dyDescent="0.2">
      <c r="B510" s="71" t="s">
        <v>512</v>
      </c>
      <c r="C510" s="74">
        <v>383633960</v>
      </c>
      <c r="D510" s="74">
        <v>31491772.629999999</v>
      </c>
      <c r="E510" s="74">
        <v>31491772.629999999</v>
      </c>
      <c r="F510" s="74">
        <v>31491772.629999999</v>
      </c>
    </row>
    <row r="511" spans="2:6" x14ac:dyDescent="0.2">
      <c r="B511" s="71" t="s">
        <v>513</v>
      </c>
      <c r="C511" s="74">
        <v>616669483</v>
      </c>
      <c r="D511" s="74">
        <v>51389123.579999998</v>
      </c>
      <c r="E511" s="74">
        <v>51389123.579999998</v>
      </c>
      <c r="F511" s="74">
        <v>51389123.579999998</v>
      </c>
    </row>
    <row r="512" spans="2:6" ht="15" x14ac:dyDescent="0.25">
      <c r="B512" s="68" t="s">
        <v>56</v>
      </c>
      <c r="C512" s="72">
        <v>5511291957</v>
      </c>
      <c r="D512" s="72">
        <v>459274316</v>
      </c>
      <c r="E512" s="72">
        <v>459274316</v>
      </c>
      <c r="F512" s="72">
        <v>459274316</v>
      </c>
    </row>
    <row r="513" spans="2:6" ht="15" x14ac:dyDescent="0.25">
      <c r="B513" s="69" t="s">
        <v>363</v>
      </c>
      <c r="C513" s="73">
        <v>5511291957</v>
      </c>
      <c r="D513" s="73">
        <v>459274316</v>
      </c>
      <c r="E513" s="73">
        <v>459274316</v>
      </c>
      <c r="F513" s="73">
        <v>459274316</v>
      </c>
    </row>
    <row r="514" spans="2:6" x14ac:dyDescent="0.2">
      <c r="B514" s="70" t="s">
        <v>364</v>
      </c>
      <c r="C514" s="74">
        <v>5511291957</v>
      </c>
      <c r="D514" s="74">
        <v>459274316</v>
      </c>
      <c r="E514" s="74">
        <v>459274316</v>
      </c>
      <c r="F514" s="74">
        <v>459274316</v>
      </c>
    </row>
    <row r="515" spans="2:6" x14ac:dyDescent="0.2">
      <c r="B515" s="71" t="s">
        <v>167</v>
      </c>
      <c r="C515" s="74">
        <v>2430099197</v>
      </c>
      <c r="D515" s="74">
        <v>176182187</v>
      </c>
      <c r="E515" s="74">
        <v>176182187</v>
      </c>
      <c r="F515" s="74">
        <v>176182187</v>
      </c>
    </row>
    <row r="516" spans="2:6" x14ac:dyDescent="0.2">
      <c r="B516" s="71" t="s">
        <v>499</v>
      </c>
      <c r="C516" s="74">
        <v>11775480</v>
      </c>
      <c r="D516" s="74"/>
      <c r="E516" s="74"/>
      <c r="F516" s="74"/>
    </row>
    <row r="517" spans="2:6" x14ac:dyDescent="0.2">
      <c r="B517" s="71" t="s">
        <v>365</v>
      </c>
      <c r="C517" s="74">
        <v>973012440</v>
      </c>
      <c r="D517" s="74">
        <v>92650065</v>
      </c>
      <c r="E517" s="74">
        <v>92650065</v>
      </c>
      <c r="F517" s="74">
        <v>92650065</v>
      </c>
    </row>
    <row r="518" spans="2:6" x14ac:dyDescent="0.2">
      <c r="B518" s="71" t="s">
        <v>418</v>
      </c>
      <c r="C518" s="74">
        <v>836004840</v>
      </c>
      <c r="D518" s="74">
        <v>85408731</v>
      </c>
      <c r="E518" s="74">
        <v>85408731</v>
      </c>
      <c r="F518" s="74">
        <v>85408731</v>
      </c>
    </row>
    <row r="519" spans="2:6" x14ac:dyDescent="0.2">
      <c r="B519" s="71" t="s">
        <v>512</v>
      </c>
      <c r="C519" s="74">
        <v>1260400000</v>
      </c>
      <c r="D519" s="74">
        <v>105033333</v>
      </c>
      <c r="E519" s="74">
        <v>105033333</v>
      </c>
      <c r="F519" s="74">
        <v>105033333</v>
      </c>
    </row>
    <row r="520" spans="2:6" ht="15" x14ac:dyDescent="0.25">
      <c r="B520" s="68" t="s">
        <v>57</v>
      </c>
      <c r="C520" s="72">
        <v>1474248087</v>
      </c>
      <c r="D520" s="72">
        <v>123221388.79999998</v>
      </c>
      <c r="E520" s="72">
        <v>123221388.79999998</v>
      </c>
      <c r="F520" s="72">
        <v>123221388.79999989</v>
      </c>
    </row>
    <row r="521" spans="2:6" ht="15" x14ac:dyDescent="0.25">
      <c r="B521" s="69" t="s">
        <v>366</v>
      </c>
      <c r="C521" s="73">
        <v>1474248087</v>
      </c>
      <c r="D521" s="73">
        <v>123221388.79999998</v>
      </c>
      <c r="E521" s="73">
        <v>123221388.79999998</v>
      </c>
      <c r="F521" s="73">
        <v>123221388.79999989</v>
      </c>
    </row>
    <row r="522" spans="2:6" x14ac:dyDescent="0.2">
      <c r="B522" s="70" t="s">
        <v>500</v>
      </c>
      <c r="C522" s="74">
        <v>1474248087</v>
      </c>
      <c r="D522" s="74">
        <v>123221388.79999998</v>
      </c>
      <c r="E522" s="74">
        <v>123221388.79999998</v>
      </c>
      <c r="F522" s="74">
        <v>123221388.79999989</v>
      </c>
    </row>
    <row r="523" spans="2:6" x14ac:dyDescent="0.2">
      <c r="B523" s="71" t="s">
        <v>367</v>
      </c>
      <c r="C523" s="74">
        <v>1472945088</v>
      </c>
      <c r="D523" s="74">
        <v>123107237.24999997</v>
      </c>
      <c r="E523" s="74">
        <v>123107237.24999997</v>
      </c>
      <c r="F523" s="74">
        <v>123107237.24999988</v>
      </c>
    </row>
    <row r="524" spans="2:6" x14ac:dyDescent="0.2">
      <c r="B524" s="71" t="s">
        <v>512</v>
      </c>
      <c r="C524" s="74">
        <v>1302999</v>
      </c>
      <c r="D524" s="74">
        <v>114151.54999999999</v>
      </c>
      <c r="E524" s="74">
        <v>114151.54999999999</v>
      </c>
      <c r="F524" s="74">
        <v>114151.54999999999</v>
      </c>
    </row>
    <row r="525" spans="2:6" ht="15" x14ac:dyDescent="0.25">
      <c r="B525" s="68" t="s">
        <v>58</v>
      </c>
      <c r="C525" s="72">
        <v>1575371875</v>
      </c>
      <c r="D525" s="72">
        <v>131280974.62999997</v>
      </c>
      <c r="E525" s="72">
        <v>131280974.62999997</v>
      </c>
      <c r="F525" s="72">
        <v>131280974.62999997</v>
      </c>
    </row>
    <row r="526" spans="2:6" ht="15" x14ac:dyDescent="0.25">
      <c r="B526" s="69" t="s">
        <v>368</v>
      </c>
      <c r="C526" s="73">
        <v>1575371875</v>
      </c>
      <c r="D526" s="73">
        <v>131280974.62999997</v>
      </c>
      <c r="E526" s="73">
        <v>131280974.62999997</v>
      </c>
      <c r="F526" s="73">
        <v>131280974.62999997</v>
      </c>
    </row>
    <row r="527" spans="2:6" x14ac:dyDescent="0.2">
      <c r="B527" s="70" t="s">
        <v>369</v>
      </c>
      <c r="C527" s="74">
        <v>1575371875</v>
      </c>
      <c r="D527" s="74">
        <v>131280974.62999997</v>
      </c>
      <c r="E527" s="74">
        <v>131280974.62999997</v>
      </c>
      <c r="F527" s="74">
        <v>131280974.62999997</v>
      </c>
    </row>
    <row r="528" spans="2:6" x14ac:dyDescent="0.2">
      <c r="B528" s="71" t="s">
        <v>370</v>
      </c>
      <c r="C528" s="74">
        <v>1436291875</v>
      </c>
      <c r="D528" s="74">
        <v>119644610.98999998</v>
      </c>
      <c r="E528" s="74">
        <v>119644610.98999998</v>
      </c>
      <c r="F528" s="74">
        <v>119644610.98999995</v>
      </c>
    </row>
    <row r="529" spans="2:6" x14ac:dyDescent="0.2">
      <c r="B529" s="71" t="s">
        <v>512</v>
      </c>
      <c r="C529" s="74">
        <v>139080000</v>
      </c>
      <c r="D529" s="74">
        <v>11636363.640000001</v>
      </c>
      <c r="E529" s="74">
        <v>11636363.640000001</v>
      </c>
      <c r="F529" s="74">
        <v>11636363.640000001</v>
      </c>
    </row>
    <row r="530" spans="2:6" ht="15" x14ac:dyDescent="0.25">
      <c r="B530" s="68" t="s">
        <v>59</v>
      </c>
      <c r="C530" s="72">
        <v>247728228</v>
      </c>
      <c r="D530" s="72">
        <v>20890315.490000002</v>
      </c>
      <c r="E530" s="72">
        <v>20156248.700000007</v>
      </c>
      <c r="F530" s="72">
        <v>19564756.140000001</v>
      </c>
    </row>
    <row r="531" spans="2:6" ht="15" x14ac:dyDescent="0.25">
      <c r="B531" s="69" t="s">
        <v>371</v>
      </c>
      <c r="C531" s="73">
        <v>247728228</v>
      </c>
      <c r="D531" s="73">
        <v>20890315.490000002</v>
      </c>
      <c r="E531" s="73">
        <v>20156248.700000007</v>
      </c>
      <c r="F531" s="73">
        <v>19564756.140000001</v>
      </c>
    </row>
    <row r="532" spans="2:6" x14ac:dyDescent="0.2">
      <c r="B532" s="70" t="s">
        <v>372</v>
      </c>
      <c r="C532" s="74">
        <v>247728228</v>
      </c>
      <c r="D532" s="74">
        <v>20890315.490000002</v>
      </c>
      <c r="E532" s="74">
        <v>20156248.700000007</v>
      </c>
      <c r="F532" s="74">
        <v>19564756.140000001</v>
      </c>
    </row>
    <row r="533" spans="2:6" x14ac:dyDescent="0.2">
      <c r="B533" s="71" t="s">
        <v>501</v>
      </c>
      <c r="C533" s="74">
        <v>244213628</v>
      </c>
      <c r="D533" s="74">
        <v>20610816.490000002</v>
      </c>
      <c r="E533" s="74">
        <v>19876749.700000007</v>
      </c>
      <c r="F533" s="74">
        <v>19285257.140000001</v>
      </c>
    </row>
    <row r="534" spans="2:6" x14ac:dyDescent="0.2">
      <c r="B534" s="71" t="s">
        <v>512</v>
      </c>
      <c r="C534" s="74">
        <v>3514600</v>
      </c>
      <c r="D534" s="74">
        <v>279499</v>
      </c>
      <c r="E534" s="74">
        <v>279499</v>
      </c>
      <c r="F534" s="74">
        <v>279499</v>
      </c>
    </row>
    <row r="535" spans="2:6" ht="15" x14ac:dyDescent="0.25">
      <c r="B535" s="68" t="s">
        <v>60</v>
      </c>
      <c r="C535" s="72">
        <v>901881669</v>
      </c>
      <c r="D535" s="72">
        <v>75156794</v>
      </c>
      <c r="E535" s="72">
        <v>75156794</v>
      </c>
      <c r="F535" s="72">
        <v>75156793.999999985</v>
      </c>
    </row>
    <row r="536" spans="2:6" ht="15" x14ac:dyDescent="0.25">
      <c r="B536" s="69" t="s">
        <v>373</v>
      </c>
      <c r="C536" s="73">
        <v>901881669</v>
      </c>
      <c r="D536" s="73">
        <v>75156794</v>
      </c>
      <c r="E536" s="73">
        <v>75156794</v>
      </c>
      <c r="F536" s="73">
        <v>75156793.999999985</v>
      </c>
    </row>
    <row r="537" spans="2:6" x14ac:dyDescent="0.2">
      <c r="B537" s="70" t="s">
        <v>374</v>
      </c>
      <c r="C537" s="74">
        <v>901881669</v>
      </c>
      <c r="D537" s="74">
        <v>75156794</v>
      </c>
      <c r="E537" s="74">
        <v>75156794</v>
      </c>
      <c r="F537" s="74">
        <v>75156793.999999985</v>
      </c>
    </row>
    <row r="538" spans="2:6" x14ac:dyDescent="0.2">
      <c r="B538" s="71" t="s">
        <v>556</v>
      </c>
      <c r="C538" s="74">
        <v>901781669</v>
      </c>
      <c r="D538" s="74">
        <v>75148460.670000002</v>
      </c>
      <c r="E538" s="74">
        <v>75148460.670000002</v>
      </c>
      <c r="F538" s="74">
        <v>75148460.669999987</v>
      </c>
    </row>
    <row r="539" spans="2:6" x14ac:dyDescent="0.2">
      <c r="B539" s="71" t="s">
        <v>512</v>
      </c>
      <c r="C539" s="74">
        <v>100000</v>
      </c>
      <c r="D539" s="74">
        <v>8333.33</v>
      </c>
      <c r="E539" s="74">
        <v>8333.33</v>
      </c>
      <c r="F539" s="74">
        <v>8333.33</v>
      </c>
    </row>
    <row r="540" spans="2:6" ht="15" x14ac:dyDescent="0.25">
      <c r="B540" s="68" t="s">
        <v>62</v>
      </c>
      <c r="C540" s="72">
        <v>217039052885</v>
      </c>
      <c r="D540" s="72">
        <v>15141356552.82</v>
      </c>
      <c r="E540" s="72">
        <v>15142799725.609999</v>
      </c>
      <c r="F540" s="72">
        <v>11433592772.290001</v>
      </c>
    </row>
    <row r="541" spans="2:6" ht="15" x14ac:dyDescent="0.25">
      <c r="B541" s="69" t="s">
        <v>375</v>
      </c>
      <c r="C541" s="73">
        <v>217039052885</v>
      </c>
      <c r="D541" s="73">
        <v>15141356552.82</v>
      </c>
      <c r="E541" s="73">
        <v>15142799725.609999</v>
      </c>
      <c r="F541" s="73">
        <v>11433592772.290001</v>
      </c>
    </row>
    <row r="542" spans="2:6" x14ac:dyDescent="0.2">
      <c r="B542" s="70" t="s">
        <v>376</v>
      </c>
      <c r="C542" s="74">
        <v>217039052885</v>
      </c>
      <c r="D542" s="74">
        <v>15141356552.82</v>
      </c>
      <c r="E542" s="74">
        <v>15142799725.609999</v>
      </c>
      <c r="F542" s="74">
        <v>11433592772.290001</v>
      </c>
    </row>
    <row r="543" spans="2:6" x14ac:dyDescent="0.2">
      <c r="B543" s="71" t="s">
        <v>557</v>
      </c>
      <c r="C543" s="74">
        <v>217039052885</v>
      </c>
      <c r="D543" s="74">
        <v>15141356552.82</v>
      </c>
      <c r="E543" s="74">
        <v>15142799725.609999</v>
      </c>
      <c r="F543" s="74">
        <v>11433592772.290001</v>
      </c>
    </row>
    <row r="544" spans="2:6" ht="15" x14ac:dyDescent="0.25">
      <c r="B544" s="68" t="s">
        <v>63</v>
      </c>
      <c r="C544" s="72">
        <v>88319678959</v>
      </c>
      <c r="D544" s="72">
        <v>5003418759.6900005</v>
      </c>
      <c r="E544" s="72">
        <v>7533673448.460001</v>
      </c>
      <c r="F544" s="72">
        <v>7493977749.8699999</v>
      </c>
    </row>
    <row r="545" spans="2:6" ht="15" x14ac:dyDescent="0.25">
      <c r="B545" s="69" t="s">
        <v>377</v>
      </c>
      <c r="C545" s="73">
        <v>88319678959</v>
      </c>
      <c r="D545" s="73">
        <v>5003418759.6900005</v>
      </c>
      <c r="E545" s="73">
        <v>7533673448.460001</v>
      </c>
      <c r="F545" s="73">
        <v>7493977749.8699999</v>
      </c>
    </row>
    <row r="546" spans="2:6" x14ac:dyDescent="0.2">
      <c r="B546" s="70" t="s">
        <v>378</v>
      </c>
      <c r="C546" s="74">
        <v>88319678959</v>
      </c>
      <c r="D546" s="74">
        <v>5003418759.6900005</v>
      </c>
      <c r="E546" s="74">
        <v>7533673448.460001</v>
      </c>
      <c r="F546" s="74">
        <v>7493977749.8699999</v>
      </c>
    </row>
    <row r="547" spans="2:6" x14ac:dyDescent="0.2">
      <c r="B547" s="71" t="s">
        <v>419</v>
      </c>
      <c r="C547" s="74">
        <v>3701712</v>
      </c>
      <c r="D547" s="74">
        <v>220926.62</v>
      </c>
      <c r="E547" s="74">
        <v>220926.62</v>
      </c>
      <c r="F547" s="74">
        <v>220926.62</v>
      </c>
    </row>
    <row r="548" spans="2:6" x14ac:dyDescent="0.2">
      <c r="B548" s="71" t="s">
        <v>379</v>
      </c>
      <c r="C548" s="74">
        <v>45895199999</v>
      </c>
      <c r="D548" s="74">
        <v>4859875692.1300001</v>
      </c>
      <c r="E548" s="74">
        <v>4859875692.1300001</v>
      </c>
      <c r="F548" s="74">
        <v>4859875692.1300001</v>
      </c>
    </row>
    <row r="549" spans="2:6" x14ac:dyDescent="0.2">
      <c r="B549" s="71" t="s">
        <v>512</v>
      </c>
      <c r="C549" s="74">
        <v>34163988319</v>
      </c>
      <c r="D549" s="74">
        <v>-1208762.2</v>
      </c>
      <c r="E549" s="74">
        <v>2529045926.5700002</v>
      </c>
      <c r="F549" s="74">
        <v>2489350227.98</v>
      </c>
    </row>
    <row r="550" spans="2:6" x14ac:dyDescent="0.2">
      <c r="B550" s="71" t="s">
        <v>513</v>
      </c>
      <c r="C550" s="74">
        <v>8256788929</v>
      </c>
      <c r="D550" s="74">
        <v>144530903.13999999</v>
      </c>
      <c r="E550" s="74">
        <v>144530903.13999999</v>
      </c>
      <c r="F550" s="74">
        <v>144530903.13999999</v>
      </c>
    </row>
    <row r="551" spans="2:6" ht="15.75" thickBot="1" x14ac:dyDescent="0.3">
      <c r="B551" s="80" t="s">
        <v>6</v>
      </c>
      <c r="C551" s="81">
        <f>C8+C13+C18+C94+C138+C208+C222+C251+C281+C302+C314+C323+C342+C370+C388+C397+C404+C414+C429+C434+C449+C463+C478+C488+C499+C506+C512+C520+C525+C530+C535+C540+C544</f>
        <v>1046280711338</v>
      </c>
      <c r="D551" s="81">
        <v>72362971307.250092</v>
      </c>
      <c r="E551" s="81">
        <v>78822774300.900085</v>
      </c>
      <c r="F551" s="88">
        <v>69276291351.070084</v>
      </c>
    </row>
    <row r="552" spans="2:6" ht="15" x14ac:dyDescent="0.2">
      <c r="B552" s="1" t="s">
        <v>25</v>
      </c>
      <c r="C552" s="1"/>
      <c r="D552" s="1"/>
    </row>
    <row r="553" spans="2:6" ht="15" x14ac:dyDescent="0.2">
      <c r="B553" s="1" t="s">
        <v>26</v>
      </c>
      <c r="C553" s="1"/>
      <c r="D553" s="1"/>
    </row>
    <row r="554" spans="2:6" ht="15" x14ac:dyDescent="0.2">
      <c r="B554" s="1" t="s">
        <v>559</v>
      </c>
      <c r="C554" s="1"/>
      <c r="D554" s="1"/>
    </row>
    <row r="555" spans="2:6" ht="15" x14ac:dyDescent="0.2">
      <c r="B555" s="1" t="s">
        <v>27</v>
      </c>
      <c r="C555" s="1"/>
      <c r="D555" s="1"/>
    </row>
  </sheetData>
  <mergeCells count="7">
    <mergeCell ref="F5:F7"/>
    <mergeCell ref="B3:E3"/>
    <mergeCell ref="B4:E4"/>
    <mergeCell ref="B5:B6"/>
    <mergeCell ref="E5:E7"/>
    <mergeCell ref="C5:C7"/>
    <mergeCell ref="D5:D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Tabla 2</vt:lpstr>
      <vt:lpstr>Mapa 1</vt:lpstr>
      <vt:lpstr>Tabla 3</vt:lpstr>
      <vt:lpstr>Gráfico 2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Juan E.  Portalatin G.</cp:lastModifiedBy>
  <dcterms:created xsi:type="dcterms:W3CDTF">2021-03-18T14:01:05Z</dcterms:created>
  <dcterms:modified xsi:type="dcterms:W3CDTF">2022-04-13T15:05:59Z</dcterms:modified>
</cp:coreProperties>
</file>