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2\T2\Informes de Ejecución Mensual\Abril 2022\"/>
    </mc:Choice>
  </mc:AlternateContent>
  <xr:revisionPtr revIDLastSave="0" documentId="8_{7E950212-5B19-4CE1-815B-3D6D71E0A565}" xr6:coauthVersionLast="47" xr6:coauthVersionMax="47" xr10:uidLastSave="{00000000-0000-0000-0000-000000000000}"/>
  <bookViews>
    <workbookView xWindow="-120" yWindow="-120" windowWidth="29040" windowHeight="15840" firstSheet="1" activeTab="1" xr2:uid="{A1DA006E-4F22-485F-A97C-D6DE365AECE7}"/>
  </bookViews>
  <sheets>
    <sheet name="Gráfico 1 -np" sheetId="7" state="hidden" r:id="rId1"/>
    <sheet name="Gráfico 1" sheetId="8" r:id="rId2"/>
    <sheet name="Tabla 1" sheetId="2" r:id="rId3"/>
    <sheet name="Tabla 2" sheetId="3" r:id="rId4"/>
    <sheet name="Mapa" sheetId="6" r:id="rId5"/>
    <sheet name="Tabla 3" sheetId="4" r:id="rId6"/>
    <sheet name="Gráfico 2" sheetId="5" r:id="rId7"/>
    <sheet name="Anexo 1 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\0" localSheetId="2">#REF!</definedName>
    <definedName name="\0">#REF!</definedName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 localSheetId="2">#REF!</definedName>
    <definedName name="\F">#REF!</definedName>
    <definedName name="\G" localSheetId="2">#REF!</definedName>
    <definedName name="\G">#REF!</definedName>
    <definedName name="\H" localSheetId="2">#REF!</definedName>
    <definedName name="\H">#REF!</definedName>
    <definedName name="\I" localSheetId="2">#REF!</definedName>
    <definedName name="\I">#REF!</definedName>
    <definedName name="\J" localSheetId="2">#REF!</definedName>
    <definedName name="\J">#REF!</definedName>
    <definedName name="\K" localSheetId="2">#REF!</definedName>
    <definedName name="\K">#REF!</definedName>
    <definedName name="\L" localSheetId="2">#REF!</definedName>
    <definedName name="\L">#REF!</definedName>
    <definedName name="\M" localSheetId="2">#REF!</definedName>
    <definedName name="\M">#REF!</definedName>
    <definedName name="\N" localSheetId="2">#REF!</definedName>
    <definedName name="\N">#REF!</definedName>
    <definedName name="\Ñ">#REF!</definedName>
    <definedName name="\O" localSheetId="2">#REF!</definedName>
    <definedName name="\O">#REF!</definedName>
    <definedName name="\P" localSheetId="2">#REF!</definedName>
    <definedName name="\P">#REF!</definedName>
    <definedName name="\Q" localSheetId="2">#REF!</definedName>
    <definedName name="\Q">#REF!</definedName>
    <definedName name="\R" localSheetId="2">#REF!</definedName>
    <definedName name="\R">#REF!</definedName>
    <definedName name="\S" localSheetId="2">#REF!</definedName>
    <definedName name="\S">#REF!</definedName>
    <definedName name="\T" localSheetId="2">#REF!</definedName>
    <definedName name="\T">#REF!</definedName>
    <definedName name="\T1">#REF!</definedName>
    <definedName name="\T2">[1]BOP!#REF!</definedName>
    <definedName name="\U" localSheetId="2">#REF!</definedName>
    <definedName name="\U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\Y" localSheetId="2">#REF!</definedName>
    <definedName name="\Y">#REF!</definedName>
    <definedName name="\Z" localSheetId="2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">#REF!</definedName>
    <definedName name="_______FAL4">#REF!</definedName>
    <definedName name="_______FAL6" localSheetId="2">#REF!</definedName>
    <definedName name="_______FAL6">#REF!</definedName>
    <definedName name="_______FAL7" localSheetId="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">#REF!</definedName>
    <definedName name="______AUS1">#REF!</definedName>
    <definedName name="______DEG1" localSheetId="2">#REF!</definedName>
    <definedName name="______DEG1">#REF!</definedName>
    <definedName name="______DKR1" localSheetId="2">#REF!</definedName>
    <definedName name="______DKR1">#REF!</definedName>
    <definedName name="______ECU1" localSheetId="2">#REF!</definedName>
    <definedName name="______ECU1">#REF!</definedName>
    <definedName name="______ESC1" localSheetId="2">#REF!</definedName>
    <definedName name="______ESC1">#REF!</definedName>
    <definedName name="______FAL2" localSheetId="2">#REF!</definedName>
    <definedName name="______FAL2">#REF!</definedName>
    <definedName name="______FAL3" localSheetId="2">#REF!</definedName>
    <definedName name="______FAL3">#REF!</definedName>
    <definedName name="______FAL4" localSheetId="2">#REF!</definedName>
    <definedName name="______FAL4">#REF!</definedName>
    <definedName name="______FAL5" localSheetId="2">#REF!</definedName>
    <definedName name="______FAL5">#REF!</definedName>
    <definedName name="______FAL6" localSheetId="2">#REF!</definedName>
    <definedName name="______FAL6">#REF!</definedName>
    <definedName name="______FAL7" localSheetId="2">#REF!</definedName>
    <definedName name="______FAL7">#REF!</definedName>
    <definedName name="______FMK1" localSheetId="2">#REF!</definedName>
    <definedName name="______FMK1">#REF!</definedName>
    <definedName name="______IKR1" localSheetId="2">#REF!</definedName>
    <definedName name="______IKR1">#REF!</definedName>
    <definedName name="______IRP1" localSheetId="2">#REF!</definedName>
    <definedName name="______IRP1">#REF!</definedName>
    <definedName name="______LIT1" localSheetId="2">#REF!</definedName>
    <definedName name="______LIT1">#REF!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>#REF!</definedName>
    <definedName name="______PTA1" localSheetId="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>#REF!</definedName>
    <definedName name="______SRT11" localSheetId="6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AUS1" localSheetId="2">#REF!</definedName>
    <definedName name="_____AUS1">#REF!</definedName>
    <definedName name="_____DEG1" localSheetId="2">#REF!</definedName>
    <definedName name="_____DEG1">#REF!</definedName>
    <definedName name="_____DKR1" localSheetId="2">#REF!</definedName>
    <definedName name="_____DKR1">#REF!</definedName>
    <definedName name="_____ECU1" localSheetId="2">#REF!</definedName>
    <definedName name="_____ECU1">#REF!</definedName>
    <definedName name="_____ESC1" localSheetId="2">#REF!</definedName>
    <definedName name="_____ESC1">#REF!</definedName>
    <definedName name="_____FAL2" localSheetId="2">#REF!</definedName>
    <definedName name="_____FAL2">#REF!</definedName>
    <definedName name="_____FAL3" localSheetId="2">#REF!</definedName>
    <definedName name="_____FAL3">#REF!</definedName>
    <definedName name="_____FAL4" localSheetId="2">#REF!</definedName>
    <definedName name="_____FAL4">#REF!</definedName>
    <definedName name="_____FAL5" localSheetId="2">#REF!</definedName>
    <definedName name="_____FAL5">#REF!</definedName>
    <definedName name="_____FAL6" localSheetId="2">#REF!</definedName>
    <definedName name="_____FAL6">#REF!</definedName>
    <definedName name="_____FAL7" localSheetId="2">#REF!</definedName>
    <definedName name="_____FAL7">#REF!</definedName>
    <definedName name="_____FMK1" localSheetId="2">#REF!</definedName>
    <definedName name="_____FMK1">#REF!</definedName>
    <definedName name="_____IKR1" localSheetId="2">#REF!</definedName>
    <definedName name="_____IKR1">#REF!</definedName>
    <definedName name="_____IRP1" localSheetId="2">#REF!</definedName>
    <definedName name="_____IRP1">#REF!</definedName>
    <definedName name="_____LIT1" localSheetId="2">#REF!</definedName>
    <definedName name="_____LIT1">#REF!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>#REF!</definedName>
    <definedName name="_____PTA1" localSheetId="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>#REF!</definedName>
    <definedName name="_____SRT11" localSheetId="6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OT58">[2]GROWTH!#REF!</definedName>
    <definedName name="____AUS1" localSheetId="2">#REF!</definedName>
    <definedName name="____AUS1">#REF!</definedName>
    <definedName name="____DEG1" localSheetId="2">#REF!</definedName>
    <definedName name="____DEG1">#REF!</definedName>
    <definedName name="____DKR1" localSheetId="2">#REF!</definedName>
    <definedName name="____DKR1">#REF!</definedName>
    <definedName name="____ECU1" localSheetId="2">#REF!</definedName>
    <definedName name="____ECU1">#REF!</definedName>
    <definedName name="____ESC1" localSheetId="2">#REF!</definedName>
    <definedName name="____ESC1">#REF!</definedName>
    <definedName name="____FAL2" localSheetId="2">#REF!</definedName>
    <definedName name="____FAL2">#REF!</definedName>
    <definedName name="____FAL3" localSheetId="2">#REF!</definedName>
    <definedName name="____FAL3">#REF!</definedName>
    <definedName name="____FAL4" localSheetId="2">#REF!</definedName>
    <definedName name="____FAL4">#REF!</definedName>
    <definedName name="____FAL5" localSheetId="2">#REF!</definedName>
    <definedName name="____FAL5">#REF!</definedName>
    <definedName name="____FAL6" localSheetId="2">#REF!</definedName>
    <definedName name="____FAL6">#REF!</definedName>
    <definedName name="____FAL7" localSheetId="2">#REF!</definedName>
    <definedName name="____FAL7">#REF!</definedName>
    <definedName name="____FMK1" localSheetId="2">#REF!</definedName>
    <definedName name="____FMK1">#REF!</definedName>
    <definedName name="____IKR1" localSheetId="2">#REF!</definedName>
    <definedName name="____IKR1">#REF!</definedName>
    <definedName name="____IRP1" localSheetId="2">#REF!</definedName>
    <definedName name="____IRP1">#REF!</definedName>
    <definedName name="____LIT1" localSheetId="2">#REF!</definedName>
    <definedName name="____LIT1">#REF!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>#REF!</definedName>
    <definedName name="____PTA1" localSheetId="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>#REF!</definedName>
    <definedName name="____SRT11" localSheetId="6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OT58">[2]GROWTH!#REF!</definedName>
    <definedName name="___AUS1" localSheetId="2">#REF!</definedName>
    <definedName name="___AUS1">#REF!</definedName>
    <definedName name="___DEG1" localSheetId="2">#REF!</definedName>
    <definedName name="___DEG1">#REF!</definedName>
    <definedName name="___DKR1" localSheetId="2">#REF!</definedName>
    <definedName name="___DKR1">#REF!</definedName>
    <definedName name="___ECU1" localSheetId="2">#REF!</definedName>
    <definedName name="___ECU1">#REF!</definedName>
    <definedName name="___ESC1" localSheetId="2">#REF!</definedName>
    <definedName name="___ESC1">#REF!</definedName>
    <definedName name="___F" hidden="1">'[3]Fax a enviar'!#REF!</definedName>
    <definedName name="___FAL2" localSheetId="2">#REF!</definedName>
    <definedName name="___FAL2">#REF!</definedName>
    <definedName name="___FAL3" localSheetId="2">#REF!</definedName>
    <definedName name="___FAL3">#REF!</definedName>
    <definedName name="___FAL4" localSheetId="2">#REF!</definedName>
    <definedName name="___FAL4">#REF!</definedName>
    <definedName name="___FAL5" localSheetId="2">#REF!</definedName>
    <definedName name="___FAL5">#REF!</definedName>
    <definedName name="___FAL6" localSheetId="2">#REF!</definedName>
    <definedName name="___FAL6">#REF!</definedName>
    <definedName name="___FAL7" localSheetId="2">#REF!</definedName>
    <definedName name="___FAL7">#REF!</definedName>
    <definedName name="___FMK1" localSheetId="2">#REF!</definedName>
    <definedName name="___FMK1">#REF!</definedName>
    <definedName name="___IKR1" localSheetId="2">#REF!</definedName>
    <definedName name="___IKR1">#REF!</definedName>
    <definedName name="___IRP1" localSheetId="2">#REF!</definedName>
    <definedName name="___IRP1">#REF!</definedName>
    <definedName name="___LIT1" localSheetId="2">#REF!</definedName>
    <definedName name="___LIT1">#REF!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>#REF!</definedName>
    <definedName name="___PTA1" localSheetId="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>#REF!</definedName>
    <definedName name="___SRT11" localSheetId="6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OT58">[2]GROWTH!#REF!</definedName>
    <definedName name="__10FA_L" localSheetId="2">#REF!</definedName>
    <definedName name="__10FA_L">#REF!</definedName>
    <definedName name="__11GAZ_LIABS" localSheetId="2">#REF!</definedName>
    <definedName name="__11GAZ_LIABS">#REF!</definedName>
    <definedName name="__123Graph_A" localSheetId="2" hidden="1">[4]C!#REF!</definedName>
    <definedName name="__123Graph_A" hidden="1">[4]C!#REF!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2" hidden="1">#REF!</definedName>
    <definedName name="__123Graph_ADEBT" hidden="1">#REF!</definedName>
    <definedName name="__123Graph_ADIFFERENTIAL" localSheetId="2" hidden="1">[6]TAB25b!#REF!</definedName>
    <definedName name="__123Graph_ADIFFERENTIAL" hidden="1">[6]TAB25b!#REF!</definedName>
    <definedName name="__123Graph_AINTEREST" localSheetId="2" hidden="1">[6]TAB25b!#REF!</definedName>
    <definedName name="__123Graph_AINTEREST" hidden="1">[6]TAB25b!#REF!</definedName>
    <definedName name="__123Graph_AREER" hidden="1">[7]ER!#REF!</definedName>
    <definedName name="__123Graph_ASPREAD" localSheetId="2" hidden="1">[6]TAB25b!#REF!</definedName>
    <definedName name="__123Graph_ASPREAD" hidden="1">[6]TAB25b!#REF!</definedName>
    <definedName name="__123Graph_B" localSheetId="2" hidden="1">[8]FLUJO!$B$7929:$C$7929</definedName>
    <definedName name="__123Graph_B" hidden="1">[8]FLUJO!$B$7929:$C$7929</definedName>
    <definedName name="__123Graph_BCurrent" localSheetId="2" hidden="1">[9]G!#REF!</definedName>
    <definedName name="__123Graph_BCurrent" hidden="1">[9]G!#REF!</definedName>
    <definedName name="__123Graph_BDEBT" localSheetId="2" hidden="1">#REF!</definedName>
    <definedName name="__123Graph_BDEBT" hidden="1">#REF!</definedName>
    <definedName name="__123Graph_BINTEREST" localSheetId="2" hidden="1">[6]TAB25b!#REF!</definedName>
    <definedName name="__123Graph_BINTEREST" hidden="1">[6]TAB25b!#REF!</definedName>
    <definedName name="__123Graph_BREER" hidden="1">[7]ER!#REF!</definedName>
    <definedName name="__123Graph_C" localSheetId="2" hidden="1">[8]FLUJO!$B$7936:$C$7936</definedName>
    <definedName name="__123Graph_C" hidden="1">[8]FLUJO!$B$7936:$C$7936</definedName>
    <definedName name="__123Graph_CCurrent" localSheetId="2" hidden="1">'[10]Base Original'!#REF!</definedName>
    <definedName name="__123Graph_CCurrent" hidden="1">'[10]Base Original'!#REF!</definedName>
    <definedName name="__123Graph_CREER" localSheetId="2" hidden="1">[7]ER!#REF!</definedName>
    <definedName name="__123Graph_CREER" hidden="1">[7]ER!#REF!</definedName>
    <definedName name="__123Graph_D" hidden="1">[8]FLUJO!$B$7942:$C$7942</definedName>
    <definedName name="__123Graph_DCurrent" localSheetId="2" hidden="1">'[10]Base Original'!#REF!</definedName>
    <definedName name="__123Graph_DCurrent" hidden="1">'[10]Base Original'!#REF!</definedName>
    <definedName name="__123Graph_E" localSheetId="2" hidden="1">[4]C!#REF!</definedName>
    <definedName name="__123Graph_E" hidden="1">[4]C!#REF!</definedName>
    <definedName name="__123Graph_ECurrent" localSheetId="2" hidden="1">'[10]Base Original'!#REF!</definedName>
    <definedName name="__123Graph_ECurrent" hidden="1">'[10]Base Original'!#REF!</definedName>
    <definedName name="__123Graph_F" localSheetId="2" hidden="1">[4]C!#REF!</definedName>
    <definedName name="__123Graph_F" hidden="1">[4]C!#REF!</definedName>
    <definedName name="__123Graph_FCurrent" hidden="1">[11]Base!#REF!</definedName>
    <definedName name="__123Graph_X" hidden="1">[8]FLUJO!$B$7906:$C$7906</definedName>
    <definedName name="__123Graph_XDIFFERENTIAL" localSheetId="2" hidden="1">[6]TAB25b!#REF!</definedName>
    <definedName name="__123Graph_XDIFFERENTIAL" hidden="1">[6]TAB25b!#REF!</definedName>
    <definedName name="__123Graph_XSPREAD" localSheetId="2" hidden="1">[6]TAB25b!#REF!</definedName>
    <definedName name="__123Graph_XSPREAD" hidden="1">[6]TAB25b!#REF!</definedName>
    <definedName name="__12INT_RESERVES" localSheetId="2">#REF!</definedName>
    <definedName name="__12INT_RESERVES">#REF!</definedName>
    <definedName name="__1r" localSheetId="2">#REF!</definedName>
    <definedName name="__1r">#REF!</definedName>
    <definedName name="__2Macros_Import_.qbop">[12]!'[Macros Import].qbop'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2">#REF!</definedName>
    <definedName name="__6B.2_B.3">#REF!</definedName>
    <definedName name="__7B.4___5" localSheetId="2">#REF!</definedName>
    <definedName name="__7B.4___5">#REF!</definedName>
    <definedName name="__8CONSOL_B2" localSheetId="2">#REF!</definedName>
    <definedName name="__8CONSOL_B2">#REF!</definedName>
    <definedName name="__9CONSOL_DEPOSITS" localSheetId="2">'[13]A 11'!#REF!</definedName>
    <definedName name="__9CONSOL_DEPOSITS">'[13]A 11'!#REF!</definedName>
    <definedName name="__AUS1" localSheetId="2">#REF!</definedName>
    <definedName name="__AUS1">#REF!</definedName>
    <definedName name="__BOP2" localSheetId="2">[14]BoP!#REF!</definedName>
    <definedName name="__BOP2">[14]BoP!#REF!</definedName>
    <definedName name="__DEG1" localSheetId="2">#REF!</definedName>
    <definedName name="__DEG1">#REF!</definedName>
    <definedName name="__DKR1" localSheetId="2">#REF!</definedName>
    <definedName name="__DKR1">#REF!</definedName>
    <definedName name="__ECU1" localSheetId="2">#REF!</definedName>
    <definedName name="__ECU1">#REF!</definedName>
    <definedName name="__END94">#REF!</definedName>
    <definedName name="__ESC1" localSheetId="2">#REF!</definedName>
    <definedName name="__ESC1">#REF!</definedName>
    <definedName name="__F" hidden="1">'[3]Fax a enviar'!#REF!</definedName>
    <definedName name="__FAL2" localSheetId="2">#REF!</definedName>
    <definedName name="__FAL2">#REF!</definedName>
    <definedName name="__FAL3" localSheetId="2">#REF!</definedName>
    <definedName name="__FAL3">#REF!</definedName>
    <definedName name="__FAL4" localSheetId="2">#REF!</definedName>
    <definedName name="__FAL4">#REF!</definedName>
    <definedName name="__FAL5" localSheetId="2">#REF!</definedName>
    <definedName name="__FAL5">#REF!</definedName>
    <definedName name="__FAL6" localSheetId="2">#REF!</definedName>
    <definedName name="__FAL6">#REF!</definedName>
    <definedName name="__FAL7" localSheetId="2">#REF!</definedName>
    <definedName name="__FAL7">#REF!</definedName>
    <definedName name="__FMK1" localSheetId="2">#REF!</definedName>
    <definedName name="__FMK1">#REF!</definedName>
    <definedName name="__IKR1" localSheetId="2">#REF!</definedName>
    <definedName name="__IKR1">#REF!</definedName>
    <definedName name="__IRP1" localSheetId="2">#REF!</definedName>
    <definedName name="__IRP1">#REF!</definedName>
    <definedName name="__LIT1" localSheetId="2">#REF!</definedName>
    <definedName name="__LIT1">#REF!</definedName>
    <definedName name="__MEX1" localSheetId="2">#REF!</definedName>
    <definedName name="__MEX1">#REF!</definedName>
    <definedName name="__PTA1" localSheetId="2">#REF!</definedName>
    <definedName name="__PTA1">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>#REF!</definedName>
    <definedName name="__SUM2" localSheetId="2">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OT58" localSheetId="2">[2]GROWTH!#REF!</definedName>
    <definedName name="__TOT58">[2]GROWTH!#REF!</definedName>
    <definedName name="__WB2" localSheetId="2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>#REF!</definedName>
    <definedName name="_11__123Graph_AFIG_D" localSheetId="2" hidden="1">#REF!</definedName>
    <definedName name="_11__123Graph_AFIG_D" hidden="1">#REF!</definedName>
    <definedName name="_11GAZ_LIABS">#REF!</definedName>
    <definedName name="_12__123Graph_AIBA_IBRD" hidden="1">[15]WB!$Q$62:$AK$62</definedName>
    <definedName name="_12INT_RESERVES" localSheetId="2">#REF!</definedName>
    <definedName name="_12INT_RESERVES">#REF!</definedName>
    <definedName name="_15Macros_Import_.qbop">[12]!'[Macros Import].qbop'</definedName>
    <definedName name="_16__123Graph_ATERMS_OF_TRADE" localSheetId="2" hidden="1">#REF!</definedName>
    <definedName name="_16__123Graph_ATERMS_OF_TRADE" hidden="1">#REF!</definedName>
    <definedName name="_17__123Graph_AWB_ADJ_PRJ" hidden="1">[15]WB!$Q$255:$AK$255</definedName>
    <definedName name="_19__123Graph_BCPI_ER_LOG" localSheetId="2" hidden="1">[15]ER!#REF!</definedName>
    <definedName name="_19__123Graph_BCPI_ER_LOG" hidden="1">[15]ER!#REF!</definedName>
    <definedName name="_1987">#N/A</definedName>
    <definedName name="_1IMPRESION" localSheetId="2">#REF!</definedName>
    <definedName name="_1IMPRESION">#REF!</definedName>
    <definedName name="_1r" localSheetId="2">#REF!</definedName>
    <definedName name="_1r">#REF!</definedName>
    <definedName name="_2">#N/A</definedName>
    <definedName name="_20__123Graph_BIBA_IBRD" localSheetId="2" hidden="1">[15]WB!#REF!</definedName>
    <definedName name="_20__123Graph_BIBA_IBRD" hidden="1">[15]WB!#REF!</definedName>
    <definedName name="_24__123Graph_BTERMS_OF_TRADE" localSheetId="2" hidden="1">#REF!</definedName>
    <definedName name="_24__123Graph_BTERMS_OF_TRADE" hidden="1">#REF!</definedName>
    <definedName name="_24Macros_Import_.qbop">[16]!'[Macros Import].qbop'</definedName>
    <definedName name="_25__123Graph_ACPI_ER_LOG" hidden="1">[17]ER!#REF!</definedName>
    <definedName name="_25__123Graph_BWB_ADJ_PRJ" hidden="1">[15]WB!$Q$257:$AK$257</definedName>
    <definedName name="_26__123Graph_BCPI_ER_LOG" hidden="1">[17]ER!#REF!</definedName>
    <definedName name="_27__123Graph_ACPI_ER_LOG" hidden="1">[7]ER!#REF!</definedName>
    <definedName name="_27__123Graph_BIBA_IBRD" hidden="1">[17]WB!#REF!</definedName>
    <definedName name="_28B.2_B.3" localSheetId="2">#REF!</definedName>
    <definedName name="_28B.2_B.3">#REF!</definedName>
    <definedName name="_29__123Graph_XFIG_D" localSheetId="2" hidden="1">#REF!</definedName>
    <definedName name="_29__123Graph_XFIG_D" hidden="1">#REF!</definedName>
    <definedName name="_29B.4___5">#REF!</definedName>
    <definedName name="_2IMPRESION">#REF!</definedName>
    <definedName name="_2Macros_Import_.qbop">[18]!'[Macros Import].qbop'</definedName>
    <definedName name="_3">#N/A</definedName>
    <definedName name="_3.__No_club_de_París__Después_del_30_Jun_84" localSheetId="2">#REF!</definedName>
    <definedName name="_3.__No_club_de_París__Después_del_30_Jun_84">#REF!</definedName>
    <definedName name="_3__123Graph_ACPI_ER_LOG" localSheetId="2" hidden="1">[7]ER!#REF!</definedName>
    <definedName name="_3__123Graph_ACPI_ER_LOG" hidden="1">[7]ER!#REF!</definedName>
    <definedName name="_30__123Graph_XREALEX_WAGE" localSheetId="2" hidden="1">[19]PRIVATE!#REF!</definedName>
    <definedName name="_30__123Graph_XREALEX_WAGE" hidden="1">[19]PRIVATE!#REF!</definedName>
    <definedName name="_30CONSOL_B2" localSheetId="2">#REF!</definedName>
    <definedName name="_30CONSOL_B2">#REF!</definedName>
    <definedName name="_31CONSOL_DEPOSITS" localSheetId="2">'[20]A 11'!#REF!</definedName>
    <definedName name="_31CONSOL_DEPOSITS">'[20]A 11'!#REF!</definedName>
    <definedName name="_32FA_L" localSheetId="2">#REF!</definedName>
    <definedName name="_32FA_L">#REF!</definedName>
    <definedName name="_33GAZ_LIABS" localSheetId="2">#REF!</definedName>
    <definedName name="_33GAZ_LIABS">#REF!</definedName>
    <definedName name="_34__123Graph_XTERMS_OF_TRADE" localSheetId="2" hidden="1">#REF!</definedName>
    <definedName name="_34__123Graph_XTERMS_OF_TRADE" hidden="1">#REF!</definedName>
    <definedName name="_34INT_RESERVES">#REF!</definedName>
    <definedName name="_39__123Graph_BCPI_ER_LOG" hidden="1">[7]ER!#REF!</definedName>
    <definedName name="_4">#N/A</definedName>
    <definedName name="_4__123Graph_BCPI_ER_LOG" hidden="1">[7]ER!#REF!</definedName>
    <definedName name="_5">#N/A</definedName>
    <definedName name="_5__123Graph_BIBA_IBRD" hidden="1">[7]WB!#REF!</definedName>
    <definedName name="_51__123Graph_BIBA_IBRD" hidden="1">[7]WB!#REF!</definedName>
    <definedName name="_52B.2_B.3" localSheetId="2">#REF!</definedName>
    <definedName name="_52B.2_B.3">#REF!</definedName>
    <definedName name="_53B.4___5" localSheetId="2">#REF!</definedName>
    <definedName name="_53B.4___5">#REF!</definedName>
    <definedName name="_54CONSOL_B2" localSheetId="2">#REF!</definedName>
    <definedName name="_54CONSOL_B2">#REF!</definedName>
    <definedName name="_6">#N/A</definedName>
    <definedName name="_68CONSOL_DEPOSITS" localSheetId="2">'[13]A 11'!#REF!</definedName>
    <definedName name="_68CONSOL_DEPOSITS">'[13]A 11'!#REF!</definedName>
    <definedName name="_69FA_L" localSheetId="2">#REF!</definedName>
    <definedName name="_69FA_L">#REF!</definedName>
    <definedName name="_6B.2_B.3" localSheetId="2">#REF!</definedName>
    <definedName name="_6B.2_B.3">#REF!</definedName>
    <definedName name="_7">#N/A</definedName>
    <definedName name="_7__123Graph_ACPI_ER_LOG" localSheetId="2" hidden="1">[15]ER!#REF!</definedName>
    <definedName name="_7__123Graph_ACPI_ER_LOG" hidden="1">[15]ER!#REF!</definedName>
    <definedName name="_70GAZ_LIABS" localSheetId="2">#REF!</definedName>
    <definedName name="_70GAZ_LIABS">#REF!</definedName>
    <definedName name="_71INT_RESERVES" localSheetId="2">#REF!</definedName>
    <definedName name="_71INT_RESERVES">#REF!</definedName>
    <definedName name="_7B.4___5" localSheetId="2">#REF!</definedName>
    <definedName name="_7B.4___5">#REF!</definedName>
    <definedName name="_8">#N/A</definedName>
    <definedName name="_88" localSheetId="2">#REF!</definedName>
    <definedName name="_88">#REF!</definedName>
    <definedName name="_89" localSheetId="2">#REF!</definedName>
    <definedName name="_89">#REF!</definedName>
    <definedName name="_8CONSOL_B2">#REF!</definedName>
    <definedName name="_9CONSOL_DEPOSITS">'[21]A 11'!#REF!</definedName>
    <definedName name="_aaV110">[22]QNEWLOR!#REF!</definedName>
    <definedName name="_aIV114">[22]QNEWLOR!#REF!</definedName>
    <definedName name="_aIV190">[22]QNEWLOR!#REF!</definedName>
    <definedName name="_AUS1" localSheetId="2">#REF!</definedName>
    <definedName name="_AUS1">#REF!</definedName>
    <definedName name="_bla2" localSheetId="2" hidden="1">#REF!</definedName>
    <definedName name="_bla2" hidden="1">#REF!</definedName>
    <definedName name="_bla3" localSheetId="2" hidden="1">#REF!</definedName>
    <definedName name="_bla3" hidden="1">#REF!</definedName>
    <definedName name="_bla4" localSheetId="2" hidden="1">#REF!</definedName>
    <definedName name="_bla4" hidden="1">#REF!</definedName>
    <definedName name="_BOP2">[23]BoP!#REF!</definedName>
    <definedName name="_D" localSheetId="2">#REF!</definedName>
    <definedName name="_D">#REF!</definedName>
    <definedName name="_DEG1" localSheetId="2">#REF!</definedName>
    <definedName name="_DEG1">#REF!</definedName>
    <definedName name="_DKR1" localSheetId="2">#REF!</definedName>
    <definedName name="_DKR1">#REF!</definedName>
    <definedName name="_DLX1.EMA" localSheetId="2">#REF!</definedName>
    <definedName name="_DLX1.EMA">#REF!</definedName>
    <definedName name="_DLX1.EMG" localSheetId="2">#REF!</definedName>
    <definedName name="_DLX1.EMG">#REF!</definedName>
    <definedName name="_DLX10.EMA" localSheetId="2">#REF!</definedName>
    <definedName name="_DLX10.EMA">#REF!</definedName>
    <definedName name="_DLX11.EMA" localSheetId="2">#REF!</definedName>
    <definedName name="_DLX11.EMA">#REF!</definedName>
    <definedName name="_DLX12.EMA" localSheetId="2">#REF!</definedName>
    <definedName name="_DLX12.EMA">#REF!</definedName>
    <definedName name="_DLX13.EMA" localSheetId="2">#REF!</definedName>
    <definedName name="_DLX13.EMA">#REF!</definedName>
    <definedName name="_DLX14.EMA" localSheetId="2">#REF!</definedName>
    <definedName name="_DLX14.EMA">#REF!</definedName>
    <definedName name="_DLX16.EMA" localSheetId="2">#REF!</definedName>
    <definedName name="_DLX16.EMA">#REF!</definedName>
    <definedName name="_DLX2.EMA" localSheetId="2">#REF!,#REF!</definedName>
    <definedName name="_DLX2.EMA">#REF!,#REF!</definedName>
    <definedName name="_DLX2.EMG" localSheetId="2">#REF!</definedName>
    <definedName name="_DLX2.EMG">#REF!</definedName>
    <definedName name="_DLX4.EMA" localSheetId="2">#REF!</definedName>
    <definedName name="_DLX4.EMA">#REF!</definedName>
    <definedName name="_DLX4.EMG" localSheetId="2">#REF!</definedName>
    <definedName name="_DLX4.EMG">#REF!</definedName>
    <definedName name="_DLX5.EMA" localSheetId="2">#REF!</definedName>
    <definedName name="_DLX5.EMA">#REF!</definedName>
    <definedName name="_DLX6.EMA" localSheetId="2">#REF!</definedName>
    <definedName name="_DLX6.EMA">#REF!</definedName>
    <definedName name="_DLX7.EMA" localSheetId="2">#REF!</definedName>
    <definedName name="_DLX7.EMA">#REF!</definedName>
    <definedName name="_DLX8.EMA" localSheetId="2">#REF!</definedName>
    <definedName name="_DLX8.EMA">#REF!</definedName>
    <definedName name="_DLX9.EMA" localSheetId="2">#REF!</definedName>
    <definedName name="_DLX9.EMA">#REF!</definedName>
    <definedName name="_ECU1" localSheetId="2">#REF!</definedName>
    <definedName name="_ECU1">#REF!</definedName>
    <definedName name="_END94">#REF!</definedName>
    <definedName name="_ESC1" localSheetId="2">#REF!</definedName>
    <definedName name="_ESC1">#REF!</definedName>
    <definedName name="_EX9596" localSheetId="2">#REF!</definedName>
    <definedName name="_EX9596">#REF!</definedName>
    <definedName name="_F" hidden="1">'[24]Fax a enviar'!#REF!</definedName>
    <definedName name="_FAL1" localSheetId="2">#REF!</definedName>
    <definedName name="_FAL1">#REF!</definedName>
    <definedName name="_FAL2" localSheetId="2">#REF!</definedName>
    <definedName name="_FAL2">#REF!</definedName>
    <definedName name="_FAL3" localSheetId="2">#REF!</definedName>
    <definedName name="_FAL3">#REF!</definedName>
    <definedName name="_FAL4" localSheetId="2">#REF!</definedName>
    <definedName name="_FAL4">#REF!</definedName>
    <definedName name="_FAL5" localSheetId="2">#REF!</definedName>
    <definedName name="_FAL5">#REF!</definedName>
    <definedName name="_FAL6" localSheetId="2">#REF!</definedName>
    <definedName name="_FAL6">#REF!</definedName>
    <definedName name="_FAL7" localSheetId="2">#REF!</definedName>
    <definedName name="_FAL7">#REF!</definedName>
    <definedName name="_FAL89" localSheetId="2">#REF!</definedName>
    <definedName name="_FAL89">#REF!</definedName>
    <definedName name="_Fill" localSheetId="2" hidden="1">#REF!</definedName>
    <definedName name="_Fill" hidden="1">#REF!</definedName>
    <definedName name="_Fill1" localSheetId="2" hidden="1">#REF!</definedName>
    <definedName name="_Fill1" hidden="1">#REF!</definedName>
    <definedName name="_xlnm._FilterDatabase" hidden="1">[25]C!$P$428:$T$428</definedName>
    <definedName name="_FMK1" localSheetId="2">#REF!</definedName>
    <definedName name="_FMK1">#REF!</definedName>
    <definedName name="_IKR1" localSheetId="2">#REF!</definedName>
    <definedName name="_IKR1">#REF!</definedName>
    <definedName name="_IRP1" localSheetId="2">#REF!</definedName>
    <definedName name="_IRP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LIT1" localSheetId="2">#REF!</definedName>
    <definedName name="_LIT1">#REF!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2">#REF!</definedName>
    <definedName name="_MEX1">#REF!</definedName>
    <definedName name="_Order1" localSheetId="2" hidden="1">255</definedName>
    <definedName name="_Order1" hidden="1">255</definedName>
    <definedName name="_Order2" hidden="1">255</definedName>
    <definedName name="_P" localSheetId="2">#REF!</definedName>
    <definedName name="_P">#REF!</definedName>
    <definedName name="_Parse_Out" localSheetId="2" hidden="1">#REF!</definedName>
    <definedName name="_Parse_Out" hidden="1">#REF!</definedName>
    <definedName name="_PTA1" localSheetId="2">#REF!</definedName>
    <definedName name="_PTA1">#REF!</definedName>
    <definedName name="_qV196">[22]QNEWLOR!#REF!</definedName>
    <definedName name="_ref2" localSheetId="2">#REF!</definedName>
    <definedName name="_ref2">#REF!</definedName>
    <definedName name="_Regression_Int" hidden="1">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>#REF!</definedName>
    <definedName name="_Sort" localSheetId="2" hidden="1">#REF!</definedName>
    <definedName name="_Sort" hidden="1">#REF!</definedName>
    <definedName name="_SRT11" localSheetId="6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6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>#REF!</definedName>
    <definedName name="_TAB1" localSheetId="2">#REF!</definedName>
    <definedName name="_TAB1">#REF!</definedName>
    <definedName name="_Tab19" localSheetId="2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'[27]shared data'!$A$1:$G$71</definedName>
    <definedName name="_Toc191191306_3" localSheetId="2">[28]anex7!#REF!</definedName>
    <definedName name="_Toc191191306_3">[28]anex7!#REF!</definedName>
    <definedName name="_TOT58" localSheetId="2">[2]GROWTH!#REF!</definedName>
    <definedName name="_TOT58">[2]GROWTH!#REF!</definedName>
    <definedName name="_WB2" localSheetId="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2" hidden="1">[15]WB!#REF!</definedName>
    <definedName name="a" hidden="1">[15]WB!#REF!</definedName>
    <definedName name="a\V104" localSheetId="2">[22]QNEWLOR!#REF!</definedName>
    <definedName name="a\V104">[22]QNEWLOR!#REF!</definedName>
    <definedName name="A_impresión_IM">'[29]ponder a y p '!$A$1:$N$50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6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2">#REF!</definedName>
    <definedName name="abx">#REF!</definedName>
    <definedName name="AccessDatabase" hidden="1">"\\De2kp-42538\BOLETIN\Claga\CLAGA2000.mdb"</definedName>
    <definedName name="ACTIVATE">#REF!</definedName>
    <definedName name="Actual" localSheetId="2">#REF!</definedName>
    <definedName name="Actual">#REF!</definedName>
    <definedName name="ACUMULADO">#N/A</definedName>
    <definedName name="ACwvu.PLA1." localSheetId="2" hidden="1">'[30]COP FED'!#REF!</definedName>
    <definedName name="ACwvu.PLA1." hidden="1">'[30]COP FED'!#REF!</definedName>
    <definedName name="ACwvu.PLA2." hidden="1">'[30]COP FED'!$A$1:$N$49</definedName>
    <definedName name="ad" localSheetId="6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>#REF!</definedName>
    <definedName name="adrra" localSheetId="2">#REF!</definedName>
    <definedName name="adrra">#REF!</definedName>
    <definedName name="adsadrr" localSheetId="2" hidden="1">#REF!</definedName>
    <definedName name="adsadrr" hidden="1">#REF!</definedName>
    <definedName name="af" localSheetId="6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6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6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h" localSheetId="6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j" localSheetId="6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l" localSheetId="6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j" localSheetId="6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">#REF!</definedName>
    <definedName name="ALLBIRR">#REF!</definedName>
    <definedName name="AllData" localSheetId="2">#REF!</definedName>
    <definedName name="AllData">#REF!</definedName>
    <definedName name="ALLSDR" localSheetId="2">#REF!</definedName>
    <definedName name="ALLSDR">#REF!</definedName>
    <definedName name="alpha">'[31]Int rate table spreads'!$C$7</definedName>
    <definedName name="AMORTI" localSheetId="2">#REF!</definedName>
    <definedName name="AMORTI">#REF!</definedName>
    <definedName name="ANEXO2" localSheetId="2">[32]BCP!#REF!</definedName>
    <definedName name="ANEXO2">[32]BCP!#REF!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[33]MONTHLY!$A$2:$U$25,[33]MONTHLY!$A$29:$U$66,[33]MONTHLY!$A$71:$U$124,[33]MONTHLY!$A$127:$U$180,[33]MONTHLY!$A$183:$U$238,[33]MONTHLY!$A$244:$U$287,[33]MONTHLY!$A$291:$U$330</definedName>
    <definedName name="AREACONSTRUCCIO" localSheetId="2">#REF!</definedName>
    <definedName name="AREACONSTRUCCIO">#REF!</definedName>
    <definedName name="as" localSheetId="2" hidden="1">'[34]Fax a enviar'!#REF!</definedName>
    <definedName name="as" hidden="1">'[34]Fax a enviar'!#REF!</definedName>
    <definedName name="ASAU" localSheetId="2">#REF!</definedName>
    <definedName name="ASAU">#REF!</definedName>
    <definedName name="ASAU1" localSheetId="2">#REF!</definedName>
    <definedName name="ASAU1">#REF!</definedName>
    <definedName name="asd" localSheetId="2">#REF!</definedName>
    <definedName name="asd">#REF!</definedName>
    <definedName name="asdrae" localSheetId="2" hidden="1">#REF!</definedName>
    <definedName name="asdrae" hidden="1">#REF!</definedName>
    <definedName name="asdrra" localSheetId="2">#REF!</definedName>
    <definedName name="asdrra">#REF!</definedName>
    <definedName name="ase" localSheetId="2">#REF!</definedName>
    <definedName name="ase">#REF!</definedName>
    <definedName name="aser" localSheetId="2">#REF!</definedName>
    <definedName name="aser">#REF!</definedName>
    <definedName name="AsignadoA">#REF!</definedName>
    <definedName name="ASO">#REF!</definedName>
    <definedName name="asraa" localSheetId="2">#REF!</definedName>
    <definedName name="asraa">#REF!</definedName>
    <definedName name="asrraa44" localSheetId="2">#REF!</definedName>
    <definedName name="asrraa44">#REF!</definedName>
    <definedName name="ass">#N/A</definedName>
    <definedName name="ASSUM" localSheetId="2">#REF!</definedName>
    <definedName name="ASSUM">#REF!</definedName>
    <definedName name="atlantic">[35]nonopec!$D$424:$D$433</definedName>
    <definedName name="atrade">[12]!atrade</definedName>
    <definedName name="AUS" localSheetId="2">#REF!</definedName>
    <definedName name="AUS">#REF!</definedName>
    <definedName name="Average_Daily_Depreciation">'[36]Inter-Bank'!$G$5</definedName>
    <definedName name="Average_Weekly_Depreciation">'[36]Inter-Bank'!$K$5</definedName>
    <definedName name="Average_Weekly_Inter_Bank_Exchange_Rate">'[36]Inter-Bank'!$H$5</definedName>
    <definedName name="AVISO" localSheetId="2">#REF!</definedName>
    <definedName name="AVISO">#REF!</definedName>
    <definedName name="B" localSheetId="2">#REF!</definedName>
    <definedName name="B">#REF!</definedName>
    <definedName name="BAL">#REF!</definedName>
    <definedName name="bALANCE" localSheetId="6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>#REF!</definedName>
    <definedName name="_xlnm.Database" localSheetId="2">#REF!</definedName>
    <definedName name="_xlnm.Database">#REF!</definedName>
    <definedName name="Batumi_debt">#REF!</definedName>
    <definedName name="bb" localSheetId="6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>#REF!</definedName>
    <definedName name="bbbb" localSheetId="6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6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>#REF!</definedName>
    <definedName name="BCA">#N/A</definedName>
    <definedName name="BCA_GDP">#N/A</definedName>
    <definedName name="BCA_NGDP" localSheetId="2">#REF!</definedName>
    <definedName name="BCA_NGDP">#REF!</definedName>
    <definedName name="BCH" localSheetId="2">#REF!</definedName>
    <definedName name="BCH">#REF!</definedName>
    <definedName name="BCH_10G" localSheetId="2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'[37]Crédito SPNF (fiscal)'!#REF!</definedName>
    <definedName name="BE">#N/A</definedName>
    <definedName name="BEA" localSheetId="2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2">#REF!</definedName>
    <definedName name="BED">#REF!</definedName>
    <definedName name="BED_6" localSheetId="2">#REF!</definedName>
    <definedName name="BED_6">#REF!</definedName>
    <definedName name="BEO" localSheetId="2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>#REF!</definedName>
    <definedName name="BFDA" localSheetId="2">#REF!</definedName>
    <definedName name="BFDA">#REF!</definedName>
    <definedName name="BFDI" localSheetId="2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[38]!BFLD_DF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 localSheetId="2">#REF!</definedName>
    <definedName name="BFOA">#REF!</definedName>
    <definedName name="BFOAG" localSheetId="2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2">#REF!</definedName>
    <definedName name="BFUND">#REF!</definedName>
    <definedName name="BGS" localSheetId="2">#REF!</definedName>
    <definedName name="BGS">#REF!</definedName>
    <definedName name="BI">#N/A</definedName>
    <definedName name="BIP" localSheetId="2">#REF!</definedName>
    <definedName name="BIP">#REF!</definedName>
    <definedName name="BK">#N/A</definedName>
    <definedName name="BKF">#N/A</definedName>
    <definedName name="BKFA" localSheetId="2">#REF!</definedName>
    <definedName name="BKFA">#REF!</definedName>
    <definedName name="BKO" localSheetId="2">#REF!</definedName>
    <definedName name="BKO">#REF!</definedName>
    <definedName name="bla" localSheetId="2" hidden="1">#REF!</definedName>
    <definedName name="bla" hidden="1">#REF!</definedName>
    <definedName name="BLPH1" hidden="1">'[39]Ex rate bloom'!$A$4</definedName>
    <definedName name="BLPH2" hidden="1">'[39]Ex rate bloom'!$D$4</definedName>
    <definedName name="BLPH3" hidden="1">'[39]Ex rate bloom'!$G$4</definedName>
    <definedName name="BLPH4" hidden="1">'[39]Ex rate bloom'!$J$4</definedName>
    <definedName name="BLPH5" hidden="1">'[39]Ex rate bloom'!$M$4</definedName>
    <definedName name="BLPH6" hidden="1">'[39]Ex rate bloom'!$P$4</definedName>
    <definedName name="BLPH7" hidden="1">'[39]Ex rate bloom'!$S$4</definedName>
    <definedName name="BLPH8" hidden="1">'[39]Ex rate bloom'!$V$4</definedName>
    <definedName name="BM" localSheetId="2">#REF!</definedName>
    <definedName name="BM">#REF!</definedName>
    <definedName name="BMG">[40]Q6!$E$28:$AH$28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G" localSheetId="2">#REF!</definedName>
    <definedName name="BOG">#REF!</definedName>
    <definedName name="BOLETIN" localSheetId="2">[32]BCP!#REF!</definedName>
    <definedName name="BOLETIN">[32]BCP!#REF!</definedName>
    <definedName name="BOP">#N/A</definedName>
    <definedName name="BOPUSD" localSheetId="2">#REF!</definedName>
    <definedName name="BOPUSD">#REF!</definedName>
    <definedName name="BRASS" localSheetId="2">#REF!</definedName>
    <definedName name="BRASS">#REF!</definedName>
    <definedName name="BRASS_1" localSheetId="2">#REF!</definedName>
    <definedName name="BRASS_1">#REF!</definedName>
    <definedName name="BRASS_6">#REF!</definedName>
    <definedName name="BS" localSheetId="2">#REF!</definedName>
    <definedName name="BS">#REF!</definedName>
    <definedName name="BS1A" localSheetId="2">#REF!</definedName>
    <definedName name="BS1A">#REF!</definedName>
    <definedName name="BTR">#REF!</definedName>
    <definedName name="BTRG">#REF!</definedName>
    <definedName name="Budget" localSheetId="2">#REF!</definedName>
    <definedName name="Budget">#REF!</definedName>
    <definedName name="Button_13">"CLAGA2000_Consolidado_2001_List"</definedName>
    <definedName name="BX">#REF!</definedName>
    <definedName name="BXG">[40]Q6!$E$26:$AH$26</definedName>
    <definedName name="BXS" localSheetId="2">#REF!</definedName>
    <definedName name="BXS">#REF!</definedName>
    <definedName name="C.2" localSheetId="2">#REF!</definedName>
    <definedName name="C.2">#REF!</definedName>
    <definedName name="C_" localSheetId="2">#REF!</definedName>
    <definedName name="C_">#REF!</definedName>
    <definedName name="C_1" localSheetId="2">OFFSET(#REF!,0,0,COUNT(#REF!),1)</definedName>
    <definedName name="C_1">OFFSET(#REF!,0,0,COUNT(#REF!),1)</definedName>
    <definedName name="C_2">OFFSET(#REF!,0,0,COUNT(#REF!),1)</definedName>
    <definedName name="CAD" localSheetId="2">#REF!</definedName>
    <definedName name="CAD">#REF!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>#REF!</definedName>
    <definedName name="Cavg" localSheetId="2">OFFSET(#REF!,0,0,COUNT(#REF!),1)</definedName>
    <definedName name="Cavg">OFFSET(#REF!,0,0,COUNT(#REF!),1)</definedName>
    <definedName name="cc" localSheetId="6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6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6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6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D" localSheetId="2">#REF!</definedName>
    <definedName name="CD">#REF!</definedName>
    <definedName name="CD1A" localSheetId="2">#REF!</definedName>
    <definedName name="CD1A">#REF!</definedName>
    <definedName name="CEMENTO">#REF!</definedName>
    <definedName name="cfdfdf" localSheetId="2" hidden="1">#REF!</definedName>
    <definedName name="cfdfdf" hidden="1">#REF!</definedName>
    <definedName name="chart" localSheetId="2">#REF!</definedName>
    <definedName name="chart">#REF!</definedName>
    <definedName name="CHF" localSheetId="2">#REF!</definedName>
    <definedName name="CHF">#REF!</definedName>
    <definedName name="CHK5.1">#REF!</definedName>
    <definedName name="cirr">#REF!</definedName>
    <definedName name="ClaveDeColor">#REF!</definedName>
    <definedName name="CLUB91" localSheetId="2">#REF!</definedName>
    <definedName name="CLUB91">#REF!</definedName>
    <definedName name="CMD">[32]BCP!#REF!</definedName>
    <definedName name="cmethapp" localSheetId="2">#REF!,#REF!,#REF!</definedName>
    <definedName name="cmethapp">#REF!,#REF!,#REF!</definedName>
    <definedName name="cmethmain" localSheetId="2">#REF!</definedName>
    <definedName name="cmethmain">#REF!</definedName>
    <definedName name="Cmin" localSheetId="2">OFFSET(#REF!,0,0,COUNT(#REF!),1)</definedName>
    <definedName name="Cmin">OFFSET(#REF!,0,0,COUNT(#REF!),1)</definedName>
    <definedName name="CN" localSheetId="2">#REF!</definedName>
    <definedName name="CN">#REF!</definedName>
    <definedName name="CN1A" localSheetId="2">#REF!</definedName>
    <definedName name="CN1A">#REF!</definedName>
    <definedName name="Color1">#REF!</definedName>
    <definedName name="Color2">#REF!</definedName>
    <definedName name="Color3">#REF!</definedName>
    <definedName name="Color4">#REF!</definedName>
    <definedName name="Color5">#REF!</definedName>
    <definedName name="Color6">#REF!</definedName>
    <definedName name="COM">#REF!</definedName>
    <definedName name="CONS1">[41]MONTHLY!$BP$4:$CA$4</definedName>
    <definedName name="CONS2">[41]MONTHLY!$CB$4:$CM$4</definedName>
    <definedName name="CONSOL" localSheetId="2">#REF!</definedName>
    <definedName name="CONSOL">#REF!</definedName>
    <definedName name="CONSOLC2" localSheetId="2">#REF!</definedName>
    <definedName name="CONSOLC2">#REF!</definedName>
    <definedName name="copystart" localSheetId="2">#REF!</definedName>
    <definedName name="copystart">#REF!</definedName>
    <definedName name="Copytodebt" localSheetId="2">'[1]in-out'!#REF!</definedName>
    <definedName name="Copytodebt">'[1]in-out'!#REF!</definedName>
    <definedName name="COUNT" localSheetId="2">#REF!</definedName>
    <definedName name="COUNT">#REF!</definedName>
    <definedName name="COUNTER" localSheetId="2">#REF!</definedName>
    <definedName name="COUNTER">#REF!</definedName>
    <definedName name="cp" localSheetId="2" hidden="1">'[42]C Summary'!#REF!</definedName>
    <definedName name="cp" hidden="1">'[42]C Summary'!#REF!</definedName>
    <definedName name="CPF" localSheetId="2">#REF!</definedName>
    <definedName name="CPF">#REF!</definedName>
    <definedName name="CPI_Core" localSheetId="2">#REF!</definedName>
    <definedName name="CPI_Core">#REF!</definedName>
    <definedName name="CPI_NAT_monthly" localSheetId="2">#REF!</definedName>
    <definedName name="CPI_NAT_monthly">#REF!</definedName>
    <definedName name="CREDITOBCH">#REF!</definedName>
    <definedName name="CREDITORSB">#REF!</definedName>
    <definedName name="Crng" localSheetId="2">OFFSET(#REF!,0,0,COUNT(#REF!),1)</definedName>
    <definedName name="Crng">OFFSET(#REF!,0,0,COUNT(#REF!),1)</definedName>
    <definedName name="Crt" localSheetId="2">#REF!</definedName>
    <definedName name="Crt">#REF!</definedName>
    <definedName name="CRUDE1">[41]MONTHLY!$B$437:$Z$444</definedName>
    <definedName name="CRUDE2">[41]MONTHLY!$B$451:$Z$458</definedName>
    <definedName name="CRUDE3">[41]MONTHLY!$B$465:$Z$472</definedName>
    <definedName name="CRUZ" localSheetId="2">#REF!</definedName>
    <definedName name="CRUZ">#REF!</definedName>
    <definedName name="CRUZ1" localSheetId="2">#REF!</definedName>
    <definedName name="CRUZ1">#REF!</definedName>
    <definedName name="CS" localSheetId="2">#REF!</definedName>
    <definedName name="CS">#REF!</definedName>
    <definedName name="CS1A" localSheetId="2">#REF!</definedName>
    <definedName name="CS1A">#REF!</definedName>
    <definedName name="CUENTASMON">[32]BCP!#REF!</definedName>
    <definedName name="CurMonth" localSheetId="2">#REF!</definedName>
    <definedName name="CurMonth">#REF!</definedName>
    <definedName name="Currency" localSheetId="2">#REF!</definedName>
    <definedName name="Currency">#REF!</definedName>
    <definedName name="cutoff">'[43]LIC cutoff'!$A$2:$B$15</definedName>
    <definedName name="d" localSheetId="2" hidden="1">'[44]Fax a enviar'!#REF!</definedName>
    <definedName name="d" hidden="1">'[44]Fax a enviar'!#REF!</definedName>
    <definedName name="D_B" localSheetId="2">#REF!</definedName>
    <definedName name="D_B">#REF!</definedName>
    <definedName name="D_G" localSheetId="2">#REF!</definedName>
    <definedName name="D_G">#REF!</definedName>
    <definedName name="D_Ind" localSheetId="2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>#REF!</definedName>
    <definedName name="DABproj">#N/A</definedName>
    <definedName name="DAGproj">#N/A</definedName>
    <definedName name="Daily_Depreciation">'[36]Inter-Bank'!$E$5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>#REF!</definedName>
    <definedName name="data1" localSheetId="2">#REF!</definedName>
    <definedName name="data1">#REF!</definedName>
    <definedName name="Data2" localSheetId="2">#REF!</definedName>
    <definedName name="Data2">#REF!</definedName>
    <definedName name="Dataset" localSheetId="2">#REF!</definedName>
    <definedName name="Dataset">#REF!</definedName>
    <definedName name="date" localSheetId="2">[45]Tablas!$IV$1:$IV$2</definedName>
    <definedName name="date">[45]Tablas!$IV$1:$IV$2</definedName>
    <definedName name="dates">'[27]shared data'!$S$8:$S$155</definedName>
    <definedName name="DATES_A">'[27]shared data'!$D$2:$AC$2</definedName>
    <definedName name="Dates1" localSheetId="2">#REF!</definedName>
    <definedName name="Dates1">#REF!</definedName>
    <definedName name="DB" localSheetId="2">#REF!</definedName>
    <definedName name="DB">#REF!</definedName>
    <definedName name="dbo" localSheetId="2">#REF!</definedName>
    <definedName name="dbo">#REF!</definedName>
    <definedName name="DBproj">#N/A</definedName>
    <definedName name="dd" localSheetId="6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2">#REF!</definedName>
    <definedName name="DDD">#REF!</definedName>
    <definedName name="dddd" localSheetId="6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6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hidden="1">#REF!</definedName>
    <definedName name="Deal_Date">'[36]Inter-Bank'!$B$5</definedName>
    <definedName name="DEBRIEF" localSheetId="2">#REF!</definedName>
    <definedName name="DEBRIEF">#REF!</definedName>
    <definedName name="DEBT" localSheetId="2">#REF!</definedName>
    <definedName name="DEBT">#REF!</definedName>
    <definedName name="DEFL">#REF!</definedName>
    <definedName name="DEG" localSheetId="2">#REF!</definedName>
    <definedName name="DEG">#REF!</definedName>
    <definedName name="DEMEURO" localSheetId="2">#REF!</definedName>
    <definedName name="DEMEURO">#REF!</definedName>
    <definedName name="der" localSheetId="6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>#REF!</definedName>
    <definedName name="dfdf" localSheetId="2" hidden="1">'[44]Fax a enviar'!#REF!</definedName>
    <definedName name="dfdf" hidden="1">'[44]Fax a enviar'!#REF!</definedName>
    <definedName name="dfdfsd" localSheetId="2" hidden="1">'[46]Fax a enviar'!#REF!</definedName>
    <definedName name="dfdfsd" hidden="1">'[46]Fax a enviar'!#REF!</definedName>
    <definedName name="dfdgfdfd" hidden="1">'[47]Fax a enviar'!#REF!</definedName>
    <definedName name="dfdgfdsfsd" localSheetId="2" hidden="1">#REF!</definedName>
    <definedName name="dfdgfdsfsd" hidden="1">#REF!</definedName>
    <definedName name="dfgd" localSheetId="2">#REF!</definedName>
    <definedName name="dfgd">#REF!</definedName>
    <definedName name="DG">#REF!</definedName>
    <definedName name="DG_S">#REF!</definedName>
    <definedName name="dgdgd" localSheetId="2" hidden="1">#REF!</definedName>
    <definedName name="dgdgd" hidden="1">#REF!</definedName>
    <definedName name="DGproj">#N/A</definedName>
    <definedName name="Discount_IDA">[48]NPV!$B$28</definedName>
    <definedName name="Discount_NC">[48]NPV!#REF!</definedName>
    <definedName name="DiscountRate" localSheetId="2">#REF!</definedName>
    <definedName name="DiscountRate">#REF!</definedName>
    <definedName name="DIVISOR" localSheetId="2">#REF!</definedName>
    <definedName name="DIVISOR">#REF!</definedName>
    <definedName name="DIVISOR1" localSheetId="2">#REF!</definedName>
    <definedName name="DIVISOR1">#REF!</definedName>
    <definedName name="DKK" localSheetId="2">#REF!</definedName>
    <definedName name="DKK">#REF!</definedName>
    <definedName name="DKR" localSheetId="2">#REF!</definedName>
    <definedName name="DKR">#REF!</definedName>
    <definedName name="DM" localSheetId="2">#REF!</definedName>
    <definedName name="DM">#REF!</definedName>
    <definedName name="DM1A" localSheetId="2">#REF!</definedName>
    <definedName name="DM1A">#REF!</definedName>
    <definedName name="DO">#REF!</definedName>
    <definedName name="Dproj">#N/A</definedName>
    <definedName name="DR" localSheetId="2">#REF!</definedName>
    <definedName name="DR">#REF!</definedName>
    <definedName name="DR1A" localSheetId="2">#REF!</definedName>
    <definedName name="DR1A">#REF!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'[44]Fax a enviar'!#REF!</definedName>
    <definedName name="DSA_Assumptions" localSheetId="2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2" hidden="1">'[44]Fax a enviar'!#REF!</definedName>
    <definedName name="dsds" hidden="1">'[44]Fax a enviar'!#REF!</definedName>
    <definedName name="DSI" localSheetId="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>#REF!</definedName>
    <definedName name="DSPBproj">#N/A</definedName>
    <definedName name="DSPG" localSheetId="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">#REF!</definedName>
    <definedName name="DY">#REF!</definedName>
    <definedName name="DY1A" localSheetId="2">#REF!</definedName>
    <definedName name="DY1A">#REF!</definedName>
    <definedName name="E" localSheetId="2">#REF!</definedName>
    <definedName name="E">#REF!</definedName>
    <definedName name="EBRD">#REF!</definedName>
    <definedName name="ECU" localSheetId="2">#REF!</definedName>
    <definedName name="ECU">#REF!</definedName>
    <definedName name="EDNA">#N/A</definedName>
    <definedName name="edr" localSheetId="6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6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6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6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6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6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hidden="1">#REF!</definedName>
    <definedName name="efdgd" localSheetId="2" hidden="1">'[49]Fax a enviar'!#REF!</definedName>
    <definedName name="efdgd" hidden="1">'[49]Fax a enviar'!#REF!</definedName>
    <definedName name="efefte" localSheetId="2" hidden="1">'[49]Fax a enviar'!#REF!</definedName>
    <definedName name="efefte" hidden="1">'[49]Fax a enviar'!#REF!</definedName>
    <definedName name="efsdfsd" localSheetId="2" hidden="1">#REF!</definedName>
    <definedName name="efsdfsd" hidden="1">#REF!</definedName>
    <definedName name="eka" localSheetId="2">#REF!</definedName>
    <definedName name="eka">#REF!</definedName>
    <definedName name="EMISION">[32]BCP!#REF!</definedName>
    <definedName name="empty" localSheetId="2">#REF!</definedName>
    <definedName name="empty">#REF!</definedName>
    <definedName name="ENDA">#N/A</definedName>
    <definedName name="enri" localSheetId="2">#REF!</definedName>
    <definedName name="enri">#REF!</definedName>
    <definedName name="erererer" localSheetId="2" hidden="1">'[44]Fax a enviar'!#REF!</definedName>
    <definedName name="erererer" hidden="1">'[44]Fax a enviar'!#REF!</definedName>
    <definedName name="ererwrw" localSheetId="2" hidden="1">'[47]Fax a enviar'!#REF!</definedName>
    <definedName name="ererwrw" hidden="1">'[47]Fax a enviar'!#REF!</definedName>
    <definedName name="ergferger" localSheetId="6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6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t" localSheetId="6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>#REF!</definedName>
    <definedName name="esafr" localSheetId="2">#REF!</definedName>
    <definedName name="esafr">#REF!</definedName>
    <definedName name="ESC" localSheetId="2">#REF!</definedName>
    <definedName name="ESC">#REF!</definedName>
    <definedName name="ESTRUCTURA" localSheetId="2" hidden="1">[4]C!#REF!</definedName>
    <definedName name="ESTRUCTURA" hidden="1">[4]C!#REF!</definedName>
    <definedName name="etewte" localSheetId="2" hidden="1">#REF!</definedName>
    <definedName name="etewte" hidden="1">#REF!</definedName>
    <definedName name="etwt" localSheetId="2" hidden="1">#REF!</definedName>
    <definedName name="etwt" hidden="1">#REF!</definedName>
    <definedName name="EURCRUDE87" localSheetId="2">#REF!</definedName>
    <definedName name="EURCRUDE87">#REF!</definedName>
    <definedName name="EURCRUDE88" localSheetId="2">#REF!</definedName>
    <definedName name="EURCRUDE88">#REF!</definedName>
    <definedName name="EURO" localSheetId="2">#REF!</definedName>
    <definedName name="EURO">#REF!</definedName>
    <definedName name="EURO1" localSheetId="2">#REF!</definedName>
    <definedName name="EURO1">#REF!</definedName>
    <definedName name="EURPROD87" localSheetId="2">#REF!</definedName>
    <definedName name="EURPROD87">#REF!</definedName>
    <definedName name="EURPROD88" localSheetId="2">#REF!</definedName>
    <definedName name="EURPROD88">#REF!</definedName>
    <definedName name="EURTOT87" localSheetId="2">#REF!</definedName>
    <definedName name="EURTOT87">#REF!</definedName>
    <definedName name="EURTOT88" localSheetId="2">#REF!</definedName>
    <definedName name="EURTOT88">#REF!</definedName>
    <definedName name="eustocks">#N/A</definedName>
    <definedName name="ex">[50]Sheet1!$N$2:$Q$26</definedName>
    <definedName name="ExitWRS">[51]Main!$AB$25</definedName>
    <definedName name="FAL" localSheetId="2">#REF!</definedName>
    <definedName name="FAL">#REF!</definedName>
    <definedName name="FB" localSheetId="2">#REF!</definedName>
    <definedName name="FB">#REF!</definedName>
    <definedName name="FB1A" localSheetId="2">#REF!</definedName>
    <definedName name="FB1A">#REF!</definedName>
    <definedName name="fdfd" hidden="1">'[24]Fax a enviar'!#REF!</definedName>
    <definedName name="fdfdd" localSheetId="2" hidden="1">#REF!</definedName>
    <definedName name="fdfdd" hidden="1">#REF!</definedName>
    <definedName name="fdfddf" localSheetId="2" hidden="1">#REF!</definedName>
    <definedName name="fdfddf" hidden="1">#REF!</definedName>
    <definedName name="fdfdf" hidden="1">'[24]Fax a enviar'!#REF!</definedName>
    <definedName name="fdfds" localSheetId="2" hidden="1">#REF!</definedName>
    <definedName name="fdfds" hidden="1">#REF!</definedName>
    <definedName name="fdfdsafsdf" localSheetId="2" hidden="1">'[46]Fax a enviar'!#REF!</definedName>
    <definedName name="fdfdsafsdf" hidden="1">'[46]Fax a enviar'!#REF!</definedName>
    <definedName name="fdfdsf" localSheetId="2" hidden="1">#REF!</definedName>
    <definedName name="fdfdsf" hidden="1">#REF!</definedName>
    <definedName name="fdfsd" localSheetId="2" hidden="1">'[34]Fax a enviar'!#REF!</definedName>
    <definedName name="fdfsd" hidden="1">'[34]Fax a enviar'!#REF!</definedName>
    <definedName name="fed" localSheetId="6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'[44]Fax a enviar'!#REF!</definedName>
    <definedName name="fef" hidden="1">'[44]Fax a enviar'!#REF!</definedName>
    <definedName name="fer" localSheetId="6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>#REF!</definedName>
    <definedName name="FF1A" localSheetId="2">#REF!</definedName>
    <definedName name="FF1A">#REF!</definedName>
    <definedName name="fff" localSheetId="2" hidden="1">#REF!</definedName>
    <definedName name="fff" hidden="1">#REF!</definedName>
    <definedName name="ffff" localSheetId="6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>#REF!</definedName>
    <definedName name="ffffff" localSheetId="2" hidden="1">#REF!</definedName>
    <definedName name="ffffff" hidden="1">#REF!</definedName>
    <definedName name="fffffff" localSheetId="6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'[44]Fax a enviar'!#REF!</definedName>
    <definedName name="ffffffffffffff" localSheetId="6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>#REF!</definedName>
    <definedName name="fgf" localSheetId="6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'[47]Fax a enviar'!#REF!</definedName>
    <definedName name="fghfghf" hidden="1">'[52]Fax a enviar'!#REF!</definedName>
    <definedName name="fhnfdj" hidden="1">'[44]Fax a enviar'!#REF!</definedName>
    <definedName name="Fig.1" localSheetId="2">#REF!</definedName>
    <definedName name="Fig.1">#REF!</definedName>
    <definedName name="FigTitle" localSheetId="2">#REF!</definedName>
    <definedName name="FigTitle">#REF!</definedName>
    <definedName name="Figure.3" localSheetId="2">#REF!</definedName>
    <definedName name="Figure.3">#REF!</definedName>
    <definedName name="Financing" localSheetId="6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sc">#REF!</definedName>
    <definedName name="Fisca" localSheetId="2">#REF!</definedName>
    <definedName name="Fisca">#REF!</definedName>
    <definedName name="FMI" localSheetId="2">[32]BCP!#REF!</definedName>
    <definedName name="FMI">[32]BCP!#REF!</definedName>
    <definedName name="FMK" localSheetId="2">#REF!</definedName>
    <definedName name="FMK">#REF!</definedName>
    <definedName name="FORMATO">#N/A</definedName>
    <definedName name="FRAMENO" localSheetId="2">#REF!</definedName>
    <definedName name="FRAMENO">#REF!</definedName>
    <definedName name="framework_macro" localSheetId="2">#REF!</definedName>
    <definedName name="framework_macro">#REF!</definedName>
    <definedName name="framework_macro_new" localSheetId="2">#REF!</definedName>
    <definedName name="framework_macro_new">#REF!</definedName>
    <definedName name="framework_monetary">#REF!</definedName>
    <definedName name="FRAMEYES">#REF!</definedName>
    <definedName name="fre" localSheetId="6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EURO" localSheetId="2">#REF!</definedName>
    <definedName name="FRFEURO">#REF!</definedName>
    <definedName name="FS" localSheetId="2">#REF!</definedName>
    <definedName name="FS">#REF!</definedName>
    <definedName name="FS1A" localSheetId="2">#REF!</definedName>
    <definedName name="FS1A">#REF!</definedName>
    <definedName name="fsdfsd" hidden="1">[53]C!#REF!</definedName>
    <definedName name="fsdsdfa" hidden="1">'[46]Fax a enviar'!#REF!</definedName>
    <definedName name="FT" localSheetId="2">#REF!</definedName>
    <definedName name="FT">#REF!</definedName>
    <definedName name="FT1A" localSheetId="2">#REF!</definedName>
    <definedName name="FT1A">#REF!</definedName>
    <definedName name="ftr" localSheetId="6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6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>#REF!</definedName>
    <definedName name="fuente1" localSheetId="2">#REF!</definedName>
    <definedName name="fuente1">#REF!</definedName>
    <definedName name="FUENTE2">#REF!</definedName>
    <definedName name="Fuentes">#REF!</definedName>
    <definedName name="fx" localSheetId="2">#REF!</definedName>
    <definedName name="fx">#REF!</definedName>
    <definedName name="G" localSheetId="6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AP">#REF!</definedName>
    <definedName name="GAPFGFROM" localSheetId="2">#REF!</definedName>
    <definedName name="GAPFGFROM">#REF!</definedName>
    <definedName name="GAPFGTO" localSheetId="2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 localSheetId="2">#REF!</definedName>
    <definedName name="GBP">#REF!</definedName>
    <definedName name="GCB_NGDP">#N/A</definedName>
    <definedName name="gdg" localSheetId="2" hidden="1">'[44]Fax a enviar'!#REF!</definedName>
    <definedName name="gdg" hidden="1">'[44]Fax a enviar'!#REF!</definedName>
    <definedName name="gdgd" localSheetId="2" hidden="1">'[49]Fax a enviar'!#REF!</definedName>
    <definedName name="gdgd" hidden="1">'[49]Fax a enviar'!#REF!</definedName>
    <definedName name="gdp">[54]GDP_WEO!$A$3:$AB$188</definedName>
    <definedName name="gdpall">[54]GDP!$B$2:$AD$134</definedName>
    <definedName name="gdppc">[54]GDPpc_WEO!$A$3:$AC$188</definedName>
    <definedName name="GGB_NGDP">#N/A</definedName>
    <definedName name="ggfrfff" localSheetId="2" hidden="1">#REF!</definedName>
    <definedName name="ggfrfff" hidden="1">#REF!</definedName>
    <definedName name="ggg" localSheetId="6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'[55]J(Priv.Cap)'!#REF!</definedName>
    <definedName name="ggggggggggggggg" localSheetId="2" hidden="1">#REF!</definedName>
    <definedName name="ggggggggggggggg" hidden="1">#REF!</definedName>
    <definedName name="ght" localSheetId="6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>#REF!</definedName>
    <definedName name="gni">[43]GNIpc!$A$1:$R$235</definedName>
    <definedName name="goafrica">[56]!goafrica</definedName>
    <definedName name="goasia">[56]!goasia</definedName>
    <definedName name="GOB" localSheetId="2">#REF!</definedName>
    <definedName name="GOB">#REF!</definedName>
    <definedName name="goeeup">[56]!goeeup</definedName>
    <definedName name="goeurope">[56]!goeurope</definedName>
    <definedName name="golamerica">[56]!golamerica</definedName>
    <definedName name="gomeast">[56]!gomeast</definedName>
    <definedName name="gooecd">[56]!gooecd</definedName>
    <definedName name="goopec">[56]!goopec</definedName>
    <definedName name="gosummary">[56]!gosummary</definedName>
    <definedName name="Grace_IDA">[48]NPV!$B$25</definedName>
    <definedName name="Grace_NC">[48]NPV!#REF!</definedName>
    <definedName name="gre" localSheetId="6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trt" hidden="1">'[47]Fax a enviar'!#REF!</definedName>
    <definedName name="gtryrtyr" localSheetId="2" hidden="1">#REF!</definedName>
    <definedName name="gtryrtyr" hidden="1">#REF!</definedName>
    <definedName name="GUIL" localSheetId="2">#REF!</definedName>
    <definedName name="GUIL">#REF!</definedName>
    <definedName name="GUIL1" localSheetId="2">#REF!</definedName>
    <definedName name="GUIL1">#REF!</definedName>
    <definedName name="gyu" localSheetId="6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hidden="1">#REF!</definedName>
    <definedName name="HEADING" localSheetId="2">#REF!</definedName>
    <definedName name="HEADING">#REF!</definedName>
    <definedName name="Heading39">'[27]shared data'!$A$1:$G$5</definedName>
    <definedName name="hfhf" localSheetId="2">#REF!</definedName>
    <definedName name="hfhf">#REF!</definedName>
    <definedName name="hfhfhf" localSheetId="2" hidden="1">'[44]Fax a enviar'!#REF!</definedName>
    <definedName name="hfhfhf" hidden="1">'[44]Fax a enviar'!#REF!</definedName>
    <definedName name="hhh" localSheetId="2" hidden="1">'[57]J(Priv.Cap)'!#REF!</definedName>
    <definedName name="hhh" hidden="1">'[57]J(Priv.Cap)'!#REF!</definedName>
    <definedName name="HHHH" localSheetId="2" hidden="1">#REF!</definedName>
    <definedName name="HHHH" hidden="1">#REF!</definedName>
    <definedName name="hhhhh" localSheetId="6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'[36]Inter-Bank'!$L$5</definedName>
    <definedName name="hio" localSheetId="6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jkhgkky" hidden="1">'[47]Fax a enviar'!#REF!</definedName>
    <definedName name="hkh" localSheetId="2" hidden="1">#REF!</definedName>
    <definedName name="hkh" hidden="1">#REF!</definedName>
    <definedName name="hkhkh" localSheetId="2" hidden="1">#REF!</definedName>
    <definedName name="hkhkh" hidden="1">#REF!</definedName>
    <definedName name="hola" localSheetId="2">#REF!</definedName>
    <definedName name="hola">#REF!</definedName>
    <definedName name="holalalala" hidden="1">'[24]Fax a enviar'!#REF!</definedName>
    <definedName name="holallll" localSheetId="2">#REF!</definedName>
    <definedName name="holallll">#REF!</definedName>
    <definedName name="hpu" localSheetId="6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6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6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6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hidden="1">#REF!</definedName>
    <definedName name="HVYNONO1" localSheetId="2">[35]nonopec!#REF!</definedName>
    <definedName name="HVYNONO1">[35]nonopec!#REF!</definedName>
    <definedName name="HVYNONO2" localSheetId="2">[35]nonopec!#REF!</definedName>
    <definedName name="HVYNONO2">[35]nonopec!#REF!</definedName>
    <definedName name="HVYNONOPEC" localSheetId="2">[35]nonopec!#REF!</definedName>
    <definedName name="HVYNONOPEC">[35]nonopec!#REF!</definedName>
    <definedName name="HVYOECD">[35]nonopec!#REF!</definedName>
    <definedName name="HVYOPEC">[35]nonopec!#REF!</definedName>
    <definedName name="HVYSUMM">[35]nonopec!#REF!</definedName>
    <definedName name="IDAr" localSheetId="2">#REF!</definedName>
    <definedName name="IDAr">#REF!</definedName>
    <definedName name="IDB" localSheetId="2">#REF!</definedName>
    <definedName name="IDB">#REF!</definedName>
    <definedName name="IFSASSETS">#REF!</definedName>
    <definedName name="IFSLIABS">#REF!</definedName>
    <definedName name="ii" localSheetId="6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6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hidden="1">#REF!</definedName>
    <definedName name="iiiiiiiiiiii" localSheetId="2" hidden="1">'[44]Fax a enviar'!#REF!</definedName>
    <definedName name="iiiiiiiiiiii" hidden="1">'[44]Fax a enviar'!#REF!</definedName>
    <definedName name="iiiiiiiiiiiiiiiii" localSheetId="2" hidden="1">'[44]Fax a enviar'!#REF!</definedName>
    <definedName name="iiiiiiiiiiiiiiiii" hidden="1">'[44]Fax a enviar'!#REF!</definedName>
    <definedName name="iiiiiiiiiiiiiiiiiiiiiiiiii" localSheetId="2" hidden="1">#REF!</definedName>
    <definedName name="iiiiiiiiiiiiiiiiiiiiiiiiii" hidden="1">#REF!</definedName>
    <definedName name="iiiooo" localSheetId="2">#REF!</definedName>
    <definedName name="iiiooo">#REF!</definedName>
    <definedName name="IKR" localSheetId="2">#REF!</definedName>
    <definedName name="IKR">#REF!</definedName>
    <definedName name="ilo" localSheetId="6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6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>#REF!</definedName>
    <definedName name="IMF" localSheetId="2">#REF!</definedName>
    <definedName name="IMF">#REF!</definedName>
    <definedName name="Importaciones" localSheetId="2" hidden="1">'[10]Base Original'!#REF!</definedName>
    <definedName name="Importaciones" hidden="1">'[10]Base Original'!#REF!</definedName>
    <definedName name="INDICEPRODUCCIO" localSheetId="2">#REF!</definedName>
    <definedName name="INDICEPRODUCCIO">#REF!</definedName>
    <definedName name="INFOGER" localSheetId="2">[32]BCP!#REF!</definedName>
    <definedName name="INFOGER">[32]BCP!#REF!</definedName>
    <definedName name="INGRESOS" localSheetId="2">#REF!</definedName>
    <definedName name="INGRESOS">#REF!</definedName>
    <definedName name="INIT" localSheetId="2">#REF!</definedName>
    <definedName name="INIT">#REF!</definedName>
    <definedName name="INPUT_2" localSheetId="2">[14]Input!#REF!</definedName>
    <definedName name="INPUT_2">[14]Input!#REF!</definedName>
    <definedName name="INPUT_4" localSheetId="2">[14]Input!#REF!</definedName>
    <definedName name="INPUT_4">[14]Input!#REF!</definedName>
    <definedName name="INTERES" localSheetId="2">#REF!</definedName>
    <definedName name="INTERES">#REF!</definedName>
    <definedName name="INTEREST" localSheetId="2">#REF!</definedName>
    <definedName name="INTEREST">#REF!</definedName>
    <definedName name="Interest_IDA">[48]NPV!$B$27</definedName>
    <definedName name="Interest_NC">[48]NPV!#REF!</definedName>
    <definedName name="InterestRate" localSheetId="2">#REF!</definedName>
    <definedName name="InterestRate">#REF!</definedName>
    <definedName name="IPC" localSheetId="2">[58]ipc!#REF!</definedName>
    <definedName name="IPC">[58]ipc!#REF!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">#REF!</definedName>
    <definedName name="IRLS">#REF!</definedName>
    <definedName name="IRLS1" localSheetId="2">#REF!</definedName>
    <definedName name="IRLS1">#REF!</definedName>
    <definedName name="IRP" localSheetId="2">#REF!</definedName>
    <definedName name="IRP">#REF!</definedName>
    <definedName name="iuf.kugj">#N/A</definedName>
    <definedName name="iyiyiy" localSheetId="2" hidden="1">#REF!</definedName>
    <definedName name="iyiyiy" hidden="1">#REF!</definedName>
    <definedName name="JA" localSheetId="2">#REF!</definedName>
    <definedName name="JA">#REF!</definedName>
    <definedName name="jagu4" localSheetId="2">#REF!</definedName>
    <definedName name="jagu4">#REF!</definedName>
    <definedName name="JAPCRUDE87" localSheetId="2">#REF!</definedName>
    <definedName name="JAPCRUDE87">#REF!</definedName>
    <definedName name="JAPCRUDE88" localSheetId="2">#REF!</definedName>
    <definedName name="JAPCRUDE88">#REF!</definedName>
    <definedName name="JAPPROD87" localSheetId="2">#REF!</definedName>
    <definedName name="JAPPROD87">#REF!</definedName>
    <definedName name="JAPPROD88" localSheetId="2">#REF!</definedName>
    <definedName name="JAPPROD88">#REF!</definedName>
    <definedName name="JAPTOT87" localSheetId="2">#REF!</definedName>
    <definedName name="JAPTOT87">#REF!</definedName>
    <definedName name="JAPTOT88" localSheetId="2">#REF!</definedName>
    <definedName name="JAPTOT88">#REF!</definedName>
    <definedName name="JJ" localSheetId="2">#REF!</definedName>
    <definedName name="JJ">#REF!</definedName>
    <definedName name="jjj" localSheetId="2" hidden="1">'[34]Fax a enviar'!#REF!</definedName>
    <definedName name="jjj" hidden="1">'[34]Fax a enviar'!#REF!</definedName>
    <definedName name="jjjj" localSheetId="6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'[55]J(Priv.Cap)'!#REF!</definedName>
    <definedName name="JJJJJJJJJJ" localSheetId="2" hidden="1">#REF!</definedName>
    <definedName name="JJJJJJJJJJ" hidden="1">#REF!</definedName>
    <definedName name="jjjjjjjjjjjjjjjjjj" localSheetId="6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6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>#REF!</definedName>
    <definedName name="jui" localSheetId="6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tjugyj" localSheetId="2" hidden="1">#REF!</definedName>
    <definedName name="jutjugyj" hidden="1">#REF!</definedName>
    <definedName name="juy" localSheetId="6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6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>#REF!</definedName>
    <definedName name="KD1A" localSheetId="2">#REF!</definedName>
    <definedName name="KD1A">#REF!</definedName>
    <definedName name="khkh" hidden="1">'[44]Fax a enviar'!#REF!</definedName>
    <definedName name="kiiiiii" localSheetId="2" hidden="1">#REF!</definedName>
    <definedName name="kiiiiii" hidden="1">#REF!</definedName>
    <definedName name="kim" localSheetId="2">#REF!</definedName>
    <definedName name="kim">#REF!</definedName>
    <definedName name="kio" localSheetId="6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6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'[44]Fax a enviar'!#REF!</definedName>
    <definedName name="kk" localSheetId="6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6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[59]M!#REF!</definedName>
    <definedName name="kkkkk" hidden="1">'[60]J(Priv.Cap)'!#REF!</definedName>
    <definedName name="kkkkkkkk" localSheetId="6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ykiyu" hidden="1">'[44]Fax a enviar'!#REF!</definedName>
    <definedName name="LastOpenedWorkSheet" localSheetId="2">#REF!</definedName>
    <definedName name="LastOpenedWorkSheet">#REF!</definedName>
    <definedName name="LastRefreshed" localSheetId="2">#REF!</definedName>
    <definedName name="LastRefreshed">#REF!</definedName>
    <definedName name="LD" localSheetId="2">#REF!</definedName>
    <definedName name="LD">#REF!</definedName>
    <definedName name="LD1A" localSheetId="2">#REF!</definedName>
    <definedName name="LD1A">#REF!</definedName>
    <definedName name="LE" localSheetId="2">#REF!</definedName>
    <definedName name="LE">#REF!</definedName>
    <definedName name="LE1A" localSheetId="2">#REF!</definedName>
    <definedName name="LE1A">#REF!</definedName>
    <definedName name="LEAP" localSheetId="2">#REF!</definedName>
    <definedName name="LEAP">#REF!</definedName>
    <definedName name="LGTNONO1">[35]nonopec!#REF!</definedName>
    <definedName name="LGTNONO2">[35]nonopec!#REF!</definedName>
    <definedName name="LGTNONOPEC">[35]nonopec!#REF!</definedName>
    <definedName name="LGTNSUMM">[35]nonopec!#REF!</definedName>
    <definedName name="LGTOECD">[35]nonopec!#REF!</definedName>
    <definedName name="LGTOPEC">[35]nonopec!#REF!</definedName>
    <definedName name="LGTPCNT">[35]nonopec!#REF!</definedName>
    <definedName name="LINES" localSheetId="2">#REF!</definedName>
    <definedName name="LINES">#REF!</definedName>
    <definedName name="LIT" localSheetId="2">#REF!</definedName>
    <definedName name="LIT">#REF!</definedName>
    <definedName name="LITEURO" localSheetId="2">#REF!</definedName>
    <definedName name="LITEURO">#REF!</definedName>
    <definedName name="ll" localSheetId="6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6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[61]M!#REF!</definedName>
    <definedName name="lllll" localSheetId="6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6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6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hidden="1">#REF!</definedName>
    <definedName name="lodnjkhdnbdv" localSheetId="2">#REF!</definedName>
    <definedName name="lodnjkhdnbdv">#REF!</definedName>
    <definedName name="lolololo" localSheetId="2">#REF!</definedName>
    <definedName name="lolololo">#REF!</definedName>
    <definedName name="Lowest_Inter_Bank_Rate">'[36]Inter-Bank'!$M$5</definedName>
    <definedName name="LP" localSheetId="2">#REF!</definedName>
    <definedName name="LP">#REF!</definedName>
    <definedName name="LP1A" localSheetId="2">#REF!</definedName>
    <definedName name="LP1A">#REF!</definedName>
    <definedName name="LTcirr">#REF!</definedName>
    <definedName name="LTr">#REF!</definedName>
    <definedName name="LUR">#N/A</definedName>
    <definedName name="LUXF" localSheetId="2">#REF!</definedName>
    <definedName name="LUXF">#REF!</definedName>
    <definedName name="LUXF1" localSheetId="2">#REF!</definedName>
    <definedName name="LUXF1">#REF!</definedName>
    <definedName name="m">#N/A</definedName>
    <definedName name="MACRO" localSheetId="2">#REF!</definedName>
    <definedName name="MACRO">#REF!</definedName>
    <definedName name="MACRO_ASSUMP_2006" localSheetId="2">#REF!</definedName>
    <definedName name="MACRO_ASSUMP_2006">#REF!</definedName>
    <definedName name="maintabs">[22]QNEWLOR!$B$3:$G$17,[22]QNEWLOR!$B$20:$G$87,[22]QNEWLOR!$B$90:$G$159</definedName>
    <definedName name="MALAX" localSheetId="2">#REF!</definedName>
    <definedName name="MALAX">#REF!</definedName>
    <definedName name="MALAX1" localSheetId="2">#REF!</definedName>
    <definedName name="MALAX1">#REF!</definedName>
    <definedName name="Maturity_IDA">[48]NPV!$B$26</definedName>
    <definedName name="Maturity_NC">[48]NPV!#REF!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DTERM" localSheetId="2">#REF!</definedName>
    <definedName name="MEDTERM">#REF!</definedName>
    <definedName name="Meses">[62]Codigos!$A$14:$B$25</definedName>
    <definedName name="MEX" localSheetId="2">#REF!</definedName>
    <definedName name="MEX">#REF!</definedName>
    <definedName name="mflowsa">[12]!mflowsa</definedName>
    <definedName name="mflowsq">[12]!mflowsq</definedName>
    <definedName name="MIDDLE" localSheetId="2">#REF!</definedName>
    <definedName name="MIDDLE">#REF!</definedName>
    <definedName name="Million_b_d">[35]nonopec!$D$426:$D$426</definedName>
    <definedName name="MISC4">[14]OUTPUT!#REF!</definedName>
    <definedName name="mmm" localSheetId="6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6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6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6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[32]BCP!#REF!</definedName>
    <definedName name="MNP">[32]BCP!#REF!</definedName>
    <definedName name="Month" localSheetId="2">#REF!</definedName>
    <definedName name="Month">#REF!</definedName>
    <definedName name="MonthIndex" localSheetId="2">#REF!</definedName>
    <definedName name="MonthIndex">#REF!</definedName>
    <definedName name="MONTHS">[41]MONTHLY!$BV$3:$CG$3</definedName>
    <definedName name="moodys" localSheetId="2">'[63]Credit ratings on 1st issues'!#REF!</definedName>
    <definedName name="moodys">'[63]Credit ratings on 1st issues'!#REF!</definedName>
    <definedName name="MPETROLEO" localSheetId="2">#REF!</definedName>
    <definedName name="MPETROLEO">#REF!</definedName>
    <definedName name="msci">[50]Sheet1!$H$2:$K$24</definedName>
    <definedName name="mscid">[50]Sheet1!$B$2:$E$24</definedName>
    <definedName name="mscil">[50]Sheet1!$H$2:$K$24</definedName>
    <definedName name="mstocksa">[12]!mstocksa</definedName>
    <definedName name="mstocksq">[12]!mstocksq</definedName>
    <definedName name="mte" localSheetId="6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n" localSheetId="6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2">#REF!</definedName>
    <definedName name="new">#REF!</definedName>
    <definedName name="NEWSHEET" localSheetId="2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'[64]Table 2.1 from DDP program'!$A$2:$A$2</definedName>
    <definedName name="nmBlankRow" localSheetId="2">[65]EDT!#REF!</definedName>
    <definedName name="nmBlankRow">[65]EDT!#REF!</definedName>
    <definedName name="nmColumnHeader">[65]EDT!$3:$3</definedName>
    <definedName name="nmData">[65]EDT!$B$4:$AA$36</definedName>
    <definedName name="NMG_RG">#N/A</definedName>
    <definedName name="nmIndexTable" localSheetId="2">[65]EDT!#REF!</definedName>
    <definedName name="nmIndexTable">[65]EDT!#REF!</definedName>
    <definedName name="nmReportFooter">'[66]Table 1'!$29:$29</definedName>
    <definedName name="nmReportHeader">#N/A</definedName>
    <definedName name="nmReportNotes">'[66]Table 1'!$30:$30</definedName>
    <definedName name="nmRowHeader">[65]EDT!$A$4:$A$36</definedName>
    <definedName name="nmScale" localSheetId="2">[65]EDT!#REF!</definedName>
    <definedName name="nmScale">[65]EDT!#REF!</definedName>
    <definedName name="nn" localSheetId="6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6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nnnnn" localSheetId="6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6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'[37]Crédito SPNF (fiscal)'!#REF!</definedName>
    <definedName name="Noah" localSheetId="2">#REF!</definedName>
    <definedName name="Noah">#REF!</definedName>
    <definedName name="NOCLUB" localSheetId="2">#REF!</definedName>
    <definedName name="NOCLUB">#REF!</definedName>
    <definedName name="NOK" localSheetId="2">#REF!</definedName>
    <definedName name="NOK">#REF!</definedName>
    <definedName name="nombrenuevo">#N/A</definedName>
    <definedName name="NONLEAP" localSheetId="2">#REF!</definedName>
    <definedName name="NONLEAP">#REF!</definedName>
    <definedName name="NONOECD1">[35]nonopec!$D$29:$AD$70</definedName>
    <definedName name="NONOECD2">[35]nonopec!$D$71:$AD$135</definedName>
    <definedName name="NONOPEC">[35]nonopec!$D$136:$AD$155</definedName>
    <definedName name="NOPEC1">[41]MONTHLY!$BP$19:$CA$19</definedName>
    <definedName name="NOPEC2">[41]MONTHLY!$CB$19:$CM$19</definedName>
    <definedName name="NORM1">[41]MONTHLY!$A$5:$O$117</definedName>
    <definedName name="NORM2">[41]MONTHLY!$A$422:$Z$491</definedName>
    <definedName name="NORM3">[41]MONTHLY!$A$334:$Z$380</definedName>
    <definedName name="NOTA_EXPLICATIV" localSheetId="2">#REF!</definedName>
    <definedName name="NOTA_EXPLICATIV">#REF!</definedName>
    <definedName name="Notes" localSheetId="2">[67]UPLOAD!#REF!</definedName>
    <definedName name="Notes">[67]UPLOAD!#REF!</definedName>
    <definedName name="NOTITLES" localSheetId="2">#REF!</definedName>
    <definedName name="NOTITLES">#REF!</definedName>
    <definedName name="NSUMMARY">[35]nonopec!$D$157:$AD$204</definedName>
    <definedName name="NTDD_RG">[38]!NTDD_RG</definedName>
    <definedName name="NX">#N/A</definedName>
    <definedName name="NX_R">#N/A</definedName>
    <definedName name="NXG_RG">#N/A</definedName>
    <definedName name="OCTUBRE">#N/A</definedName>
    <definedName name="OECD">[35]nonopec!$D$1:$AD$28</definedName>
    <definedName name="OECD_Table" localSheetId="2">#REF!</definedName>
    <definedName name="OECD_Table">#REF!</definedName>
    <definedName name="oipio" localSheetId="2" hidden="1">#REF!</definedName>
    <definedName name="oipio" hidden="1">#REF!</definedName>
    <definedName name="oiulfdgdgh" localSheetId="2" hidden="1">'[44]Fax a enviar'!#REF!</definedName>
    <definedName name="oiulfdgdgh" hidden="1">'[44]Fax a enviar'!#REF!</definedName>
    <definedName name="OnShow">'[68]SPNF Acuerdo Incl. Int.'!OnShow</definedName>
    <definedName name="oo" localSheetId="6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6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>#REF!</definedName>
    <definedName name="oooo" localSheetId="6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hidden="1">#REF!</definedName>
    <definedName name="OPEC">[35]nonopec!$D$204:$AD$251</definedName>
    <definedName name="OPEC1">[41]MONTHLY!$BP$12:$CA$12</definedName>
    <definedName name="OPEC2">[41]MONTHLY!$CB$12:$CM$12</definedName>
    <definedName name="OPOPOPOPO" localSheetId="2">#REF!</definedName>
    <definedName name="OPOPOPOPO">#REF!</definedName>
    <definedName name="opu" localSheetId="6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tr_Inst_Banc_40G">#REF!</definedName>
    <definedName name="otra" localSheetId="2" hidden="1">#REF!</definedName>
    <definedName name="otra" hidden="1">#REF!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6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>OFFSET(#REF!,0,0,COUNT(#REF!),1)</definedName>
    <definedName name="P1_2">OFFSET(#REF!,0,0,COUNT(#REF!),1)</definedName>
    <definedName name="P1avg">OFFSET(#REF!,0,0,COUNT(#REF!),1)</definedName>
    <definedName name="P1min">OFFSET(#REF!,0,0,COUNT(#REF!),1)</definedName>
    <definedName name="P1rng">OFFSET(#REF!,0,0,COUNT(#REF!),1)</definedName>
    <definedName name="P2_1">OFFSET(#REF!,0,0,COUNT(#REF!),1)</definedName>
    <definedName name="P2_2">OFFSET(#REF!,0,0,COUNT(#REF!),1)</definedName>
    <definedName name="P2avg">OFFSET(#REF!,0,0,COUNT(#REF!),1)</definedName>
    <definedName name="P2min">OFFSET(#REF!,0,0,COUNT(#REF!),1)</definedName>
    <definedName name="P2rng">OFFSET(#REF!,0,0,COUNT(#REF!),1)</definedName>
    <definedName name="P3_1">OFFSET(#REF!,0,0,COUNT(#REF!),1)</definedName>
    <definedName name="P3_2">OFFSET(#REF!,0,0,COUNT(#REF!),1)</definedName>
    <definedName name="P3avg">OFFSET(#REF!,0,0,COUNT(#REF!),1)</definedName>
    <definedName name="P3min">OFFSET(#REF!,0,0,COUNT(#REF!),1)</definedName>
    <definedName name="P3rng">OFFSET(#REF!,0,0,COUNT(#REF!),1)</definedName>
    <definedName name="P4_1">OFFSET(#REF!,0,0,COUNT(#REF!),1)</definedName>
    <definedName name="P4_2">OFFSET(#REF!,0,0,COUNT(#REF!),1)</definedName>
    <definedName name="P4avg">OFFSET(#REF!,0,0,COUNT(#REF!),1)</definedName>
    <definedName name="P4min">OFFSET(#REF!,0,0,COUNT(#REF!),1)</definedName>
    <definedName name="P4rng">OFFSET(#REF!,0,0,COUNT(#REF!),1)</definedName>
    <definedName name="P5_1">OFFSET(#REF!,0,0,COUNT(#REF!),1)</definedName>
    <definedName name="P5_2">OFFSET(#REF!,0,0,COUNT(#REF!),1)</definedName>
    <definedName name="P5avg">OFFSET(#REF!,0,0,COUNT(#REF!),1)</definedName>
    <definedName name="P5min">OFFSET(#REF!,0,0,COUNT(#REF!),1)</definedName>
    <definedName name="P5rng">OFFSET(#REF!,0,0,COUNT(#REF!),1)</definedName>
    <definedName name="Pan_Bancario_50G" localSheetId="2">#REF!</definedName>
    <definedName name="Pan_Bancario_50G">#REF!</definedName>
    <definedName name="Pan_Monet_30G" localSheetId="2">#REF!</definedName>
    <definedName name="Pan_Monet_30G">#REF!</definedName>
    <definedName name="Path_Data">'[27]shared data'!$B$8</definedName>
    <definedName name="Path_System">'[27]shared data'!$B$7</definedName>
    <definedName name="Paym_Cap" localSheetId="2">#REF!</definedName>
    <definedName name="Paym_Cap">#REF!</definedName>
    <definedName name="pchBM" localSheetId="2">#REF!</definedName>
    <definedName name="pchBM">#REF!</definedName>
    <definedName name="pchBMG" localSheetId="2">#REF!</definedName>
    <definedName name="pchBMG">#REF!</definedName>
    <definedName name="pchBX">#REF!</definedName>
    <definedName name="pchBXG">#REF!</definedName>
    <definedName name="PCNTLGT" localSheetId="2">[35]nonopec!#REF!</definedName>
    <definedName name="PCNTLGT">[35]nonopec!#REF!</definedName>
    <definedName name="PCPI" localSheetId="2">#REF!</definedName>
    <definedName name="PCPI">#REF!</definedName>
    <definedName name="PCPIG">#N/A</definedName>
    <definedName name="PF" localSheetId="2">#REF!</definedName>
    <definedName name="PF">#REF!</definedName>
    <definedName name="PFP" localSheetId="2">#REF!</definedName>
    <definedName name="PFP">#REF!</definedName>
    <definedName name="pfp_table1" localSheetId="2">#REF!</definedName>
    <definedName name="pfp_table1">#REF!</definedName>
    <definedName name="PII" localSheetId="6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t" localSheetId="6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>#REF!</definedName>
    <definedName name="PLATA" localSheetId="2">#REF!</definedName>
    <definedName name="PLATA">#REF!</definedName>
    <definedName name="POLLO" localSheetId="2">#REF!</definedName>
    <definedName name="POLLO">#REF!</definedName>
    <definedName name="poooooooooo" localSheetId="2" hidden="1">'[44]Fax a enviar'!#REF!</definedName>
    <definedName name="poooooooooo" hidden="1">'[44]Fax a enviar'!#REF!</definedName>
    <definedName name="POTENCIAL" localSheetId="2">#REF!</definedName>
    <definedName name="POTENCIAL">#REF!</definedName>
    <definedName name="PP" localSheetId="2">#REF!</definedName>
    <definedName name="PP">#REF!</definedName>
    <definedName name="ppoooooooooo" localSheetId="2" hidden="1">#REF!</definedName>
    <definedName name="ppoooooooooo" hidden="1">#REF!</definedName>
    <definedName name="ppp" localSheetId="6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6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hidden="1">#REF!</definedName>
    <definedName name="ppppppppppppp" localSheetId="2" hidden="1">#REF!</definedName>
    <definedName name="ppppppppppppp" hidden="1">#REF!</definedName>
    <definedName name="PPPWGT">#N/A</definedName>
    <definedName name="PRECIOCIFBANANO" localSheetId="2">#REF!</definedName>
    <definedName name="PRECIOCIFBANANO">#REF!</definedName>
    <definedName name="PRES1">[35]nonopec!#REF!</definedName>
    <definedName name="PRES2">[35]nonopec!#REF!</definedName>
    <definedName name="PRES3">[35]nonopec!#REF!</definedName>
    <definedName name="PRICE" localSheetId="2">#REF!</definedName>
    <definedName name="PRICE">#REF!</definedName>
    <definedName name="PRICETAB" localSheetId="2">#REF!</definedName>
    <definedName name="PRICETAB">#REF!</definedName>
    <definedName name="Print_Area_MI" localSheetId="2">#REF!</definedName>
    <definedName name="Print_Area_MI">#REF!</definedName>
    <definedName name="Print1" localSheetId="2">#REF!</definedName>
    <definedName name="Print1">#REF!</definedName>
    <definedName name="PRINTMACRO">#REF!</definedName>
    <definedName name="PrintThis_Links">[51]Links!$A$1:$F$33</definedName>
    <definedName name="PRIV0" localSheetId="2">#REF!</definedName>
    <definedName name="PRIV0">#REF!</definedName>
    <definedName name="PRIV00" localSheetId="2">#REF!</definedName>
    <definedName name="PRIV00">#REF!</definedName>
    <definedName name="PRIV1" localSheetId="2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[48]FSUOUT!$B$2:$V$32</definedName>
    <definedName name="Product" localSheetId="2">#REF!</definedName>
    <definedName name="Product">#REF!</definedName>
    <definedName name="Prog1998" localSheetId="2">'[69]2003'!#REF!</definedName>
    <definedName name="Prog1998">'[69]2003'!#REF!</definedName>
    <definedName name="PRYEAR" localSheetId="2">#REF!</definedName>
    <definedName name="PRYEAR">#REF!</definedName>
    <definedName name="PTA" localSheetId="2">#REF!</definedName>
    <definedName name="PTA">#REF!</definedName>
    <definedName name="PTAEURO" localSheetId="2">#REF!</definedName>
    <definedName name="PTAEURO">#REF!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awde" localSheetId="2">#REF!</definedName>
    <definedName name="qawde">#REF!</definedName>
    <definedName name="qaz" localSheetId="6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6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'[70]Quarterly Raw Data'!#REF!</definedName>
    <definedName name="qq" hidden="1">'[57]J(Priv.Cap)'!#REF!</definedName>
    <definedName name="qqq" localSheetId="6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6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6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'[71]Authnot Prelim'!#REF!</definedName>
    <definedName name="QTAB7">'[70]Quarterly MacroFlow'!#REF!</definedName>
    <definedName name="QTAB7A">'[70]Quarterly MacroFlow'!#REF!</definedName>
    <definedName name="QtrData">'[71]Authnot Prelim'!#REF!</definedName>
    <definedName name="quality">[35]nonopec!$D$400:$AD$423</definedName>
    <definedName name="qw" localSheetId="6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>#REF!</definedName>
    <definedName name="RA" localSheetId="2">#REF!</definedName>
    <definedName name="RA">#REF!</definedName>
    <definedName name="raaesrr" localSheetId="2">#REF!</definedName>
    <definedName name="raaesrr">#REF!</definedName>
    <definedName name="raas" localSheetId="2">#REF!</definedName>
    <definedName name="raas">#REF!</definedName>
    <definedName name="RD" localSheetId="2">#REF!</definedName>
    <definedName name="RD">#REF!</definedName>
    <definedName name="RD1A" localSheetId="2">#REF!</definedName>
    <definedName name="RD1A">#REF!</definedName>
    <definedName name="RE" localSheetId="2">#REF!</definedName>
    <definedName name="RE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F" localSheetId="2">#REF!</definedName>
    <definedName name="REF">#REF!</definedName>
    <definedName name="REGREOUT" localSheetId="2" hidden="1">#REF!</definedName>
    <definedName name="REGREOUT" hidden="1">#REF!</definedName>
    <definedName name="REGREX" localSheetId="2" hidden="1">#REF!</definedName>
    <definedName name="REGREX" hidden="1">#REF!</definedName>
    <definedName name="REGREY" localSheetId="2" hidden="1">#REF!</definedName>
    <definedName name="REGREY" hidden="1">#REF!</definedName>
    <definedName name="rerer" localSheetId="2" hidden="1">#REF!</definedName>
    <definedName name="rerer" hidden="1">#REF!</definedName>
    <definedName name="RESERVAS">#REF!</definedName>
    <definedName name="RESUMEN">'[72]Evolución Deuda Ene-jun 2004'!#REF!</definedName>
    <definedName name="RESUMEN2" localSheetId="2">#REF!</definedName>
    <definedName name="RESUMEN2">#REF!</definedName>
    <definedName name="RESUMEN3" localSheetId="2">#REF!</definedName>
    <definedName name="RESUMEN3">#REF!</definedName>
    <definedName name="RESUMEN4" localSheetId="2">#REF!</definedName>
    <definedName name="RESUMEN4">#REF!</definedName>
    <definedName name="RESUMEN5" localSheetId="2">#REF!</definedName>
    <definedName name="RESUMEN5">#REF!</definedName>
    <definedName name="retre" hidden="1">'[44]Fax a enviar'!#REF!</definedName>
    <definedName name="rft" localSheetId="6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6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dfgd" localSheetId="2" hidden="1">#REF!</definedName>
    <definedName name="rgdfgd" hidden="1">#REF!</definedName>
    <definedName name="rgz\dsf">#N/A</definedName>
    <definedName name="ri" localSheetId="2" hidden="1">#REF!</definedName>
    <definedName name="ri" hidden="1">#REF!</definedName>
    <definedName name="right" localSheetId="2">#REF!</definedName>
    <definedName name="right">#REF!</definedName>
    <definedName name="RIN">#REF!</definedName>
    <definedName name="rindex">#REF!</definedName>
    <definedName name="rngErrorSort">[51]ErrCheck!$A$4</definedName>
    <definedName name="rngLastSave">[51]Main!$G$19</definedName>
    <definedName name="rngLastSent">[51]Main!$G$18</definedName>
    <definedName name="rngLastUpdate">[51]Links!$D$2</definedName>
    <definedName name="rngNeedsUpdate">[51]Links!$E$2</definedName>
    <definedName name="rngQuestChecked">[51]ErrCheck!$A$3</definedName>
    <definedName name="ROS">#N/A</definedName>
    <definedName name="Rows_Table">#REF!</definedName>
    <definedName name="RR" localSheetId="2">#REF!</definedName>
    <definedName name="RR">#REF!</definedName>
    <definedName name="rrasrra" localSheetId="2">#REF!</definedName>
    <definedName name="rrasrra">#REF!</definedName>
    <definedName name="rrr" localSheetId="6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6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6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6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>#REF!</definedName>
    <definedName name="RS1A" localSheetId="2">#REF!</definedName>
    <definedName name="RS1A">#REF!</definedName>
    <definedName name="RSB">#REF!</definedName>
    <definedName name="RSB_AHAP_40R">#REF!</definedName>
    <definedName name="RSB_Bcos_Des_40R">#REF!</definedName>
    <definedName name="RSB_SOCFIN_40R">#REF!</definedName>
    <definedName name="rt" localSheetId="6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6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6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6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6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>#REF!</definedName>
    <definedName name="Rwvu.PLA2." localSheetId="2" hidden="1">'[30]COP FED'!#REF!</definedName>
    <definedName name="Rwvu.PLA2." hidden="1">'[30]COP FED'!#REF!</definedName>
    <definedName name="rx" localSheetId="2" hidden="1">#REF!</definedName>
    <definedName name="rx" hidden="1">#REF!</definedName>
    <definedName name="s" localSheetId="6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>#REF!</definedName>
    <definedName name="S_1A" localSheetId="2">#REF!</definedName>
    <definedName name="S_1A">#REF!</definedName>
    <definedName name="SA_Tab">#REF!</definedName>
    <definedName name="sad" localSheetId="6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R" localSheetId="2">#REF!</definedName>
    <definedName name="SAR">#REF!</definedName>
    <definedName name="Scale" localSheetId="2">#REF!</definedName>
    <definedName name="Scale">#REF!</definedName>
    <definedName name="ScaleLabel" localSheetId="2">#REF!</definedName>
    <definedName name="ScaleLabel">#REF!</definedName>
    <definedName name="ScaleMultiplier" localSheetId="2">#REF!</definedName>
    <definedName name="ScaleMultiplier">#REF!</definedName>
    <definedName name="ScaleType" localSheetId="2">#REF!</definedName>
    <definedName name="ScaleType">#REF!</definedName>
    <definedName name="SCHILL" localSheetId="2">#REF!</definedName>
    <definedName name="SCHILL">#REF!</definedName>
    <definedName name="SCHILL1" localSheetId="2">#REF!</definedName>
    <definedName name="SCHILL1">#REF!</definedName>
    <definedName name="SCOTT1" localSheetId="2">#REF!</definedName>
    <definedName name="SCOTT1">#REF!</definedName>
    <definedName name="sd" localSheetId="2">#REF!</definedName>
    <definedName name="sd">#REF!</definedName>
    <definedName name="sdfsdfsdfsd" localSheetId="6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s_gdp_exp_lari">#REF!</definedName>
    <definedName name="sds_gdp_origin" localSheetId="2">#REF!</definedName>
    <definedName name="sds_gdp_origin">#REF!</definedName>
    <definedName name="sds_gpd_exp_gdp" localSheetId="2">#REF!</definedName>
    <definedName name="sds_gpd_exp_gdp">#REF!</definedName>
    <definedName name="sdsd" localSheetId="2" hidden="1">'[44]Fax a enviar'!#REF!</definedName>
    <definedName name="sdsd" hidden="1">'[44]Fax a enviar'!#REF!</definedName>
    <definedName name="sdsds" localSheetId="2" hidden="1">#REF!</definedName>
    <definedName name="sdsds" hidden="1">#REF!</definedName>
    <definedName name="SEK" localSheetId="2">#REF!</definedName>
    <definedName name="SEK">#REF!</definedName>
    <definedName name="sencount" hidden="1">2</definedName>
    <definedName name="ser" localSheetId="6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">#REF!</definedName>
    <definedName name="SID">#REF!</definedName>
    <definedName name="SING" localSheetId="2">#REF!</definedName>
    <definedName name="SING">#REF!</definedName>
    <definedName name="SING1" localSheetId="2">#REF!</definedName>
    <definedName name="SING1">#REF!</definedName>
    <definedName name="snp">'[63]Credit ratings on 1st issues'!#REF!</definedName>
    <definedName name="SortRange" localSheetId="2">#REF!</definedName>
    <definedName name="SortRange">#REF!</definedName>
    <definedName name="SPN">#N/A</definedName>
    <definedName name="spnf">'[68]SPNF Acuerdo Incl. Int.'!spnf</definedName>
    <definedName name="Spread_Between_Highest_and_Lowest_Rates">'[36]Inter-Bank'!$N$5</definedName>
    <definedName name="sss" localSheetId="6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6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TART">#REF!</definedName>
    <definedName name="StartPosition" localSheetId="2">#REF!</definedName>
    <definedName name="StartPosition">#REF!</definedName>
    <definedName name="STFQTAB">#REF!</definedName>
    <definedName name="STOP">#REF!</definedName>
    <definedName name="SUM">[7]BoP!$E$313:$BE$365</definedName>
    <definedName name="SUPLI" localSheetId="2">#REF!</definedName>
    <definedName name="SUPLI">#REF!</definedName>
    <definedName name="SUPLIDORES" localSheetId="2">#REF!</definedName>
    <definedName name="SUPLIDORES">#REF!</definedName>
    <definedName name="SUPPLY">[41]MONTHLY!$A$87:$Q$193</definedName>
    <definedName name="SUPPLY2">[41]MONTHLY!$A$422:$Z$477</definedName>
    <definedName name="swe" localSheetId="6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vu.PLA1." hidden="1">'[30]COP FED'!#REF!</definedName>
    <definedName name="Swvu.PLA2." hidden="1">'[30]COP FED'!$A$1:$N$49</definedName>
    <definedName name="sxc" localSheetId="6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6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6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25a">#REF!</definedName>
    <definedName name="Tab25b" localSheetId="2">#REF!</definedName>
    <definedName name="Tab25b">#REF!</definedName>
    <definedName name="Tabe" localSheetId="2">#REF!</definedName>
    <definedName name="Tabe">#REF!</definedName>
    <definedName name="Table__47">[73]RED47!$A$1:$I$53</definedName>
    <definedName name="Table_2._Country_X___Public_Sector_Financing_1" localSheetId="2">#REF!</definedName>
    <definedName name="Table_2._Country_X___Public_Sector_Financing_1">#REF!</definedName>
    <definedName name="Table_3.5b" localSheetId="2">#REF!</definedName>
    <definedName name="Table_3.5b">#REF!</definedName>
    <definedName name="Table_Template">#REF!</definedName>
    <definedName name="table1" localSheetId="2">#REF!</definedName>
    <definedName name="table1">#REF!</definedName>
    <definedName name="Table2">#REF!</definedName>
    <definedName name="Table8">'[27]shared data'!$A$1:$E$32</definedName>
    <definedName name="TableA" localSheetId="2">#REF!</definedName>
    <definedName name="TableA">#REF!</definedName>
    <definedName name="TableB1" localSheetId="2">#REF!</definedName>
    <definedName name="TableB1">#REF!</definedName>
    <definedName name="TableB2" localSheetId="2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 localSheetId="2">#REF!</definedName>
    <definedName name="TASA">#REF!</definedName>
    <definedName name="TASAS" localSheetId="2">#REF!</definedName>
    <definedName name="TASAS">#REF!</definedName>
    <definedName name="Tasas_Interes_06R">[74]A!$A$1:$T$54</definedName>
    <definedName name="tblChecks">[51]ErrCheck!$A$3:$E$5</definedName>
    <definedName name="tblLinks">[51]Links!$A$4:$F$33</definedName>
    <definedName name="tc">#VALUE!</definedName>
    <definedName name="TD" localSheetId="2">#REF!</definedName>
    <definedName name="TD">#REF!</definedName>
    <definedName name="TD1A" localSheetId="2">#REF!</definedName>
    <definedName name="TD1A">#REF!</definedName>
    <definedName name="teetwetw" localSheetId="2" hidden="1">#REF!</definedName>
    <definedName name="teetwetw" hidden="1">#REF!</definedName>
    <definedName name="TELAS">#REF!</definedName>
    <definedName name="Template_Table">#REF!</definedName>
    <definedName name="terte" localSheetId="2" hidden="1">#REF!</definedName>
    <definedName name="terte" hidden="1">#REF!</definedName>
    <definedName name="tete" localSheetId="2" hidden="1">#REF!</definedName>
    <definedName name="tete" hidden="1">#REF!</definedName>
    <definedName name="tetetwe" hidden="1">'[47]Fax a enviar'!#REF!</definedName>
    <definedName name="textToday" localSheetId="2">#REF!</definedName>
    <definedName name="textToday">#REF!</definedName>
    <definedName name="TIPOCAMBIO" localSheetId="2">#REF!</definedName>
    <definedName name="TIPOCAMBIO">#REF!</definedName>
    <definedName name="TITLES">#REF!</definedName>
    <definedName name="TítuloDeColumna1">#REF!</definedName>
    <definedName name="TítuloDeColumna2">#REF!</definedName>
    <definedName name="_xlnm.Print_Titles" localSheetId="2">#REF!</definedName>
    <definedName name="_xlnm.Print_Titles">#REF!</definedName>
    <definedName name="tj" localSheetId="6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'[44]Fax a enviar'!#REF!</definedName>
    <definedName name="TM" localSheetId="2">#REF!</definedName>
    <definedName name="TM">#REF!</definedName>
    <definedName name="TM_D" localSheetId="2">#REF!</definedName>
    <definedName name="TM_D">#REF!</definedName>
    <definedName name="TM_DPCH" localSheetId="2">#REF!</definedName>
    <definedName name="TM_DPCH">#REF!</definedName>
    <definedName name="TM_R">#REF!</definedName>
    <definedName name="TM_RPCH">#REF!</definedName>
    <definedName name="TMG">#REF!</definedName>
    <definedName name="TMG_D">[40]Q5!$E$23:$AH$23</definedName>
    <definedName name="TMG_DPCH" localSheetId="2">#REF!</definedName>
    <definedName name="TMG_DPCH">#REF!</definedName>
    <definedName name="TMG_R" localSheetId="2">#REF!</definedName>
    <definedName name="TMG_R">#REF!</definedName>
    <definedName name="TMG_RPCH" localSheetId="2">#REF!</definedName>
    <definedName name="TMG_RPCH">#REF!</definedName>
    <definedName name="TMGO">#N/A</definedName>
    <definedName name="TMGO_D" localSheetId="2">#REF!</definedName>
    <definedName name="TMGO_D">#REF!</definedName>
    <definedName name="TMGO_DPCH" localSheetId="2">#REF!</definedName>
    <definedName name="TMGO_DPCH">#REF!</definedName>
    <definedName name="TMGO_R" localSheetId="2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 localSheetId="2">#REF!</definedName>
    <definedName name="TOC">#REF!</definedName>
    <definedName name="TODO">[75]BCC!$A$1:$N$821,[75]BCC!$A$822:$N$1624</definedName>
    <definedName name="TOT00" localSheetId="2">#REF!</definedName>
    <definedName name="TOT00">#REF!</definedName>
    <definedName name="TOTAL" localSheetId="2">#REF!</definedName>
    <definedName name="TOTAL">#REF!</definedName>
    <definedName name="Trade">#REF!</definedName>
    <definedName name="TRADE3">[14]Trade!#REF!</definedName>
    <definedName name="TransChoice" localSheetId="6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ert" localSheetId="2" hidden="1">'[47]Fax a enviar'!#REF!</definedName>
    <definedName name="trert" hidden="1">'[47]Fax a enviar'!#REF!</definedName>
    <definedName name="TRIGO" localSheetId="2">#REF!</definedName>
    <definedName name="TRIGO">#REF!</definedName>
    <definedName name="Trim">[62]Codigos!$A$5:$E$11</definedName>
    <definedName name="trrtr" localSheetId="2" hidden="1">#REF!</definedName>
    <definedName name="trrtr" hidden="1">#REF!</definedName>
    <definedName name="trtert" localSheetId="2" hidden="1">'[47]Fax a enviar'!#REF!</definedName>
    <definedName name="trtert" hidden="1">'[47]Fax a enviar'!#REF!</definedName>
    <definedName name="trtr" localSheetId="2" hidden="1">'[47]Fax a enviar'!#REF!</definedName>
    <definedName name="trtr" hidden="1">'[47]Fax a enviar'!#REF!</definedName>
    <definedName name="tt" localSheetId="2">#REF!</definedName>
    <definedName name="tt">#REF!</definedName>
    <definedName name="tta" localSheetId="2">#REF!</definedName>
    <definedName name="tta">#REF!</definedName>
    <definedName name="ttaa" localSheetId="2">#REF!</definedName>
    <definedName name="ttaa">#REF!</definedName>
    <definedName name="ttetet" hidden="1">'[47]Fax a enviar'!#REF!</definedName>
    <definedName name="ttt" hidden="1">'[44]Fax a enviar'!#REF!</definedName>
    <definedName name="tttt" localSheetId="6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[61]M!#REF!</definedName>
    <definedName name="twetwee" localSheetId="2" hidden="1">#REF!</definedName>
    <definedName name="twetwee" hidden="1">#REF!</definedName>
    <definedName name="TX" localSheetId="2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2">#REF!</definedName>
    <definedName name="TXG_DPCH">#REF!</definedName>
    <definedName name="TXG_R" localSheetId="2">#REF!</definedName>
    <definedName name="TXG_R">#REF!</definedName>
    <definedName name="TXG_RPCH" localSheetId="2">#REF!</definedName>
    <definedName name="TXG_RPCH">#REF!</definedName>
    <definedName name="TXGO">#N/A</definedName>
    <definedName name="TXGO_D" localSheetId="2">#REF!</definedName>
    <definedName name="TXGO_D">#REF!</definedName>
    <definedName name="TXGO_DPCH" localSheetId="2">#REF!</definedName>
    <definedName name="TXGO_DPCH">#REF!</definedName>
    <definedName name="TXGO_R" localSheetId="2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y" localSheetId="6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>#REF!</definedName>
    <definedName name="UAED1" localSheetId="2">#REF!</definedName>
    <definedName name="UAED1">#REF!</definedName>
    <definedName name="UC" localSheetId="2">#REF!</definedName>
    <definedName name="UC">#REF!</definedName>
    <definedName name="UC1A" localSheetId="2">#REF!</definedName>
    <definedName name="UC1A">#REF!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>#REF!</definedName>
    <definedName name="unemp_96Q4" localSheetId="2">#REF!</definedName>
    <definedName name="unemp_96Q4">#REF!</definedName>
    <definedName name="unemp_97Q1" localSheetId="2">#REF!</definedName>
    <definedName name="unemp_97Q1">#REF!</definedName>
    <definedName name="unemp_97Q2">#REF!</definedName>
    <definedName name="unemp_nat">#REF!</definedName>
    <definedName name="unemp_urbrural">#REF!</definedName>
    <definedName name="UnitsLabel" localSheetId="2">#REF!</definedName>
    <definedName name="UnitsLabel">#REF!</definedName>
    <definedName name="US_1" localSheetId="2">OFFSET(#REF!,0,0,COUNT(#REF!),1)</definedName>
    <definedName name="US_1">OFFSET(#REF!,0,0,COUNT(#REF!),1)</definedName>
    <definedName name="US_2">OFFSET(#REF!,0,0,COUNT(#REF!),1)</definedName>
    <definedName name="USavg">OFFSET(#REF!,0,0,COUNT(#REF!),1)</definedName>
    <definedName name="USCRUDE87" localSheetId="2">#REF!</definedName>
    <definedName name="USCRUDE87">#REF!</definedName>
    <definedName name="USCRUDE88" localSheetId="2">#REF!</definedName>
    <definedName name="USCRUDE88">#REF!</definedName>
    <definedName name="USDIST87" localSheetId="2">#REF!</definedName>
    <definedName name="USDIST87">#REF!</definedName>
    <definedName name="USDIST88" localSheetId="2">#REF!</definedName>
    <definedName name="USDIST88">#REF!</definedName>
    <definedName name="USDSR">#REF!</definedName>
    <definedName name="USMG87" localSheetId="2">#REF!</definedName>
    <definedName name="USMG87">#REF!</definedName>
    <definedName name="USMG88" localSheetId="2">#REF!</definedName>
    <definedName name="USMG88">#REF!</definedName>
    <definedName name="USmin" localSheetId="2">OFFSET(#REF!,0,0,COUNT(#REF!),1)</definedName>
    <definedName name="USmin">OFFSET(#REF!,0,0,COUNT(#REF!),1)</definedName>
    <definedName name="USPROD87" localSheetId="2">#REF!</definedName>
    <definedName name="USPROD87">#REF!</definedName>
    <definedName name="USPROD88" localSheetId="2">#REF!</definedName>
    <definedName name="USPROD88">#REF!</definedName>
    <definedName name="USRFO87" localSheetId="2">#REF!</definedName>
    <definedName name="USRFO87">#REF!</definedName>
    <definedName name="USRFO88" localSheetId="2">#REF!</definedName>
    <definedName name="USRFO88">#REF!</definedName>
    <definedName name="USrng" localSheetId="2">OFFSET(#REF!,0,0,COUNT(#REF!),1)</definedName>
    <definedName name="USrng">OFFSET(#REF!,0,0,COUNT(#REF!),1)</definedName>
    <definedName name="USSR" localSheetId="2">#REF!</definedName>
    <definedName name="USSR">#REF!</definedName>
    <definedName name="USTOT87" localSheetId="2">#REF!</definedName>
    <definedName name="USTOT87">#REF!</definedName>
    <definedName name="USTOT88" localSheetId="2">#REF!</definedName>
    <definedName name="USTOT88">#REF!</definedName>
    <definedName name="uu" localSheetId="6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6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" localSheetId="6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ALID_FORMATS" localSheetId="2">#REF!</definedName>
    <definedName name="VALID_FORMATS">#REF!</definedName>
    <definedName name="VenceHoy" localSheetId="2">#REF!</definedName>
    <definedName name="VenceHoy">#REF!</definedName>
    <definedName name="VENEZU" localSheetId="2">#REF!</definedName>
    <definedName name="VENEZU">#REF!</definedName>
    <definedName name="VIAAEREA">#REF!</definedName>
    <definedName name="VTITLES">#REF!</definedName>
    <definedName name="vv" localSheetId="6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6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6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6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6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6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>#REF!</definedName>
    <definedName name="WAPR" localSheetId="2">#REF!</definedName>
    <definedName name="WAPR">#REF!</definedName>
    <definedName name="Weekly_Depreciation">'[36]Inter-Bank'!$I$5</definedName>
    <definedName name="Weighted_Average_Inter_Bank_Exchange_Rate">'[36]Inter-Bank'!$C$5</definedName>
    <definedName name="WEO" localSheetId="2">#REF!</definedName>
    <definedName name="WEO">#REF!</definedName>
    <definedName name="wer" localSheetId="6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>'[68]SPNF Acuerdo Incl. Int.'!will</definedName>
    <definedName name="WPCP33_D" localSheetId="2">#REF!</definedName>
    <definedName name="WPCP33_D">#REF!</definedName>
    <definedName name="WPCP33pch" localSheetId="2">#REF!</definedName>
    <definedName name="WPCP33pch">#REF!</definedName>
    <definedName name="wrn" localSheetId="6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6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6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6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6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6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6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6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6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6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6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6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6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6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6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6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6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6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6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6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6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6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6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6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6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6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5" hidden="1">{#N/A,#N/A,FALSE,"MS"}</definedName>
    <definedName name="wrn.MS." hidden="1">{#N/A,#N/A,FALSE,"MS"}</definedName>
    <definedName name="wrn.NBG." localSheetId="6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6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6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6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6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6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6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6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6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6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6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6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6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6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6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6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6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6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6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6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6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5" hidden="1">{"WEO",#N/A,FALSE,"T"}</definedName>
    <definedName name="wrn.WEO." hidden="1">{"WEO",#N/A,FALSE,"T"}</definedName>
    <definedName name="wtewt" localSheetId="2" hidden="1">#REF!</definedName>
    <definedName name="wtewt" hidden="1">#REF!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[61]M!#REF!</definedName>
    <definedName name="www" localSheetId="6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[76]M!#REF!</definedName>
    <definedName name="wwwww" localSheetId="6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6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6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>#REF!</definedName>
    <definedName name="Xaxis" localSheetId="2">#REF!</definedName>
    <definedName name="Xaxis">#REF!</definedName>
    <definedName name="XBANANO">#REF!</definedName>
    <definedName name="XCAFE">#REF!</definedName>
    <definedName name="XGS">#REF!</definedName>
    <definedName name="XMENSUALES">#REF!</definedName>
    <definedName name="xx" localSheetId="6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2">#REF!</definedName>
    <definedName name="xxWRS_2">#REF!</definedName>
    <definedName name="xxWRS_3" localSheetId="2">#REF!</definedName>
    <definedName name="xxWRS_3">#REF!</definedName>
    <definedName name="xxWRS_4">[48]Q5!$A$1:$A$104</definedName>
    <definedName name="xxWRS_5">[48]Q6!$A$1:$A$160</definedName>
    <definedName name="xxWRS_6">[48]Q7!$A$1:$A$59</definedName>
    <definedName name="xxWRS_7">[48]Q5!$A$1:$A$109</definedName>
    <definedName name="xxWRS_8">[48]Q6!$A$1:$A$162</definedName>
    <definedName name="xxWRS_9">[48]Q7!$A$1:$A$61</definedName>
    <definedName name="xxx">[54]GDP_WEO!$A$3:$AB$188</definedName>
    <definedName name="XXX1" localSheetId="2">#REF!</definedName>
    <definedName name="XXX1">#REF!</definedName>
    <definedName name="xxxx" localSheetId="6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hidden="1">#REF!</definedName>
    <definedName name="ycirr" localSheetId="2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" hidden="1">'[34]Fax a enviar'!#REF!</definedName>
    <definedName name="ytyry" hidden="1">'[34]Fax a enviar'!#REF!</definedName>
    <definedName name="ytytryry" localSheetId="2" hidden="1">#REF!</definedName>
    <definedName name="ytytryry" hidden="1">#REF!</definedName>
    <definedName name="ytyty" localSheetId="2" hidden="1">'[24]Fax a enviar'!#REF!</definedName>
    <definedName name="ytyty" hidden="1">'[24]Fax a enviar'!#REF!</definedName>
    <definedName name="ytytyt" hidden="1">'[24]Fax a enviar'!#REF!</definedName>
    <definedName name="yu" localSheetId="6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'[46]Fax a enviar'!#REF!</definedName>
    <definedName name="YY" localSheetId="2">#REF!</definedName>
    <definedName name="YY">#REF!</definedName>
    <definedName name="YY1A" localSheetId="2">#REF!</definedName>
    <definedName name="YY1A">#REF!</definedName>
    <definedName name="yytutyu" localSheetId="2" hidden="1">#REF!</definedName>
    <definedName name="yytutyu" hidden="1">#REF!</definedName>
    <definedName name="yyy" localSheetId="6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yy" hidden="1">'[47]Fax a enviar'!#REF!</definedName>
    <definedName name="yyyyyyyy" hidden="1">'[47]Fax a enviar'!#REF!</definedName>
    <definedName name="yyyyyyyyyyy" hidden="1">'[26]Fax a enviar'!#REF!</definedName>
    <definedName name="yyyyyyyyyyyyy" localSheetId="2" hidden="1">#REF!</definedName>
    <definedName name="yyyyyyyyyyyyy" hidden="1">#REF!</definedName>
    <definedName name="yyyyyyyyyyyyyyy" localSheetId="2" hidden="1">'[47]Fax a enviar'!#REF!</definedName>
    <definedName name="yyyyyyyyyyyyyyy" hidden="1">'[47]Fax a enviar'!#REF!</definedName>
    <definedName name="yyyyyyyyyyyyyyyyyyyyyy" localSheetId="2" hidden="1">'[44]Fax a enviar'!#REF!</definedName>
    <definedName name="yyyyyyyyyyyyyyyyyyyyyy" hidden="1">'[44]Fax a enviar'!#REF!</definedName>
    <definedName name="Z" localSheetId="2">#REF!</definedName>
    <definedName name="Z">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hidden="1">#REF!</definedName>
    <definedName name="zc" localSheetId="6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6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>#REF!</definedName>
    <definedName name="zv" localSheetId="6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6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6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>#REF!</definedName>
    <definedName name="zzzz" localSheetId="6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7" i="8" l="1"/>
  <c r="M30" i="7" l="1"/>
  <c r="I30" i="7"/>
  <c r="J30" i="7"/>
  <c r="H30" i="7" s="1"/>
  <c r="C11" i="3" l="1"/>
  <c r="E47" i="4"/>
  <c r="E50" i="4" s="1"/>
  <c r="E41" i="4"/>
  <c r="E39" i="4"/>
  <c r="E15" i="4"/>
  <c r="E12" i="4"/>
  <c r="D22" i="3"/>
  <c r="D11" i="3"/>
  <c r="D10" i="3" s="1"/>
  <c r="D29" i="3" s="1"/>
  <c r="K49" i="4" l="1"/>
  <c r="K48" i="4"/>
  <c r="K46" i="4"/>
  <c r="K45" i="4"/>
  <c r="K44" i="4"/>
  <c r="K43" i="4"/>
  <c r="K42" i="4"/>
  <c r="K40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4" i="4"/>
  <c r="K13" i="4"/>
  <c r="I49" i="4"/>
  <c r="J49" i="4" s="1"/>
  <c r="I48" i="4"/>
  <c r="J48" i="4" s="1"/>
  <c r="I46" i="4"/>
  <c r="J46" i="4" s="1"/>
  <c r="I45" i="4"/>
  <c r="J45" i="4" s="1"/>
  <c r="I44" i="4"/>
  <c r="J44" i="4" s="1"/>
  <c r="I43" i="4"/>
  <c r="J43" i="4" s="1"/>
  <c r="I42" i="4"/>
  <c r="J42" i="4" s="1"/>
  <c r="I40" i="4"/>
  <c r="J40" i="4" s="1"/>
  <c r="I38" i="4"/>
  <c r="J38" i="4" s="1"/>
  <c r="I37" i="4"/>
  <c r="J37" i="4" s="1"/>
  <c r="I36" i="4"/>
  <c r="J36" i="4" s="1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 s="1"/>
  <c r="I29" i="4"/>
  <c r="J29" i="4" s="1"/>
  <c r="I28" i="4"/>
  <c r="J28" i="4" s="1"/>
  <c r="I27" i="4"/>
  <c r="J27" i="4" s="1"/>
  <c r="I26" i="4"/>
  <c r="J26" i="4" s="1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4" i="4"/>
  <c r="J14" i="4" s="1"/>
  <c r="I13" i="4"/>
  <c r="J13" i="4" s="1"/>
  <c r="H17" i="3"/>
  <c r="I17" i="3" s="1"/>
  <c r="H18" i="3"/>
  <c r="I18" i="3" s="1"/>
  <c r="H19" i="3"/>
  <c r="I19" i="3" s="1"/>
  <c r="H20" i="3"/>
  <c r="I20" i="3" s="1"/>
  <c r="H21" i="3"/>
  <c r="I21" i="3" s="1"/>
  <c r="G37" i="2"/>
  <c r="G35" i="2"/>
  <c r="G34" i="2"/>
  <c r="G33" i="2"/>
  <c r="G31" i="2"/>
  <c r="G30" i="2"/>
  <c r="G29" i="2"/>
  <c r="G26" i="2"/>
  <c r="G25" i="2"/>
  <c r="G23" i="2"/>
  <c r="G22" i="2"/>
  <c r="G21" i="2"/>
  <c r="G20" i="2"/>
  <c r="G19" i="2"/>
  <c r="G18" i="2"/>
  <c r="G17" i="2"/>
  <c r="G28" i="2"/>
  <c r="J37" i="2"/>
  <c r="J35" i="2"/>
  <c r="J34" i="2"/>
  <c r="J33" i="2"/>
  <c r="J31" i="2"/>
  <c r="J30" i="2"/>
  <c r="J29" i="2"/>
  <c r="J28" i="2"/>
  <c r="J26" i="2"/>
  <c r="J25" i="2"/>
  <c r="J23" i="2"/>
  <c r="J22" i="2"/>
  <c r="J21" i="2"/>
  <c r="J20" i="2"/>
  <c r="J19" i="2"/>
  <c r="J18" i="2"/>
  <c r="J17" i="2"/>
  <c r="D27" i="2" l="1"/>
  <c r="H37" i="2"/>
  <c r="I37" i="2" s="1"/>
  <c r="H35" i="2"/>
  <c r="I35" i="2" s="1"/>
  <c r="H34" i="2"/>
  <c r="I34" i="2" s="1"/>
  <c r="H33" i="2"/>
  <c r="I33" i="2" s="1"/>
  <c r="H31" i="2"/>
  <c r="I31" i="2" s="1"/>
  <c r="H30" i="2"/>
  <c r="I30" i="2" s="1"/>
  <c r="H29" i="2"/>
  <c r="I29" i="2" s="1"/>
  <c r="H28" i="2"/>
  <c r="I28" i="2" s="1"/>
  <c r="H26" i="2"/>
  <c r="I26" i="2" s="1"/>
  <c r="H25" i="2"/>
  <c r="I25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E32" i="2" l="1"/>
  <c r="D32" i="2"/>
  <c r="C32" i="2"/>
  <c r="E27" i="2"/>
  <c r="C27" i="2"/>
  <c r="E24" i="2"/>
  <c r="D24" i="2"/>
  <c r="C24" i="2"/>
  <c r="E16" i="2"/>
  <c r="D16" i="2"/>
  <c r="C16" i="2"/>
  <c r="F32" i="2"/>
  <c r="F27" i="2"/>
  <c r="F24" i="2"/>
  <c r="F16" i="2"/>
  <c r="C7" i="7"/>
  <c r="C4" i="7"/>
  <c r="C12" i="7"/>
  <c r="C16" i="7"/>
  <c r="H24" i="2" l="1"/>
  <c r="I24" i="2" s="1"/>
  <c r="G16" i="2"/>
  <c r="J16" i="2"/>
  <c r="J24" i="2"/>
  <c r="G24" i="2"/>
  <c r="H27" i="2"/>
  <c r="I27" i="2" s="1"/>
  <c r="H16" i="2"/>
  <c r="I16" i="2" s="1"/>
  <c r="H32" i="2"/>
  <c r="I32" i="2" s="1"/>
  <c r="G27" i="2"/>
  <c r="J27" i="2"/>
  <c r="J32" i="2"/>
  <c r="G32" i="2"/>
  <c r="C15" i="2"/>
  <c r="C36" i="2" s="1"/>
  <c r="F15" i="2"/>
  <c r="D15" i="2"/>
  <c r="D36" i="2" s="1"/>
  <c r="D38" i="2" s="1"/>
  <c r="E15" i="2"/>
  <c r="C13" i="7"/>
  <c r="C11" i="7" s="1"/>
  <c r="H47" i="4"/>
  <c r="G47" i="4"/>
  <c r="F47" i="4"/>
  <c r="D47" i="4"/>
  <c r="H41" i="4"/>
  <c r="G41" i="4"/>
  <c r="F41" i="4"/>
  <c r="D41" i="4"/>
  <c r="H39" i="4"/>
  <c r="G39" i="4"/>
  <c r="F39" i="4"/>
  <c r="D39" i="4"/>
  <c r="H15" i="4"/>
  <c r="G15" i="4"/>
  <c r="K15" i="4" s="1"/>
  <c r="F15" i="4"/>
  <c r="D15" i="4"/>
  <c r="H12" i="4"/>
  <c r="G12" i="4"/>
  <c r="F12" i="4"/>
  <c r="D12" i="4"/>
  <c r="J28" i="3"/>
  <c r="H28" i="3"/>
  <c r="I28" i="3" s="1"/>
  <c r="J27" i="3"/>
  <c r="H27" i="3"/>
  <c r="I27" i="3" s="1"/>
  <c r="J26" i="3"/>
  <c r="H26" i="3"/>
  <c r="I26" i="3" s="1"/>
  <c r="J25" i="3"/>
  <c r="H25" i="3"/>
  <c r="I25" i="3" s="1"/>
  <c r="J24" i="3"/>
  <c r="H24" i="3"/>
  <c r="I24" i="3" s="1"/>
  <c r="J23" i="3"/>
  <c r="H23" i="3"/>
  <c r="I23" i="3" s="1"/>
  <c r="G22" i="3"/>
  <c r="F22" i="3"/>
  <c r="E22" i="3"/>
  <c r="C22" i="3"/>
  <c r="J21" i="3"/>
  <c r="J20" i="3"/>
  <c r="J19" i="3"/>
  <c r="J18" i="3"/>
  <c r="J17" i="3"/>
  <c r="J16" i="3"/>
  <c r="H16" i="3"/>
  <c r="I16" i="3" s="1"/>
  <c r="J15" i="3"/>
  <c r="H15" i="3"/>
  <c r="I15" i="3" s="1"/>
  <c r="J14" i="3"/>
  <c r="H14" i="3"/>
  <c r="I14" i="3" s="1"/>
  <c r="J13" i="3"/>
  <c r="H13" i="3"/>
  <c r="I13" i="3" s="1"/>
  <c r="J12" i="3"/>
  <c r="H12" i="3"/>
  <c r="I12" i="3" s="1"/>
  <c r="G11" i="3"/>
  <c r="G10" i="3" s="1"/>
  <c r="F11" i="3"/>
  <c r="J11" i="3" s="1"/>
  <c r="E11" i="3"/>
  <c r="E10" i="3" s="1"/>
  <c r="C10" i="3"/>
  <c r="M8" i="2"/>
  <c r="E29" i="3" l="1"/>
  <c r="K47" i="4"/>
  <c r="I47" i="4"/>
  <c r="J47" i="4" s="1"/>
  <c r="K41" i="4"/>
  <c r="I41" i="4"/>
  <c r="J41" i="4" s="1"/>
  <c r="I39" i="4"/>
  <c r="J39" i="4" s="1"/>
  <c r="K39" i="4"/>
  <c r="I12" i="4"/>
  <c r="J12" i="4" s="1"/>
  <c r="K12" i="4"/>
  <c r="F10" i="3"/>
  <c r="J10" i="3" s="1"/>
  <c r="I15" i="4"/>
  <c r="J15" i="4" s="1"/>
  <c r="F50" i="4"/>
  <c r="D50" i="4"/>
  <c r="G50" i="4"/>
  <c r="H50" i="4"/>
  <c r="C29" i="3"/>
  <c r="G29" i="3"/>
  <c r="H22" i="3"/>
  <c r="I22" i="3" s="1"/>
  <c r="H11" i="3"/>
  <c r="I11" i="3" s="1"/>
  <c r="J22" i="3"/>
  <c r="F36" i="2"/>
  <c r="J15" i="2"/>
  <c r="G15" i="2"/>
  <c r="E36" i="2"/>
  <c r="H15" i="2"/>
  <c r="I15" i="2" s="1"/>
  <c r="H10" i="3"/>
  <c r="I10" i="3" s="1"/>
  <c r="K50" i="4" l="1"/>
  <c r="I50" i="4"/>
  <c r="J50" i="4" s="1"/>
  <c r="F29" i="3"/>
  <c r="J29" i="3" s="1"/>
  <c r="G36" i="2"/>
  <c r="J36" i="2"/>
  <c r="F38" i="2"/>
  <c r="C38" i="2"/>
  <c r="H36" i="2"/>
  <c r="I36" i="2" s="1"/>
  <c r="E38" i="2"/>
  <c r="H38" i="2" l="1"/>
  <c r="I38" i="2" s="1"/>
  <c r="H29" i="3"/>
  <c r="I29" i="3" s="1"/>
  <c r="G38" i="2"/>
  <c r="J38" i="2"/>
</calcChain>
</file>

<file path=xl/sharedStrings.xml><?xml version="1.0" encoding="utf-8"?>
<sst xmlns="http://schemas.openxmlformats.org/spreadsheetml/2006/main" count="765" uniqueCount="530">
  <si>
    <t>MINISTERIO DE HACIENDA</t>
  </si>
  <si>
    <t>DIRECCIÓN GENERAL DE PRESUPUESTO</t>
  </si>
  <si>
    <t>DIRECCIÓN DE ESTUDIOS ECONÓMICOS Y SEGUIMIENTO FINANCIERO</t>
  </si>
  <si>
    <t xml:space="preserve">Tabla 1. Recaudación de Ingresos por Clasificación Económica </t>
  </si>
  <si>
    <t>Valores en Millones de RD$</t>
  </si>
  <si>
    <t>PIB Nominal (Millones RD$)</t>
  </si>
  <si>
    <t>DETALLE</t>
  </si>
  <si>
    <t>VARIACIÓN 2022/2021</t>
  </si>
  <si>
    <t>ABS.</t>
  </si>
  <si>
    <t>REL.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</si>
  <si>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</si>
  <si>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</si>
  <si>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</si>
  <si>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</si>
  <si>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</si>
  <si>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</si>
  <si>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</si>
  <si>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</si>
  <si>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</si>
  <si>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</si>
  <si>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</si>
  <si>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</si>
  <si>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</si>
  <si>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</si>
  <si>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</si>
  <si>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</si>
  <si>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</si>
  <si>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</si>
  <si>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</si>
  <si>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</si>
  <si>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</si>
  <si>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</si>
  <si>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</si>
  <si>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t xml:space="preserve">Se incluyen los Recursos de Captación Directa. </t>
  </si>
  <si>
    <t>Fuente: Sistema de Información de la Gestión Financiera (SIGEF).</t>
  </si>
  <si>
    <t>EJECUCIÓN
% PIB</t>
  </si>
  <si>
    <t>EJECUCIÓN</t>
  </si>
  <si>
    <t>PRESUPUESTO INICIAL</t>
  </si>
  <si>
    <t>COMPROMETIDO</t>
  </si>
  <si>
    <t>PAGADO</t>
  </si>
  <si>
    <t>9 = (4/PIB)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</si>
  <si>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</si>
  <si>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</si>
  <si>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</si>
  <si>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</si>
  <si>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</si>
  <si>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</si>
  <si>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</si>
  <si>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</si>
  <si>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</si>
  <si>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</si>
  <si>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</si>
  <si>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</si>
  <si>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</si>
  <si>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</si>
  <si>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</si>
  <si>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</si>
  <si>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</si>
  <si>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</si>
  <si>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2.2.8 - Gastos de capital, reserva presupuestaria</t>
  </si>
  <si>
    <t>TOTAL</t>
  </si>
  <si>
    <t>Notas: Cifras preliminares</t>
  </si>
  <si>
    <t>Se utilizó el PIB del Panorama Macroeconómico actualizado al 28 de marzo 2022, elaborado por el Ministerio de Economía Planificación y Desarrollo</t>
  </si>
  <si>
    <t>Fuente: SIGEF</t>
  </si>
  <si>
    <t>Valores en millones de RD$</t>
  </si>
  <si>
    <t>7 = (4-1)</t>
  </si>
  <si>
    <t>8 = (7/1)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</si>
  <si>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</si>
  <si>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</si>
  <si>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</si>
  <si>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</si>
  <si>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</si>
  <si>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</si>
  <si>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</si>
  <si>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</si>
  <si>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</si>
  <si>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</si>
  <si>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</si>
  <si>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</si>
  <si>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</si>
  <si>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</si>
  <si>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</si>
  <si>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</si>
  <si>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</si>
  <si>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</si>
  <si>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</si>
  <si>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</si>
  <si>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</si>
  <si>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</si>
  <si>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</si>
  <si>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</si>
  <si>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</si>
  <si>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</si>
  <si>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</si>
  <si>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</si>
  <si>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</si>
  <si>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</si>
  <si>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</si>
  <si>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</si>
  <si>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</si>
  <si>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</si>
  <si>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</si>
  <si>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</si>
  <si>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</si>
  <si>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</si>
  <si>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</si>
  <si>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</si>
  <si>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</si>
  <si>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</si>
  <si>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</si>
  <si>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Blank</t>
  </si>
  <si>
    <t>Ingresos</t>
  </si>
  <si>
    <t>Gastos</t>
  </si>
  <si>
    <t>Resultado Primario</t>
  </si>
  <si>
    <t>Resultado Económico</t>
  </si>
  <si>
    <t>Resultado Financiero</t>
  </si>
  <si>
    <t xml:space="preserve">Intereses de la deuda </t>
  </si>
  <si>
    <t>Fuentes Financieras</t>
  </si>
  <si>
    <t>Aplicaciones Financieras</t>
  </si>
  <si>
    <t>Financiamiento Neto</t>
  </si>
  <si>
    <t>Gastos Corrientes</t>
  </si>
  <si>
    <t>Gasto de Capital</t>
  </si>
  <si>
    <t>Ingresos Corrientes</t>
  </si>
  <si>
    <t>Ingresos de Capital</t>
  </si>
  <si>
    <t>PERCIBIDO ABRIL</t>
  </si>
  <si>
    <t>% PIB</t>
  </si>
  <si>
    <t>ABRIL</t>
  </si>
  <si>
    <t>ESTIMACIÓN MENSUAL</t>
  </si>
  <si>
    <t>PERCIBIDO</t>
  </si>
  <si>
    <t>PERCIBIDO VS ESTIMADO</t>
  </si>
  <si>
    <t>5 = (4/3)</t>
  </si>
  <si>
    <t>6 = (4 - 1)</t>
  </si>
  <si>
    <t>7 = (6/1)</t>
  </si>
  <si>
    <t>8 = 4/PIB</t>
  </si>
  <si>
    <t>Abril  2021 y 2022</t>
  </si>
  <si>
    <t>1.1.6 - Transferencias corrientes recibidas</t>
  </si>
  <si>
    <t>EJECUCIÓN ABRIL</t>
  </si>
  <si>
    <t>6 = (4 -1)</t>
  </si>
  <si>
    <t>7 = 6/1</t>
  </si>
  <si>
    <t>8 = (4/PIB)</t>
  </si>
  <si>
    <t>Detalle</t>
  </si>
  <si>
    <t>Tabla 2. Gastos de Gobierno Central por Clasificación Económica (Abril 2021 y 2022)</t>
  </si>
  <si>
    <t>Tabla 3. Gastos de Gobierno Central por Clasificación Institucional (Abril 2021 y 2022)</t>
  </si>
  <si>
    <t>Corrientes</t>
  </si>
  <si>
    <t>N/D</t>
  </si>
  <si>
    <t>Fecha de imputación al 30/04/2022 // Fecha de registro al 07/05/2022</t>
  </si>
  <si>
    <t>Gráfico 2. Distribución del Gasto por Clasificación Funcional (Abril 2021 y 2022)</t>
  </si>
  <si>
    <t>Intereses</t>
  </si>
  <si>
    <t>Valores en RD$ millones</t>
  </si>
  <si>
    <t>PRESUPUESTO INICIAL (Ley 345-21)</t>
  </si>
  <si>
    <t>COMPROMISO</t>
  </si>
  <si>
    <t>DEVENGADO</t>
  </si>
  <si>
    <t>(Capítulo - Subcapítulo - Unidad Ejecutora - Programa)</t>
  </si>
  <si>
    <t>Total general</t>
  </si>
  <si>
    <t>Anexo 1. Ejecución por Clasificación Programática (Abril 2022)</t>
  </si>
  <si>
    <t>Notas: *Cifras preliminares</t>
  </si>
  <si>
    <t>Gráfico 1. Resultados Presupuestarios (Abril 2021 y 2022)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</si>
  <si>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</si>
  <si>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</si>
  <si>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</si>
  <si>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</si>
  <si>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</si>
  <si>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</si>
  <si>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</si>
  <si>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</si>
  <si>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</si>
  <si>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</si>
  <si>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</si>
  <si>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</si>
  <si>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</si>
  <si>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</si>
  <si>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</si>
  <si>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</si>
  <si>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</si>
  <si>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</si>
  <si>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</si>
  <si>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</si>
  <si>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15-Desarrollo integral y protección al adulto mayor</t>
  </si>
  <si>
    <t>0014-OFICINA DE CUSTODIA Y ADM. DE LOS BIENES INCAUTADOS Y DECOMISADOS</t>
  </si>
  <si>
    <t>0018-COMISIÓN PERMANENTE DE EFEMÉRIDES PATRIA</t>
  </si>
  <si>
    <t>18-Desarrollo territorial y de comunidades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</si>
  <si>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</si>
  <si>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</si>
  <si>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</si>
  <si>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</si>
  <si>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 , publicidad y prensa Gubernamental</t>
  </si>
  <si>
    <t>0032-DIRECCION DE ESTRATEGIA Y COMUNICACION GUBERNAMENTAL</t>
  </si>
  <si>
    <t>02-GABINETE DE LA POLÍTICA SOCIAL</t>
  </si>
  <si>
    <t>0001-GABINETE SOCIAL DE LA PRESIDENCIA</t>
  </si>
  <si>
    <t>12-Protección social</t>
  </si>
  <si>
    <t>0002-COMUNIDAD DIGNA CONTRA LA POBREZA</t>
  </si>
  <si>
    <t>13-Atención, prevención de desastres</t>
  </si>
  <si>
    <t>0003-PLAN PRESIDENCIAL CONTRA LA POBREZA</t>
  </si>
  <si>
    <t>14-Fomento del sector inmobiliario del Estado</t>
  </si>
  <si>
    <t>0004-COMISION PRESIDENCIAL DE APOYO AL DESARROLLO BARRIAL</t>
  </si>
  <si>
    <t>0007-PROGRAMA SUPÉRATE</t>
  </si>
  <si>
    <t>41-Prevención y Atención de la Tuberculosis</t>
  </si>
  <si>
    <t>45-Programa Multisectorial de Reducción de Embarazo en Adolescentes</t>
  </si>
  <si>
    <t>0008-ADMINISTRADORA DE SUBSIDIOS SOCIALES</t>
  </si>
  <si>
    <t>0009-SISTEMA UNICO DE BENEFICIARIOS</t>
  </si>
  <si>
    <t>0010-CONSEJO NACIONAL DE LA PERSONA ENVEJECIENTE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</si>
  <si>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</si>
  <si>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</si>
  <si>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</si>
  <si>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</si>
  <si>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06-MINISTERIO DE LA PRESIDENCIA</t>
  </si>
  <si>
    <t>0001-MINISTERIO DE LA PRESIDENCIA</t>
  </si>
  <si>
    <t>0004-SERVICIO INTEGRAL DE EMERGENCIAS</t>
  </si>
  <si>
    <t>0005-UNIDAD EJECUTORA PARA LA READECUACION DE BARRIOS  Y ENTORNOS (URBE)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</si>
  <si>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</si>
  <si>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</si>
  <si>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</si>
  <si>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</si>
  <si>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 de Intervenciones Estratégica</t>
  </si>
  <si>
    <t>0010-UNIDAD TECNICA EJECUTORA DE TITULACION DE TERRENOS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</si>
  <si>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</si>
  <si>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</si>
  <si>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</si>
  <si>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</si>
  <si>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</si>
  <si>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14-Investigación, formación y capacitación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</si>
  <si>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</si>
  <si>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</si>
  <si>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</si>
  <si>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</si>
  <si>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13-Formación y cultura de la P.N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</si>
  <si>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</si>
  <si>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</si>
  <si>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</si>
  <si>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</si>
  <si>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</si>
  <si>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</si>
  <si>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</si>
  <si>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0002-INSTITUTO POLICIAL DE EDUCACION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</si>
  <si>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</si>
  <si>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</si>
  <si>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</si>
  <si>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</si>
  <si>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</si>
  <si>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</si>
  <si>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</si>
  <si>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</si>
  <si>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</si>
  <si>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13-Servicios de salud</t>
  </si>
  <si>
    <t>0003-FOMENTO Y PRODUCCION CUNARIA</t>
  </si>
  <si>
    <t>12-Educación y capacitación naval</t>
  </si>
  <si>
    <t>0004-INSTITUTO DE SEGURIDAD SOCIAL DE LAS FUERZAS ARMADAS</t>
  </si>
  <si>
    <t>0005-HOSPITAL CENTRAL FUERZAS  ARMADAS</t>
  </si>
  <si>
    <t>0006-INSTITUTO CARTOGRÁFICO MILITAR DE LAS FUERZAS ARMADAS</t>
  </si>
  <si>
    <t>11-Defensa terrestre</t>
  </si>
  <si>
    <t>0007-ESC DE GRAD.DE COM.Y ESTADO MAYOR CONJ.'GRAL DE DIV. GREGORIO LUPERON'</t>
  </si>
  <si>
    <t>0008-CÍRCULO DEPORTIVO DE LAS FUERZAS ARMADAS Y LA POLICIA NACIONAL</t>
  </si>
  <si>
    <t>0009-INSTITUTO MILITAR DE LOS DERECHOS HUMANOS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</si>
  <si>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</si>
  <si>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</si>
  <si>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</si>
  <si>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</si>
  <si>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</si>
  <si>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</si>
  <si>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</si>
  <si>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</si>
  <si>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</si>
  <si>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</si>
  <si>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</si>
  <si>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</si>
  <si>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</si>
  <si>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</si>
  <si>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</si>
  <si>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0002-ACADEMIA MILITAR BATALLA DE LA CARRERA</t>
  </si>
  <si>
    <t>03-ARMADA DE LA REPUBLICA DOMINICANA</t>
  </si>
  <si>
    <t>0001-ARMADA DE LA REPUBLICA DOMINICANA</t>
  </si>
  <si>
    <t>0002-DIRECCION GENERAL DE DRAGAS, PRESAS Y BALIZAMIENTO, M.G</t>
  </si>
  <si>
    <t>0003-SERVICIOS DE PESCA</t>
  </si>
  <si>
    <t>04-FUERZA AEREA DE LA  REPUBLICA DOMINICANA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</si>
  <si>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</si>
  <si>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</si>
  <si>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</si>
  <si>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</si>
  <si>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</si>
  <si>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</si>
  <si>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</si>
  <si>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</si>
  <si>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</si>
  <si>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</si>
  <si>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</si>
  <si>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</si>
  <si>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</si>
  <si>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</si>
  <si>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</si>
  <si>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</si>
  <si>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</si>
  <si>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</si>
  <si>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</si>
  <si>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</si>
  <si>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</si>
  <si>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</si>
  <si>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</si>
  <si>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</si>
  <si>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</si>
  <si>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0007-PROGRAMA DE ADMINISTRACION FINANCIERA INTEGRADA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</si>
  <si>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</si>
  <si>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</si>
  <si>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</si>
  <si>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</si>
  <si>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</si>
  <si>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</si>
  <si>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</si>
  <si>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</si>
  <si>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</si>
  <si>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</si>
  <si>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</si>
  <si>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</si>
  <si>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</si>
  <si>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11-Servicios técnicos pedagógicos</t>
  </si>
  <si>
    <t>13-Servicios de educación primaria para niños y niñas de 6-11 años</t>
  </si>
  <si>
    <t>14-Servicios de educación secundaria para niños (as) y adolescentes de 12-17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</si>
  <si>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</si>
  <si>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</si>
  <si>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</si>
  <si>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</si>
  <si>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</si>
  <si>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</si>
  <si>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</si>
  <si>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</si>
  <si>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</si>
  <si>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</si>
  <si>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</si>
  <si>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</si>
  <si>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</si>
  <si>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0009-INSTITUTO NACIONAL DE ATENCIÓN INTEGRAL A PRIMERA INFANCIA (INAIPI)</t>
  </si>
  <si>
    <t>22-Desarrollo infantil para niños y niñas de 0 a 4 años y 11 meses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</si>
  <si>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</si>
  <si>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</si>
  <si>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</si>
  <si>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</si>
  <si>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</si>
  <si>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22-Calidad de Vida e Inclusión Social de Niños con Discapacidad Intelectual (CAID)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</si>
  <si>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</si>
  <si>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</si>
  <si>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</si>
  <si>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</si>
  <si>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</si>
  <si>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45-Multisectorial de Reducción de Embarazo en Adolescentes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</si>
  <si>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</si>
  <si>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</si>
  <si>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</si>
  <si>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</si>
  <si>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</si>
  <si>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</si>
  <si>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</si>
  <si>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</si>
  <si>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 deporte federado y alto rendimiento</t>
  </si>
  <si>
    <t>13-Formación ,capacitación y asistencia técnica deportiva</t>
  </si>
  <si>
    <t>14-Fomento del deporte escolar y universitario</t>
  </si>
  <si>
    <t>15-Fomento de la recreación, la actividad física 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</si>
  <si>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</si>
  <si>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</si>
  <si>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</si>
  <si>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</si>
  <si>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</si>
  <si>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</si>
  <si>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</si>
  <si>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</si>
  <si>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</si>
  <si>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</si>
  <si>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</si>
  <si>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</si>
  <si>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</si>
  <si>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13-Sanidad animal, asistencia técnica y fomento pecuario</t>
  </si>
  <si>
    <t>14-Inocuidad agroalimentaria y sanidad vegetal</t>
  </si>
  <si>
    <t>0002-DIRECCION GENERAL DE GANADERIA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</si>
  <si>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</si>
  <si>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</si>
  <si>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</si>
  <si>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</si>
  <si>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</si>
  <si>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</si>
  <si>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</si>
  <si>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</si>
  <si>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</si>
  <si>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</si>
  <si>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</si>
  <si>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</si>
  <si>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</si>
  <si>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</si>
  <si>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</si>
  <si>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</si>
  <si>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</si>
  <si>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96-Deuda pública y otras operaciones financieras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</si>
  <si>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</si>
  <si>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</si>
  <si>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</si>
  <si>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</si>
  <si>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0004-OFICINA METROPOLITANA DE SERVICIOS DE AUTOBUSES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</si>
  <si>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</si>
  <si>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</si>
  <si>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</si>
  <si>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</si>
  <si>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</si>
  <si>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</si>
  <si>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</si>
  <si>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</si>
  <si>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</si>
  <si>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17-Supervición, regulación y fomento del comercio</t>
  </si>
  <si>
    <t>18-Fomento y desarrollo de la micro, pequeña y mediana empresa</t>
  </si>
  <si>
    <t>19-Fortalecimiento del sistema dominicano de la calidad.</t>
  </si>
  <si>
    <t>0007-INDUSTRIA NACIONAL DE LA AGUJA</t>
  </si>
  <si>
    <t>16-Fomento y desarrollo de la industria de la confección téxtil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</si>
  <si>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</si>
  <si>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</si>
  <si>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</si>
  <si>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</si>
  <si>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</si>
  <si>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</si>
  <si>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</si>
  <si>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</si>
  <si>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</si>
  <si>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</si>
  <si>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</si>
  <si>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</si>
  <si>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</si>
  <si>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</si>
  <si>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</si>
  <si>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</si>
  <si>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</si>
  <si>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</si>
  <si>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</si>
  <si>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</si>
  <si>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</si>
  <si>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 de genero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</si>
  <si>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</si>
  <si>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</si>
  <si>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</si>
  <si>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</si>
  <si>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</si>
  <si>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12-Difusión Patrimonio Cultural  [material e inmaterial]</t>
  </si>
  <si>
    <t>13-Fomento y desarrollo de la cultura</t>
  </si>
  <si>
    <t>0002-ORQUESTA SINFÓNICA NACIONAL</t>
  </si>
  <si>
    <t>0003-BIBLIOTECA NACIONAL PEDRO HENRÍQUEZ UREÑA</t>
  </si>
  <si>
    <t>0005-DIRECCIÓN GENERAL DE BELLAS ARTES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</si>
  <si>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</si>
  <si>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</si>
  <si>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</si>
  <si>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</si>
  <si>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</si>
  <si>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</si>
  <si>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</si>
  <si>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11-15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</si>
  <si>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</si>
  <si>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</si>
  <si>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</si>
  <si>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</si>
  <si>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</si>
  <si>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16-Generación de conocimiento y capital humano para la gestión del medio ambiente y los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</si>
  <si>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</si>
  <si>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</si>
  <si>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</si>
  <si>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</si>
  <si>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</si>
  <si>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</si>
  <si>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</si>
  <si>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</si>
  <si>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</si>
  <si>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</si>
  <si>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</si>
  <si>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</si>
  <si>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</si>
  <si>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</si>
  <si>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</si>
  <si>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</si>
  <si>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</si>
  <si>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</si>
  <si>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</si>
  <si>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12-Generación de estadísticas nacionales</t>
  </si>
  <si>
    <t>0017-GOBERNACION DEL EDIFICIO DE OFICINAS GUBERNAMENTALES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</si>
  <si>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</si>
  <si>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</si>
  <si>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</si>
  <si>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</si>
  <si>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</si>
  <si>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</si>
  <si>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</si>
  <si>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</si>
  <si>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</si>
  <si>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</si>
  <si>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</si>
  <si>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</si>
  <si>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</si>
  <si>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</si>
  <si>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</si>
  <si>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</si>
  <si>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</si>
  <si>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</si>
  <si>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</si>
  <si>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edificiaciones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</si>
  <si>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</si>
  <si>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</si>
  <si>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</si>
  <si>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</si>
  <si>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</si>
  <si>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</si>
  <si>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</si>
  <si>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Preelectorales</t>
  </si>
  <si>
    <t>12-Gestion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</si>
  <si>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</si>
  <si>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</si>
  <si>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</si>
  <si>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</si>
  <si>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</si>
  <si>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</si>
  <si>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</si>
  <si>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</si>
  <si>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</si>
  <si>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</si>
  <si>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</si>
  <si>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</si>
  <si>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11-Defensor del Pueblo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</si>
  <si>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</si>
  <si>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</si>
  <si>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</si>
  <si>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</si>
  <si>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0998-ADMINISTRACION DE DEUDA PUBLICA Y ACTIVOS FINANCIEROS</t>
  </si>
  <si>
    <t>01-DEUDA PUBLICA Y OTRAS OPERACIONES FINANCIERAS</t>
  </si>
  <si>
    <t>0001-MINISTERIO  DE HACIENDA (DEUDA PUBLICA)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</si>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</sst>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#,##0.0,,_);\(#,##0.0,,\)"/>
    <numFmt numFmtId="167" formatCode="#,##0.0,,"/>
    <numFmt numFmtId="168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0"/>
      <color theme="0"/>
      <name val="Arial"/>
      <family val="2"/>
    </font>
    <font>
      <b/>
      <sz val="11"/>
      <color theme="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0"/>
      <name val="Avenir Next LT Pro"/>
      <family val="2"/>
    </font>
    <font>
      <b/>
      <sz val="10"/>
      <color theme="1"/>
      <name val="Avenir Next LT Pro"/>
      <family val="2"/>
    </font>
    <font>
      <b/>
      <sz val="10"/>
      <color theme="0"/>
      <name val="Avenir Next LT Pro"/>
      <family val="2"/>
    </font>
    <font>
      <sz val="10"/>
      <color theme="1"/>
      <name val="Avenir Next LT Pro"/>
      <family val="2"/>
    </font>
    <font>
      <b/>
      <sz val="11"/>
      <color theme="8" tint="-0.499984740745262"/>
      <name val="Avenir Next LT Pro"/>
      <family val="2"/>
    </font>
    <font>
      <sz val="11"/>
      <color theme="8" tint="-0.499984740745262"/>
      <name val="Avenir Next LT Pro"/>
      <family val="2"/>
    </font>
    <font>
      <b/>
      <sz val="12"/>
      <color theme="1"/>
      <name val="Avenir Next LT Pro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5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89">
    <xf numFmtId="0" fontId="0" fillId="0" borderId="0" xfId="0"/>
    <xf numFmtId="0" fontId="4" fillId="0" borderId="0" xfId="0" applyFont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8" fillId="0" borderId="0" xfId="0" applyFont="1"/>
    <xf numFmtId="0" fontId="10" fillId="0" borderId="0" xfId="0" applyFont="1"/>
    <xf numFmtId="164" fontId="8" fillId="0" borderId="0" xfId="1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165" fontId="4" fillId="0" borderId="0" xfId="2" applyNumberFormat="1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5" xfId="0" applyFont="1" applyFill="1" applyBorder="1"/>
    <xf numFmtId="166" fontId="9" fillId="2" borderId="16" xfId="4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166" fontId="9" fillId="2" borderId="0" xfId="0" applyNumberFormat="1" applyFont="1" applyFill="1" applyAlignment="1">
      <alignment horizontal="center" vertical="center"/>
    </xf>
    <xf numFmtId="165" fontId="9" fillId="2" borderId="0" xfId="2" applyNumberFormat="1" applyFont="1" applyFill="1" applyAlignment="1">
      <alignment horizontal="center" vertical="center"/>
    </xf>
    <xf numFmtId="165" fontId="6" fillId="0" borderId="0" xfId="2" applyNumberFormat="1" applyFont="1"/>
    <xf numFmtId="0" fontId="9" fillId="0" borderId="26" xfId="0" applyFont="1" applyBorder="1" applyAlignment="1">
      <alignment horizontal="left" vertical="center" wrapText="1" indent="1"/>
    </xf>
    <xf numFmtId="166" fontId="9" fillId="0" borderId="0" xfId="0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6" fillId="0" borderId="26" xfId="0" applyFont="1" applyBorder="1" applyAlignment="1">
      <alignment horizontal="left" vertical="center" wrapText="1" indent="2"/>
    </xf>
    <xf numFmtId="166" fontId="6" fillId="0" borderId="0" xfId="0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6" fillId="0" borderId="26" xfId="5" applyFont="1" applyBorder="1" applyAlignment="1">
      <alignment horizontal="left" vertical="center" wrapText="1" indent="2"/>
    </xf>
    <xf numFmtId="0" fontId="9" fillId="2" borderId="26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0" xfId="0" applyFont="1"/>
    <xf numFmtId="0" fontId="14" fillId="2" borderId="15" xfId="0" applyFont="1" applyFill="1" applyBorder="1"/>
    <xf numFmtId="166" fontId="15" fillId="2" borderId="16" xfId="4" applyNumberFormat="1" applyFont="1" applyFill="1" applyBorder="1" applyAlignment="1">
      <alignment horizontal="center" vertical="center"/>
    </xf>
    <xf numFmtId="0" fontId="15" fillId="0" borderId="0" xfId="0" applyFont="1"/>
    <xf numFmtId="166" fontId="15" fillId="0" borderId="0" xfId="0" applyNumberFormat="1" applyFont="1" applyAlignment="1">
      <alignment horizontal="center" vertical="center"/>
    </xf>
    <xf numFmtId="165" fontId="15" fillId="0" borderId="0" xfId="2" applyNumberFormat="1" applyFont="1" applyAlignment="1">
      <alignment horizontal="center" vertical="center"/>
    </xf>
    <xf numFmtId="0" fontId="17" fillId="0" borderId="0" xfId="0" applyFont="1" applyAlignment="1">
      <alignment horizontal="left" indent="1"/>
    </xf>
    <xf numFmtId="166" fontId="17" fillId="0" borderId="0" xfId="0" applyNumberFormat="1" applyFont="1" applyAlignment="1">
      <alignment horizontal="center" vertical="center"/>
    </xf>
    <xf numFmtId="165" fontId="17" fillId="0" borderId="0" xfId="2" applyNumberFormat="1" applyFont="1" applyAlignment="1">
      <alignment horizontal="center" vertical="center"/>
    </xf>
    <xf numFmtId="0" fontId="17" fillId="0" borderId="0" xfId="0" applyFont="1" applyAlignment="1">
      <alignment horizontal="left" wrapText="1" indent="1"/>
    </xf>
    <xf numFmtId="0" fontId="18" fillId="2" borderId="0" xfId="0" applyFont="1" applyFill="1"/>
    <xf numFmtId="165" fontId="19" fillId="2" borderId="0" xfId="2" applyNumberFormat="1" applyFont="1" applyFill="1"/>
    <xf numFmtId="0" fontId="2" fillId="0" borderId="0" xfId="0" applyFont="1"/>
    <xf numFmtId="165" fontId="3" fillId="0" borderId="0" xfId="2" applyNumberFormat="1" applyFont="1" applyFill="1"/>
    <xf numFmtId="0" fontId="18" fillId="2" borderId="0" xfId="0" applyFont="1" applyFill="1" applyAlignment="1">
      <alignment horizontal="left" indent="1"/>
    </xf>
    <xf numFmtId="167" fontId="19" fillId="2" borderId="0" xfId="2" applyNumberFormat="1" applyFont="1" applyFill="1"/>
    <xf numFmtId="167" fontId="19" fillId="2" borderId="0" xfId="1" applyNumberFormat="1" applyFont="1" applyFill="1"/>
    <xf numFmtId="0" fontId="11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165" fontId="11" fillId="4" borderId="11" xfId="2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/>
    </xf>
    <xf numFmtId="165" fontId="11" fillId="4" borderId="13" xfId="2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167" fontId="4" fillId="2" borderId="0" xfId="1" applyNumberFormat="1" applyFont="1" applyFill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167" fontId="11" fillId="4" borderId="11" xfId="1" applyNumberFormat="1" applyFont="1" applyFill="1" applyBorder="1" applyAlignment="1">
      <alignment horizontal="center" vertical="center"/>
    </xf>
    <xf numFmtId="167" fontId="11" fillId="4" borderId="13" xfId="1" applyNumberFormat="1" applyFont="1" applyFill="1" applyBorder="1" applyAlignment="1">
      <alignment horizontal="center" vertical="center"/>
    </xf>
    <xf numFmtId="168" fontId="6" fillId="0" borderId="0" xfId="0" applyNumberFormat="1" applyFont="1"/>
    <xf numFmtId="0" fontId="6" fillId="0" borderId="0" xfId="0" applyFont="1" applyBorder="1"/>
    <xf numFmtId="0" fontId="6" fillId="0" borderId="0" xfId="0" applyFont="1" applyFill="1" applyBorder="1"/>
    <xf numFmtId="167" fontId="11" fillId="0" borderId="0" xfId="1" applyNumberFormat="1" applyFont="1" applyFill="1" applyBorder="1" applyAlignment="1">
      <alignment horizontal="center" vertical="center"/>
    </xf>
    <xf numFmtId="165" fontId="11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3" fillId="0" borderId="0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1" fillId="4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left" vertical="center"/>
    </xf>
    <xf numFmtId="166" fontId="11" fillId="4" borderId="25" xfId="0" applyNumberFormat="1" applyFont="1" applyFill="1" applyBorder="1" applyAlignment="1">
      <alignment horizontal="center" vertical="center"/>
    </xf>
    <xf numFmtId="165" fontId="11" fillId="4" borderId="25" xfId="2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left"/>
    </xf>
    <xf numFmtId="166" fontId="16" fillId="4" borderId="25" xfId="0" applyNumberFormat="1" applyFont="1" applyFill="1" applyBorder="1" applyAlignment="1">
      <alignment horizontal="center" vertical="center"/>
    </xf>
    <xf numFmtId="165" fontId="16" fillId="4" borderId="25" xfId="2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wrapText="1" indent="1"/>
    </xf>
    <xf numFmtId="0" fontId="11" fillId="4" borderId="38" xfId="0" applyFont="1" applyFill="1" applyBorder="1" applyAlignment="1">
      <alignment horizontal="left" vertical="center"/>
    </xf>
    <xf numFmtId="0" fontId="9" fillId="0" borderId="0" xfId="0" applyFont="1" applyBorder="1"/>
    <xf numFmtId="0" fontId="11" fillId="3" borderId="39" xfId="0" applyFont="1" applyFill="1" applyBorder="1" applyAlignment="1">
      <alignment horizontal="center" vertical="center" wrapText="1"/>
    </xf>
    <xf numFmtId="165" fontId="11" fillId="4" borderId="40" xfId="2" applyNumberFormat="1" applyFont="1" applyFill="1" applyBorder="1" applyAlignment="1">
      <alignment horizontal="center" vertical="center"/>
    </xf>
    <xf numFmtId="165" fontId="11" fillId="4" borderId="41" xfId="2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Font="1" applyFill="1" applyAlignment="1">
      <alignment horizontal="left" indent="1"/>
    </xf>
    <xf numFmtId="167" fontId="19" fillId="0" borderId="0" xfId="2" applyNumberFormat="1" applyFont="1" applyFill="1"/>
    <xf numFmtId="167" fontId="19" fillId="0" borderId="0" xfId="1" applyNumberFormat="1" applyFont="1" applyFill="1"/>
    <xf numFmtId="0" fontId="18" fillId="2" borderId="0" xfId="0" applyFont="1" applyFill="1" applyAlignment="1">
      <alignment horizontal="left"/>
    </xf>
    <xf numFmtId="0" fontId="0" fillId="0" borderId="0" xfId="0" applyFill="1"/>
    <xf numFmtId="0" fontId="16" fillId="4" borderId="0" xfId="0" applyFont="1" applyFill="1" applyAlignment="1">
      <alignment horizontal="center" vertical="center" wrapText="1"/>
    </xf>
    <xf numFmtId="167" fontId="19" fillId="2" borderId="0" xfId="1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wrapText="1"/>
    </xf>
    <xf numFmtId="43" fontId="0" fillId="0" borderId="0" xfId="1" applyFont="1" applyFill="1"/>
    <xf numFmtId="165" fontId="0" fillId="0" borderId="0" xfId="2" applyNumberFormat="1" applyFont="1" applyFill="1"/>
    <xf numFmtId="164" fontId="0" fillId="0" borderId="0" xfId="0" applyNumberFormat="1" applyFill="1"/>
    <xf numFmtId="10" fontId="9" fillId="0" borderId="0" xfId="2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/>
    <xf numFmtId="0" fontId="9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center" vertical="center"/>
    </xf>
    <xf numFmtId="43" fontId="0" fillId="0" borderId="0" xfId="0" applyNumberFormat="1" applyFill="1"/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left"/>
    </xf>
    <xf numFmtId="166" fontId="9" fillId="5" borderId="0" xfId="0" applyNumberFormat="1" applyFont="1" applyFill="1"/>
    <xf numFmtId="0" fontId="9" fillId="0" borderId="0" xfId="0" applyFont="1" applyAlignment="1">
      <alignment horizontal="left" indent="1"/>
    </xf>
    <xf numFmtId="166" fontId="9" fillId="0" borderId="0" xfId="0" applyNumberFormat="1" applyFont="1"/>
    <xf numFmtId="0" fontId="6" fillId="0" borderId="0" xfId="0" applyFont="1" applyAlignment="1">
      <alignment horizontal="left" indent="2"/>
    </xf>
    <xf numFmtId="166" fontId="6" fillId="0" borderId="0" xfId="0" applyNumberFormat="1" applyFont="1"/>
    <xf numFmtId="0" fontId="6" fillId="0" borderId="0" xfId="0" applyFont="1" applyAlignment="1">
      <alignment horizontal="left" indent="3"/>
    </xf>
    <xf numFmtId="0" fontId="9" fillId="0" borderId="44" xfId="0" applyFont="1" applyBorder="1" applyAlignment="1">
      <alignment horizontal="left"/>
    </xf>
    <xf numFmtId="166" fontId="9" fillId="0" borderId="44" xfId="0" applyNumberFormat="1" applyFont="1" applyBorder="1"/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165" fontId="19" fillId="0" borderId="0" xfId="2" applyNumberFormat="1" applyFont="1" applyFill="1"/>
    <xf numFmtId="0" fontId="9" fillId="0" borderId="0" xfId="0" applyFont="1" applyAlignment="1">
      <alignment vertical="center"/>
    </xf>
    <xf numFmtId="0" fontId="9" fillId="0" borderId="0" xfId="0" applyFont="1" applyAlignment="1"/>
    <xf numFmtId="0" fontId="0" fillId="0" borderId="0" xfId="0" applyFont="1" applyFill="1" applyAlignment="1"/>
    <xf numFmtId="166" fontId="6" fillId="0" borderId="0" xfId="0" applyNumberFormat="1" applyFont="1" applyFill="1"/>
    <xf numFmtId="0" fontId="6" fillId="0" borderId="0" xfId="0" applyFont="1" applyFill="1" applyAlignment="1">
      <alignment horizontal="left" indent="3"/>
    </xf>
    <xf numFmtId="0" fontId="11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3" borderId="3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0" xfId="3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  <xf numFmtId="0" fontId="11" fillId="3" borderId="21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10 3" xfId="4" xr:uid="{6B224649-5979-451C-A340-E39EA2187FB0}"/>
    <cellStyle name="Normal 11" xfId="5" xr:uid="{A13735AD-2A9A-455E-8394-A52E481E787F}"/>
    <cellStyle name="Normal 3 2" xfId="3" xr:uid="{68062D11-2A8F-4FAC-BBF0-8216FD5FF79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76.xml"/><Relationship Id="rId16" Type="http://schemas.openxmlformats.org/officeDocument/2006/relationships/externalLink" Target="externalLinks/externalLink8.xml"/><Relationship Id="rId11" Type="http://schemas.openxmlformats.org/officeDocument/2006/relationships/externalLink" Target="externalLinks/externalLink3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2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6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58.xml"/><Relationship Id="rId87" Type="http://schemas.openxmlformats.org/officeDocument/2006/relationships/sharedStrings" Target="sharedStrings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682542239764786E-3"/>
                  <c:y val="-0.280436315539297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3D-42E0-B463-7B015CE54A2D}"/>
                </c:ext>
              </c:extLst>
            </c:dLbl>
            <c:dLbl>
              <c:idx val="1"/>
              <c:layout>
                <c:manualLayout>
                  <c:x val="-1.7050298380221654E-3"/>
                  <c:y val="-0.301185690371380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3D-42E0-B463-7B015CE54A2D}"/>
                </c:ext>
              </c:extLst>
            </c:dLbl>
            <c:dLbl>
              <c:idx val="2"/>
              <c:layout>
                <c:manualLayout>
                  <c:x val="-1.7316121929771566E-3"/>
                  <c:y val="-0.214118998904664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3D-42E0-B463-7B015CE54A2D}"/>
                </c:ext>
              </c:extLst>
            </c:dLbl>
            <c:dLbl>
              <c:idx val="3"/>
              <c:layout>
                <c:manualLayout>
                  <c:x val="-1.7316017316017316E-3"/>
                  <c:y val="9.51012903725917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3D-42E0-B463-7B015CE54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1 -np'!$B$11:$B$16</c15:sqref>
                  </c15:fullRef>
                </c:ext>
              </c:extLst>
              <c:f>('Gráfico 1 -np'!$B$11:$B$13,'Gráfico 1 -np'!$B$16)</c:f>
              <c:strCache>
                <c:ptCount val="4"/>
                <c:pt idx="0">
                  <c:v>Resultado Primario</c:v>
                </c:pt>
                <c:pt idx="1">
                  <c:v>Resultado Económico</c:v>
                </c:pt>
                <c:pt idx="2">
                  <c:v>Resultado Financiero</c:v>
                </c:pt>
                <c:pt idx="3">
                  <c:v>Financiamiento Neto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1 -np'!$C$11:$C$16</c15:sqref>
                  </c15:fullRef>
                </c:ext>
              </c:extLst>
              <c:f>('Gráfico 1 -np'!$C$11:$C$13,'Gráfico 1 -np'!$C$16)</c:f>
              <c:numCache>
                <c:formatCode>#,##0.0,,</c:formatCode>
                <c:ptCount val="4"/>
                <c:pt idx="0">
                  <c:v>18900764507.529999</c:v>
                </c:pt>
                <c:pt idx="1">
                  <c:v>20957157201.400002</c:v>
                </c:pt>
                <c:pt idx="2">
                  <c:v>14549868477.169998</c:v>
                </c:pt>
                <c:pt idx="3">
                  <c:v>-5831714681.1699991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D-42E0-B463-7B015CE5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5969328"/>
        <c:axId val="1065957680"/>
      </c:barChart>
      <c:catAx>
        <c:axId val="106596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57680"/>
        <c:crosses val="autoZero"/>
        <c:auto val="1"/>
        <c:lblAlgn val="ctr"/>
        <c:lblOffset val="100"/>
        <c:noMultiLvlLbl val="0"/>
      </c:catAx>
      <c:valAx>
        <c:axId val="1065957680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6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Corrientes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1 -np'!$C$30:$D$30</c:f>
              <c:numCache>
                <c:formatCode>#,##0.0,,</c:formatCode>
                <c:ptCount val="2"/>
                <c:pt idx="0">
                  <c:v>84285556106.309998</c:v>
                </c:pt>
                <c:pt idx="1">
                  <c:v>63328398904.909996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7-4231-8DA6-E42FE7AC5ADA}"/>
            </c:ext>
          </c:extLst>
        </c:ser>
        <c:ser>
          <c:idx val="1"/>
          <c:order val="1"/>
          <c:tx>
            <c:v>No Corrientes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0796460176991149E-3"/>
                  <c:y val="-2.649804024515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57-4231-8DA6-E42FE7AC5ADA}"/>
                </c:ext>
              </c:extLst>
            </c:dLbl>
            <c:dLbl>
              <c:idx val="1"/>
              <c:layout>
                <c:manualLayout>
                  <c:x val="0"/>
                  <c:y val="-5.05871677407509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57-4231-8DA6-E42FE7AC5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1 -np'!$C$31:$D$31</c:f>
              <c:numCache>
                <c:formatCode>#,##0.0,,</c:formatCode>
                <c:ptCount val="2"/>
                <c:pt idx="0">
                  <c:v>733840.31</c:v>
                </c:pt>
                <c:pt idx="1">
                  <c:v>4350896030.3600006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7-4231-8DA6-E42FE7AC5A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 val="autoZero"/>
        <c:auto val="1"/>
        <c:lblAlgn val="ctr"/>
        <c:lblOffset val="100"/>
        <c:noMultiLvlLbl val="0"/>
      </c:catAx>
      <c:valAx>
        <c:axId val="1349366768"/>
        <c:scaling>
          <c:orientation val="minMax"/>
          <c:max val="90000000000"/>
          <c:min val="-60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6945957085378"/>
          <c:y val="1.7133442472880078E-2"/>
          <c:w val="0.88573054042914623"/>
          <c:h val="0.9333319335083114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34-4397-B33B-7597D750CC9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34-4397-B33B-7597D750CC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1'!$H$46:$I$47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1'!$H$48:$I$48</c:f>
              <c:numCache>
                <c:formatCode>#,##0.0,,</c:formatCode>
                <c:ptCount val="2"/>
                <c:pt idx="0">
                  <c:v>18782586830.099991</c:v>
                </c:pt>
                <c:pt idx="1">
                  <c:v>14431690799.73999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C0-4AB5-8DC6-B1112E8CB6E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29"/>
        <c:overlap val="39"/>
        <c:axId val="1065969328"/>
        <c:axId val="1065957680"/>
      </c:barChart>
      <c:catAx>
        <c:axId val="106596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57680"/>
        <c:crosses val="autoZero"/>
        <c:auto val="1"/>
        <c:lblAlgn val="ctr"/>
        <c:lblOffset val="50"/>
        <c:noMultiLvlLbl val="0"/>
      </c:catAx>
      <c:valAx>
        <c:axId val="1065957680"/>
        <c:scaling>
          <c:orientation val="minMax"/>
          <c:max val="100000000000"/>
          <c:min val="900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06596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67898530887854"/>
          <c:y val="2.6581762323272667E-2"/>
          <c:w val="0.67629602381604159"/>
          <c:h val="0.66892960933315015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'Gráfico 1'!$C$48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5.852827882487005E-17"/>
                  <c:y val="-0.297280053211307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AE-47A2-AA18-1E993688FE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1'!$D$48</c:f>
              <c:numCache>
                <c:formatCode>#,##0.0,,</c:formatCode>
                <c:ptCount val="1"/>
                <c:pt idx="0">
                  <c:v>12167049.120000001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AE-47A2-AA18-1E993688F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9368848"/>
        <c:axId val="1349366768"/>
      </c:barChart>
      <c:barChart>
        <c:barDir val="col"/>
        <c:grouping val="stacked"/>
        <c:varyColors val="0"/>
        <c:ser>
          <c:idx val="1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/>
            </a:solidFill>
            <a:ln w="28575">
              <a:solidFill>
                <a:schemeClr val="bg1"/>
              </a:solidFill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3.1746031746031746E-3"/>
                  <c:y val="-7.52435661837755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AE-47A2-AA18-1E993688FE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1'!$D$47</c:f>
              <c:numCache>
                <c:formatCode>#,##0.0,,</c:formatCode>
                <c:ptCount val="1"/>
                <c:pt idx="0">
                  <c:v>84155945220.069992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E-47A2-AA18-1E993688F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61023"/>
        <c:axId val="95955615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 val="autoZero"/>
        <c:auto val="1"/>
        <c:lblAlgn val="ctr"/>
        <c:lblOffset val="10"/>
        <c:noMultiLvlLbl val="0"/>
      </c:catAx>
      <c:valAx>
        <c:axId val="1349366768"/>
        <c:scaling>
          <c:orientation val="minMax"/>
          <c:max val="11800000.000000002"/>
        </c:scaling>
        <c:delete val="0"/>
        <c:axPos val="l"/>
        <c:numFmt formatCode="#,##0.0,,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8848"/>
        <c:crosses val="autoZero"/>
        <c:crossBetween val="between"/>
      </c:valAx>
      <c:valAx>
        <c:axId val="95955615"/>
        <c:scaling>
          <c:orientation val="minMax"/>
        </c:scaling>
        <c:delete val="0"/>
        <c:axPos val="r"/>
        <c:numFmt formatCode="#,##0.0,,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95961023"/>
        <c:crosses val="max"/>
        <c:crossBetween val="between"/>
      </c:valAx>
      <c:catAx>
        <c:axId val="9596102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5955615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080259662430795"/>
          <c:y val="0.7389318769424722"/>
          <c:w val="0.7105084150979063"/>
          <c:h val="3.5248005366324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67898530887854"/>
          <c:y val="3.5757817737164264E-2"/>
          <c:w val="0.59664202938224287"/>
          <c:h val="0.674435236127084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38100">
              <a:solidFill>
                <a:schemeClr val="accent1">
                  <a:lumMod val="50000"/>
                </a:schemeClr>
              </a:solidFill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1.4257687745232229E-7"/>
                  <c:y val="-0.192696937787717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382-4B14-A18D-9D396C41A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1'!$E$47</c:f>
              <c:numCache>
                <c:formatCode>#,##0.0,,</c:formatCode>
                <c:ptCount val="1"/>
                <c:pt idx="0">
                  <c:v>58977502874.550003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5-4895-95C7-82CB7F5B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axId val="1349368848"/>
        <c:axId val="1349366768"/>
      </c:barChart>
      <c:barChart>
        <c:barDir val="col"/>
        <c:grouping val="stacked"/>
        <c:varyColors val="0"/>
        <c:ser>
          <c:idx val="0"/>
          <c:order val="1"/>
          <c:tx>
            <c:strRef>
              <c:f>'Gráfico 1'!$C$49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rgbClr val="C00000"/>
            </a:solidFill>
            <a:ln w="28575">
              <a:solidFill>
                <a:schemeClr val="bg1"/>
              </a:solidFill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-3.6214526872889864E-3"/>
                  <c:y val="6.17381625050052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F1-4F94-8C62-73980ADF4E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1'!$E$49</c:f>
              <c:numCache>
                <c:formatCode>#,##0.0,,</c:formatCode>
                <c:ptCount val="1"/>
                <c:pt idx="0">
                  <c:v>6408022564.5400019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2-4B14-A18D-9D396C41A22A}"/>
            </c:ext>
          </c:extLst>
        </c:ser>
        <c:ser>
          <c:idx val="2"/>
          <c:order val="2"/>
          <c:tx>
            <c:strRef>
              <c:f>'Gráfico 1'!$C$50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28575">
              <a:solidFill>
                <a:schemeClr val="bg1"/>
              </a:solidFill>
            </a:ln>
            <a:effectLst>
              <a:softEdge rad="127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1'!$E$50</c:f>
              <c:numCache>
                <c:formatCode>#,##0.0,,</c:formatCode>
                <c:ptCount val="1"/>
                <c:pt idx="0">
                  <c:v>4350896030.3600006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2-4B14-A18D-9D396C41A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overlap val="100"/>
        <c:axId val="237142111"/>
        <c:axId val="237124639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 val="autoZero"/>
        <c:auto val="1"/>
        <c:lblAlgn val="ctr"/>
        <c:lblOffset val="10"/>
        <c:noMultiLvlLbl val="0"/>
      </c:catAx>
      <c:valAx>
        <c:axId val="1349366768"/>
        <c:scaling>
          <c:orientation val="minMax"/>
          <c:max val="74155900000"/>
          <c:min val="800000"/>
        </c:scaling>
        <c:delete val="0"/>
        <c:axPos val="l"/>
        <c:numFmt formatCode="#,##0.0,,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" b="0" i="0" u="none" strike="noStrike" kern="1200" baseline="0">
                <a:solidFill>
                  <a:schemeClr val="bg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8848"/>
        <c:crosses val="autoZero"/>
        <c:crossBetween val="between"/>
      </c:valAx>
      <c:valAx>
        <c:axId val="237124639"/>
        <c:scaling>
          <c:orientation val="minMax"/>
          <c:max val="45000000000"/>
        </c:scaling>
        <c:delete val="0"/>
        <c:axPos val="r"/>
        <c:numFmt formatCode="#,##0.0,,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" b="0" i="0" u="none" strike="noStrike" kern="1200" baseline="0">
                <a:solidFill>
                  <a:schemeClr val="bg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37142111"/>
        <c:crosses val="max"/>
        <c:crossBetween val="between"/>
      </c:valAx>
      <c:catAx>
        <c:axId val="2371421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71246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.14761012638014417"/>
          <c:y val="0.76654943005202314"/>
          <c:w val="0.81266795556163884"/>
          <c:h val="3.5248005366324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D4-4F0A-8292-35F4B225683E}"/>
              </c:ext>
            </c:extLst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D4-4F0A-8292-35F4B225683E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D4-4F0A-8292-35F4B225683E}"/>
              </c:ext>
            </c:extLst>
          </c:dPt>
          <c:dPt>
            <c:idx val="3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D4-4F0A-8292-35F4B225683E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D4-4F0A-8292-35F4B225683E}"/>
              </c:ext>
            </c:extLst>
          </c:dPt>
          <c:dPt>
            <c:idx val="5"/>
            <c:bubble3D val="0"/>
            <c:spPr>
              <a:solidFill>
                <a:sysClr val="window" lastClr="FFFFF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D4-4F0A-8292-35F4B225683E}"/>
              </c:ext>
            </c:extLst>
          </c:dPt>
          <c:dLbls>
            <c:dLbl>
              <c:idx val="0"/>
              <c:layout>
                <c:manualLayout>
                  <c:x val="5.6585271185819845E-3"/>
                  <c:y val="2.72408459726911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D4-4F0A-8292-35F4B225683E}"/>
                </c:ext>
              </c:extLst>
            </c:dLbl>
            <c:dLbl>
              <c:idx val="1"/>
              <c:layout>
                <c:manualLayout>
                  <c:x val="-5.8131796376594699E-2"/>
                  <c:y val="6.41570734563841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D4-4F0A-8292-35F4B225683E}"/>
                </c:ext>
              </c:extLst>
            </c:dLbl>
            <c:dLbl>
              <c:idx val="2"/>
              <c:layout>
                <c:manualLayout>
                  <c:x val="2.7019298305365754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D4-4F0A-8292-35F4B225683E}"/>
                </c:ext>
              </c:extLst>
            </c:dLbl>
            <c:dLbl>
              <c:idx val="3"/>
              <c:layout>
                <c:manualLayout>
                  <c:x val="1.0570177496084882E-2"/>
                  <c:y val="2.08337204061120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D4-4F0A-8292-35F4B225683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D4-4F0A-8292-35F4B22568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2'!$B$5:$B$10</c:f>
              <c:strCache>
                <c:ptCount val="6"/>
                <c:pt idx="0">
                  <c:v>Servicios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  <c:pt idx="5">
                  <c:v>Blank</c:v>
                </c:pt>
              </c:strCache>
            </c:strRef>
          </c:cat>
          <c:val>
            <c:numRef>
              <c:f>'Gráfico 2'!$C$5:$C$10</c:f>
              <c:numCache>
                <c:formatCode>0.0%</c:formatCode>
                <c:ptCount val="6"/>
                <c:pt idx="0">
                  <c:v>0.18988052865676297</c:v>
                </c:pt>
                <c:pt idx="1">
                  <c:v>0.20372703262259964</c:v>
                </c:pt>
                <c:pt idx="2">
                  <c:v>5.4136801524206106E-3</c:v>
                </c:pt>
                <c:pt idx="3">
                  <c:v>0.53858817501545975</c:v>
                </c:pt>
                <c:pt idx="4">
                  <c:v>6.2390583552757034E-2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D4-4F0A-8292-35F4B225683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180975</xdr:rowOff>
    </xdr:from>
    <xdr:to>
      <xdr:col>14</xdr:col>
      <xdr:colOff>476250</xdr:colOff>
      <xdr:row>34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36D94F-269D-A512-B05E-9D3BC490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533399</xdr:colOff>
      <xdr:row>0</xdr:row>
      <xdr:rowOff>180975</xdr:rowOff>
    </xdr:from>
    <xdr:to>
      <xdr:col>5</xdr:col>
      <xdr:colOff>609599</xdr:colOff>
      <xdr:row>28</xdr:row>
      <xdr:rowOff>119063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DF87184-D926-E611-1615-B44A1F4FA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672352</xdr:colOff>
      <xdr:row>4</xdr:row>
      <xdr:rowOff>145677</xdr:rowOff>
    </xdr:from>
    <xdr:to>
      <xdr:col>14</xdr:col>
      <xdr:colOff>380999</xdr:colOff>
      <xdr:row>32</xdr:row>
      <xdr:rowOff>168087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56EC782-7083-4FA6-8541-E66BA7CFA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89648</xdr:colOff>
      <xdr:row>6</xdr:row>
      <xdr:rowOff>145676</xdr:rowOff>
    </xdr:from>
    <xdr:to>
      <xdr:col>6</xdr:col>
      <xdr:colOff>369795</xdr:colOff>
      <xdr:row>42</xdr:row>
      <xdr:rowOff>185458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57786A-9DE9-4186-908A-1616509A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414621</xdr:colOff>
      <xdr:row>5</xdr:row>
      <xdr:rowOff>134470</xdr:rowOff>
    </xdr:from>
    <xdr:to>
      <xdr:col>8</xdr:col>
      <xdr:colOff>873501</xdr:colOff>
      <xdr:row>42</xdr:row>
      <xdr:rowOff>6163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8FF6718-EF74-4607-932B-9EE70DB7B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2</xdr:row>
      <xdr:rowOff>179154</xdr:rowOff>
    </xdr:from>
    <xdr:to>
      <xdr:col>12</xdr:col>
      <xdr:colOff>76200</xdr:colOff>
      <xdr:row>32</xdr:row>
      <xdr:rowOff>37152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040BB-66CA-5E60-4096-945EAD254A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435" r="20091"/>
        <a:stretch/>
      </xdr:blipFill>
      <xdr:spPr>
        <a:xfrm>
          <a:off x="1514475" y="560154"/>
          <a:ext cx="7705725" cy="55729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730566</xdr:colOff>
      <xdr:row>4</xdr:row>
      <xdr:rowOff>95250</xdr:rowOff>
    </xdr:from>
    <xdr:to>
      <xdr:col>15</xdr:col>
      <xdr:colOff>19049</xdr:colOff>
      <xdr:row>27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DB7369-6494-493C-B0F6-91032C610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3A4A-DC16-4F6B-94C0-7C40EFD04248}">
  <dimension ref="B3:N31"/>
  <sheetViews>
    <sheetView workbookViewId="0">
      <selection activeCell="C11" sqref="C11:C16"/>
    </sheetView>
  </sheetViews>
  <sheetFormatPr baseColWidth="10" defaultRowHeight="15" x14ac:dyDescent="0.25"/>
  <cols>
    <col min="2" max="2" width="34.85546875" bestFit="1" customWidth="1"/>
    <col min="3" max="3" width="21.85546875" bestFit="1" customWidth="1"/>
  </cols>
  <sheetData>
    <row r="3" spans="2:3" x14ac:dyDescent="0.25">
      <c r="B3" t="s">
        <v>140</v>
      </c>
      <c r="C3">
        <v>2021</v>
      </c>
    </row>
    <row r="4" spans="2:3" x14ac:dyDescent="0.25">
      <c r="B4" s="39" t="s">
        <v>111</v>
      </c>
      <c r="C4" s="44">
        <f>C5+C6</f>
        <v>84286289946.619995</v>
      </c>
    </row>
    <row r="5" spans="2:3" x14ac:dyDescent="0.25">
      <c r="B5" s="39" t="s">
        <v>122</v>
      </c>
      <c r="C5" s="44">
        <v>84285556106.309998</v>
      </c>
    </row>
    <row r="6" spans="2:3" x14ac:dyDescent="0.25">
      <c r="B6" s="39" t="s">
        <v>123</v>
      </c>
      <c r="C6" s="44">
        <v>733840.31</v>
      </c>
    </row>
    <row r="7" spans="2:3" x14ac:dyDescent="0.25">
      <c r="B7" s="39" t="s">
        <v>112</v>
      </c>
      <c r="C7" s="45">
        <f>C8+C10</f>
        <v>69736421469.449997</v>
      </c>
    </row>
    <row r="8" spans="2:3" x14ac:dyDescent="0.25">
      <c r="B8" s="39" t="s">
        <v>120</v>
      </c>
      <c r="C8" s="45">
        <v>63328398904.909996</v>
      </c>
    </row>
    <row r="9" spans="2:3" x14ac:dyDescent="0.25">
      <c r="B9" s="43" t="s">
        <v>116</v>
      </c>
      <c r="C9" s="45">
        <v>4350896030.3600006</v>
      </c>
    </row>
    <row r="10" spans="2:3" x14ac:dyDescent="0.25">
      <c r="B10" s="92" t="s">
        <v>121</v>
      </c>
      <c r="C10" s="45">
        <v>6408022564.5400019</v>
      </c>
    </row>
    <row r="11" spans="2:3" x14ac:dyDescent="0.25">
      <c r="B11" s="39" t="s">
        <v>113</v>
      </c>
      <c r="C11" s="45">
        <f>C13+C9</f>
        <v>18900764507.529999</v>
      </c>
    </row>
    <row r="12" spans="2:3" x14ac:dyDescent="0.25">
      <c r="B12" s="39" t="s">
        <v>114</v>
      </c>
      <c r="C12" s="45">
        <f>C5-C8</f>
        <v>20957157201.400002</v>
      </c>
    </row>
    <row r="13" spans="2:3" x14ac:dyDescent="0.25">
      <c r="B13" s="39" t="s">
        <v>115</v>
      </c>
      <c r="C13" s="45">
        <f>C4-C7</f>
        <v>14549868477.169998</v>
      </c>
    </row>
    <row r="14" spans="2:3" x14ac:dyDescent="0.25">
      <c r="B14" s="39" t="s">
        <v>117</v>
      </c>
      <c r="C14" s="44">
        <v>335020704.54000002</v>
      </c>
    </row>
    <row r="15" spans="2:3" x14ac:dyDescent="0.25">
      <c r="B15" s="39" t="s">
        <v>118</v>
      </c>
      <c r="C15" s="45">
        <v>6166735385.7099991</v>
      </c>
    </row>
    <row r="16" spans="2:3" x14ac:dyDescent="0.25">
      <c r="B16" s="39" t="s">
        <v>119</v>
      </c>
      <c r="C16" s="45">
        <f>C14-C15</f>
        <v>-5831714681.1699991</v>
      </c>
    </row>
    <row r="22" spans="2:14" x14ac:dyDescent="0.25">
      <c r="B22" s="88"/>
      <c r="C22" s="88"/>
      <c r="D22" s="88"/>
      <c r="E22" s="88"/>
      <c r="F22" s="88"/>
      <c r="G22" s="89"/>
      <c r="H22" s="89"/>
      <c r="I22" s="88"/>
      <c r="J22" s="88"/>
      <c r="K22" s="88"/>
      <c r="L22" s="88"/>
      <c r="M22" s="88"/>
      <c r="N22" s="88"/>
    </row>
    <row r="23" spans="2:14" x14ac:dyDescent="0.25">
      <c r="B23" s="90"/>
      <c r="C23" s="90"/>
      <c r="D23" s="90"/>
      <c r="E23" s="91"/>
      <c r="F23" s="91"/>
      <c r="G23" s="91"/>
      <c r="H23" s="91"/>
      <c r="I23" s="91"/>
      <c r="J23" s="91"/>
      <c r="K23" s="91"/>
      <c r="L23" s="90"/>
      <c r="M23" s="91"/>
      <c r="N23" s="91"/>
    </row>
    <row r="29" spans="2:14" x14ac:dyDescent="0.25">
      <c r="C29" s="39" t="s">
        <v>111</v>
      </c>
      <c r="D29" s="39" t="s">
        <v>112</v>
      </c>
      <c r="H29" s="39" t="s">
        <v>113</v>
      </c>
      <c r="I29" s="39" t="s">
        <v>114</v>
      </c>
      <c r="J29" s="39" t="s">
        <v>115</v>
      </c>
      <c r="K29" s="39" t="s">
        <v>117</v>
      </c>
      <c r="L29" s="39" t="s">
        <v>118</v>
      </c>
      <c r="M29" s="39" t="s">
        <v>119</v>
      </c>
    </row>
    <row r="30" spans="2:14" x14ac:dyDescent="0.25">
      <c r="C30" s="44">
        <v>84285556106.309998</v>
      </c>
      <c r="D30" s="45">
        <v>63328398904.909996</v>
      </c>
      <c r="H30" s="45" t="e">
        <f>J30+#REF!</f>
        <v>#REF!</v>
      </c>
      <c r="I30" s="45" t="e">
        <f>#REF!-#REF!</f>
        <v>#REF!</v>
      </c>
      <c r="J30" s="45">
        <f>C30-D30</f>
        <v>20957157201.400002</v>
      </c>
      <c r="K30" s="44">
        <v>335020704.54000002</v>
      </c>
      <c r="L30" s="45">
        <v>6166735385.7099991</v>
      </c>
      <c r="M30" s="45">
        <f>K30-L30</f>
        <v>-5831714681.1699991</v>
      </c>
    </row>
    <row r="31" spans="2:14" x14ac:dyDescent="0.25">
      <c r="C31" s="44">
        <v>733840.31</v>
      </c>
      <c r="D31" s="45">
        <v>4350896030.3600006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7750-3393-41FB-99CF-EE6A4C101216}">
  <dimension ref="B2:P57"/>
  <sheetViews>
    <sheetView showGridLines="0" tabSelected="1" topLeftCell="A13" zoomScale="85" zoomScaleNormal="85" workbookViewId="0">
      <selection activeCell="R34" sqref="R34"/>
    </sheetView>
  </sheetViews>
  <sheetFormatPr baseColWidth="10" defaultRowHeight="15" x14ac:dyDescent="0.25"/>
  <cols>
    <col min="1" max="2" width="11.42578125" style="93"/>
    <col min="3" max="3" width="16.85546875" style="93" customWidth="1"/>
    <col min="4" max="4" width="11.42578125" style="93"/>
    <col min="5" max="5" width="13.140625" style="93" customWidth="1"/>
    <col min="6" max="6" width="14.140625" style="93" customWidth="1"/>
    <col min="7" max="7" width="16.85546875" style="93" customWidth="1"/>
    <col min="8" max="8" width="14.7109375" style="93" customWidth="1"/>
    <col min="9" max="9" width="18" style="93" customWidth="1"/>
    <col min="10" max="10" width="19" style="93" customWidth="1"/>
    <col min="11" max="16384" width="11.42578125" style="93"/>
  </cols>
  <sheetData>
    <row r="2" spans="8:16" x14ac:dyDescent="0.25">
      <c r="H2" s="128" t="s">
        <v>156</v>
      </c>
      <c r="I2" s="128"/>
      <c r="J2" s="128"/>
      <c r="K2" s="128"/>
      <c r="L2" s="128"/>
      <c r="M2" s="128"/>
      <c r="N2" s="128"/>
      <c r="O2" s="128"/>
      <c r="P2" s="128"/>
    </row>
    <row r="46" spans="3:14" x14ac:dyDescent="0.25">
      <c r="C46" s="96" t="s">
        <v>140</v>
      </c>
      <c r="D46" s="96" t="s">
        <v>111</v>
      </c>
      <c r="E46" s="96" t="s">
        <v>112</v>
      </c>
      <c r="G46" s="127" t="s">
        <v>114</v>
      </c>
      <c r="H46" s="127" t="s">
        <v>113</v>
      </c>
      <c r="I46" s="127" t="s">
        <v>115</v>
      </c>
    </row>
    <row r="47" spans="3:14" x14ac:dyDescent="0.25">
      <c r="C47" s="94" t="s">
        <v>143</v>
      </c>
      <c r="D47" s="45">
        <v>84155945220.069992</v>
      </c>
      <c r="E47" s="45">
        <f>63328398904.91-E50</f>
        <v>58977502874.550003</v>
      </c>
      <c r="G47" s="127"/>
      <c r="H47" s="127"/>
      <c r="I47" s="127"/>
    </row>
    <row r="48" spans="3:14" ht="15" customHeight="1" x14ac:dyDescent="0.25">
      <c r="C48" s="94" t="s">
        <v>31</v>
      </c>
      <c r="D48" s="44">
        <v>12167049.120000001</v>
      </c>
      <c r="E48" s="95" t="s">
        <v>144</v>
      </c>
      <c r="G48" s="45">
        <v>20827546315.159996</v>
      </c>
      <c r="H48" s="45">
        <v>18782586830.099991</v>
      </c>
      <c r="I48" s="45">
        <v>14431690799.73999</v>
      </c>
      <c r="M48" s="97"/>
      <c r="N48" s="98"/>
    </row>
    <row r="49" spans="2:16" x14ac:dyDescent="0.25">
      <c r="C49" s="94" t="s">
        <v>529</v>
      </c>
      <c r="D49" s="44">
        <v>0</v>
      </c>
      <c r="E49" s="45">
        <v>6408022564.5400019</v>
      </c>
      <c r="H49" s="97"/>
      <c r="I49" s="97"/>
      <c r="J49" s="98"/>
      <c r="K49" s="98"/>
    </row>
    <row r="50" spans="2:16" x14ac:dyDescent="0.25">
      <c r="C50" s="94" t="s">
        <v>147</v>
      </c>
      <c r="D50" s="95" t="s">
        <v>144</v>
      </c>
      <c r="E50" s="45">
        <v>4350896030.3600006</v>
      </c>
      <c r="N50" s="97"/>
      <c r="O50" s="99"/>
      <c r="P50" s="98"/>
    </row>
    <row r="51" spans="2:16" x14ac:dyDescent="0.25">
      <c r="I51" s="106"/>
      <c r="J51" s="106"/>
    </row>
    <row r="53" spans="2:16" x14ac:dyDescent="0.25">
      <c r="B53" s="122" t="s">
        <v>155</v>
      </c>
      <c r="D53" s="88"/>
      <c r="E53" s="91"/>
    </row>
    <row r="54" spans="2:16" x14ac:dyDescent="0.25">
      <c r="B54" s="101" t="s">
        <v>33</v>
      </c>
    </row>
    <row r="55" spans="2:16" x14ac:dyDescent="0.25">
      <c r="B55" s="123" t="s">
        <v>145</v>
      </c>
    </row>
    <row r="56" spans="2:16" x14ac:dyDescent="0.25">
      <c r="B56" s="122" t="s">
        <v>63</v>
      </c>
    </row>
    <row r="57" spans="2:16" x14ac:dyDescent="0.25">
      <c r="B57" s="124"/>
    </row>
  </sheetData>
  <mergeCells count="4">
    <mergeCell ref="H46:H47"/>
    <mergeCell ref="G46:G47"/>
    <mergeCell ref="I46:I47"/>
    <mergeCell ref="H2:P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9923-5FE6-436F-BD58-ED37C20D753A}">
  <dimension ref="A1:M46"/>
  <sheetViews>
    <sheetView showGridLines="0" topLeftCell="A14" zoomScaleNormal="100" workbookViewId="0">
      <selection activeCell="F36" sqref="F36"/>
    </sheetView>
  </sheetViews>
  <sheetFormatPr baseColWidth="10" defaultColWidth="9.140625" defaultRowHeight="15" x14ac:dyDescent="0.25"/>
  <cols>
    <col min="1" max="1" width="9.140625" style="4"/>
    <col min="2" max="2" width="69.85546875" style="4" bestFit="1" customWidth="1"/>
    <col min="3" max="3" width="18" style="4" customWidth="1"/>
    <col min="4" max="4" width="17.140625" style="4" customWidth="1"/>
    <col min="5" max="5" width="16.28515625" style="4" customWidth="1"/>
    <col min="6" max="6" width="14.5703125" style="4" bestFit="1" customWidth="1"/>
    <col min="7" max="7" width="15.140625" style="4" customWidth="1"/>
    <col min="8" max="8" width="12.28515625" style="4" customWidth="1"/>
    <col min="9" max="9" width="13.85546875" style="5" customWidth="1"/>
    <col min="10" max="10" width="16.85546875" style="5" customWidth="1"/>
    <col min="11" max="11" width="9.140625" style="4"/>
    <col min="12" max="12" width="30.140625" style="4" bestFit="1" customWidth="1"/>
    <col min="13" max="13" width="15.85546875" style="4" bestFit="1" customWidth="1"/>
    <col min="14" max="16384" width="9.140625" style="4"/>
  </cols>
  <sheetData>
    <row r="1" spans="1:13" s="2" customFormat="1" ht="15" customHeight="1" x14ac:dyDescent="0.25">
      <c r="A1" s="1"/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"/>
    </row>
    <row r="2" spans="1:13" s="2" customFormat="1" ht="15" customHeight="1" x14ac:dyDescent="0.25">
      <c r="A2" s="1"/>
      <c r="B2" s="146" t="s">
        <v>1</v>
      </c>
      <c r="C2" s="146"/>
      <c r="D2" s="146"/>
      <c r="E2" s="146"/>
      <c r="F2" s="146"/>
      <c r="G2" s="146"/>
      <c r="H2" s="146"/>
      <c r="I2" s="146"/>
      <c r="J2" s="146"/>
      <c r="K2" s="1"/>
    </row>
    <row r="3" spans="1:13" s="2" customFormat="1" ht="15" customHeight="1" x14ac:dyDescent="0.25">
      <c r="A3" s="3"/>
      <c r="B3" s="147" t="s">
        <v>2</v>
      </c>
      <c r="C3" s="147"/>
      <c r="D3" s="147"/>
      <c r="E3" s="147"/>
      <c r="F3" s="147"/>
      <c r="G3" s="147"/>
      <c r="H3" s="147"/>
      <c r="I3" s="147"/>
      <c r="J3" s="147"/>
      <c r="K3" s="3"/>
    </row>
    <row r="5" spans="1:13" x14ac:dyDescent="0.25">
      <c r="B5" s="148"/>
      <c r="C5" s="148"/>
      <c r="D5" s="148"/>
      <c r="E5" s="148"/>
      <c r="F5" s="148"/>
      <c r="G5" s="148"/>
    </row>
    <row r="6" spans="1:13" x14ac:dyDescent="0.25">
      <c r="B6" s="148" t="s">
        <v>3</v>
      </c>
      <c r="C6" s="148"/>
      <c r="D6" s="148"/>
      <c r="E6" s="148"/>
      <c r="F6" s="148"/>
      <c r="G6" s="148"/>
      <c r="H6" s="148"/>
      <c r="I6" s="148"/>
      <c r="J6" s="148"/>
    </row>
    <row r="7" spans="1:13" x14ac:dyDescent="0.25">
      <c r="B7" s="128" t="s">
        <v>134</v>
      </c>
      <c r="C7" s="128"/>
      <c r="D7" s="128"/>
      <c r="E7" s="128"/>
      <c r="F7" s="128"/>
      <c r="G7" s="128"/>
      <c r="H7" s="128"/>
      <c r="I7" s="128"/>
      <c r="J7" s="128"/>
    </row>
    <row r="8" spans="1:13" x14ac:dyDescent="0.25">
      <c r="B8" s="132" t="s">
        <v>4</v>
      </c>
      <c r="C8" s="132"/>
      <c r="D8" s="132"/>
      <c r="E8" s="132"/>
      <c r="F8" s="132"/>
      <c r="G8" s="132"/>
      <c r="H8" s="132"/>
      <c r="I8" s="132"/>
      <c r="J8" s="132"/>
      <c r="L8" s="6" t="s">
        <v>5</v>
      </c>
      <c r="M8" s="7">
        <f>6143649538425/1000000</f>
        <v>6143649.5384250004</v>
      </c>
    </row>
    <row r="9" spans="1:13" ht="15.75" thickBot="1" x14ac:dyDescent="0.3">
      <c r="B9" s="8"/>
      <c r="C9" s="8"/>
      <c r="D9" s="8"/>
      <c r="E9" s="8"/>
      <c r="F9" s="8"/>
      <c r="G9" s="8"/>
      <c r="H9" s="8"/>
      <c r="I9" s="9"/>
      <c r="J9" s="9"/>
    </row>
    <row r="10" spans="1:13" ht="19.5" customHeight="1" thickBot="1" x14ac:dyDescent="0.3">
      <c r="A10" s="60"/>
      <c r="B10" s="133" t="s">
        <v>6</v>
      </c>
      <c r="C10" s="46">
        <v>2021</v>
      </c>
      <c r="D10" s="136">
        <v>2022</v>
      </c>
      <c r="E10" s="136"/>
      <c r="F10" s="136"/>
      <c r="G10" s="136"/>
      <c r="H10" s="129" t="s">
        <v>7</v>
      </c>
      <c r="I10" s="137"/>
      <c r="J10" s="129" t="s">
        <v>125</v>
      </c>
    </row>
    <row r="11" spans="1:13" ht="19.5" customHeight="1" thickBot="1" x14ac:dyDescent="0.3">
      <c r="A11" s="60"/>
      <c r="B11" s="133"/>
      <c r="C11" s="141" t="s">
        <v>124</v>
      </c>
      <c r="D11" s="141" t="s">
        <v>37</v>
      </c>
      <c r="E11" s="144" t="s">
        <v>126</v>
      </c>
      <c r="F11" s="145"/>
      <c r="G11" s="134"/>
      <c r="H11" s="130"/>
      <c r="I11" s="138"/>
      <c r="J11" s="130"/>
      <c r="L11" s="13" t="s">
        <v>5</v>
      </c>
      <c r="M11" s="14">
        <v>6143649538424.999</v>
      </c>
    </row>
    <row r="12" spans="1:13" ht="30" customHeight="1" x14ac:dyDescent="0.25">
      <c r="A12" s="60"/>
      <c r="B12" s="134"/>
      <c r="C12" s="142"/>
      <c r="D12" s="142"/>
      <c r="E12" s="140" t="s">
        <v>127</v>
      </c>
      <c r="F12" s="140" t="s">
        <v>128</v>
      </c>
      <c r="G12" s="141" t="s">
        <v>129</v>
      </c>
      <c r="H12" s="131"/>
      <c r="I12" s="139"/>
      <c r="J12" s="130"/>
    </row>
    <row r="13" spans="1:13" ht="30" customHeight="1" x14ac:dyDescent="0.25">
      <c r="A13" s="60"/>
      <c r="B13" s="134"/>
      <c r="C13" s="143"/>
      <c r="D13" s="143"/>
      <c r="E13" s="140"/>
      <c r="F13" s="140"/>
      <c r="G13" s="143"/>
      <c r="H13" s="47" t="s">
        <v>8</v>
      </c>
      <c r="I13" s="47" t="s">
        <v>9</v>
      </c>
      <c r="J13" s="131"/>
    </row>
    <row r="14" spans="1:13" ht="15.75" thickBot="1" x14ac:dyDescent="0.3">
      <c r="A14" s="60"/>
      <c r="B14" s="135"/>
      <c r="C14" s="48">
        <v>1</v>
      </c>
      <c r="D14" s="48">
        <v>2</v>
      </c>
      <c r="E14" s="49">
        <v>3</v>
      </c>
      <c r="F14" s="48">
        <v>4</v>
      </c>
      <c r="G14" s="49" t="s">
        <v>130</v>
      </c>
      <c r="H14" s="49" t="s">
        <v>131</v>
      </c>
      <c r="I14" s="49" t="s">
        <v>132</v>
      </c>
      <c r="J14" s="85" t="s">
        <v>133</v>
      </c>
    </row>
    <row r="15" spans="1:13" x14ac:dyDescent="0.25">
      <c r="A15" s="60"/>
      <c r="B15" s="78" t="s">
        <v>10</v>
      </c>
      <c r="C15" s="54">
        <f>C16+C23+C24+C27+C30+C31</f>
        <v>84073561064.160034</v>
      </c>
      <c r="D15" s="54">
        <f>D16+D23+D24+D27+D30+D31</f>
        <v>823322617658</v>
      </c>
      <c r="E15" s="54">
        <f>E16+E23+E24+E27+E30+E31</f>
        <v>74879565149.999268</v>
      </c>
      <c r="F15" s="54">
        <f>F16+F23+F24+F27+F30+F31</f>
        <v>84155945220.069992</v>
      </c>
      <c r="G15" s="53">
        <f t="shared" ref="G15:G27" si="0">IFERROR(F15/E15,"0.0%")</f>
        <v>1.1238840002808272</v>
      </c>
      <c r="H15" s="54">
        <f>F15-C15</f>
        <v>82384155.909957886</v>
      </c>
      <c r="I15" s="53">
        <f t="shared" ref="I15:I29" si="1">IFERROR(H15/C15,"0.0%")</f>
        <v>9.7990563105905689E-4</v>
      </c>
      <c r="J15" s="53">
        <f>F15/$M$11</f>
        <v>1.3698038062510385E-2</v>
      </c>
    </row>
    <row r="16" spans="1:13" x14ac:dyDescent="0.25">
      <c r="A16" s="60"/>
      <c r="B16" s="79" t="s">
        <v>11</v>
      </c>
      <c r="C16" s="55">
        <f>SUM(C17:C22)</f>
        <v>81107611531.500015</v>
      </c>
      <c r="D16" s="55">
        <f>SUM(D17:D22)</f>
        <v>774311822528</v>
      </c>
      <c r="E16" s="55">
        <f>SUM(E17:E22)</f>
        <v>71723829480.398254</v>
      </c>
      <c r="F16" s="55">
        <f>SUM(F17:F22)</f>
        <v>80410577130.329987</v>
      </c>
      <c r="G16" s="10">
        <f t="shared" si="0"/>
        <v>1.121113829432459</v>
      </c>
      <c r="H16" s="55">
        <f t="shared" ref="H16:H38" si="2">F16-C16</f>
        <v>-697034401.17002869</v>
      </c>
      <c r="I16" s="10">
        <f t="shared" si="1"/>
        <v>-8.5939455990430604E-3</v>
      </c>
      <c r="J16" s="10">
        <f t="shared" ref="J16:J38" si="3">F16/$M$11</f>
        <v>1.3088405617444161E-2</v>
      </c>
    </row>
    <row r="17" spans="1:12" s="29" customFormat="1" ht="30" x14ac:dyDescent="0.25">
      <c r="A17" s="84"/>
      <c r="B17" s="80" t="s">
        <v>12</v>
      </c>
      <c r="C17" s="56">
        <v>39847873865.270004</v>
      </c>
      <c r="D17" s="56">
        <v>239266514875</v>
      </c>
      <c r="E17" s="56">
        <v>29613794697</v>
      </c>
      <c r="F17" s="56">
        <v>35980397127.559998</v>
      </c>
      <c r="G17" s="11">
        <f t="shared" si="0"/>
        <v>1.2149877277026224</v>
      </c>
      <c r="H17" s="56">
        <f t="shared" si="2"/>
        <v>-3867476737.7100067</v>
      </c>
      <c r="I17" s="11">
        <f t="shared" si="1"/>
        <v>-9.7056037438443168E-2</v>
      </c>
      <c r="J17" s="11">
        <f t="shared" si="3"/>
        <v>5.8565184915778936E-3</v>
      </c>
      <c r="L17" s="100"/>
    </row>
    <row r="18" spans="1:12" s="29" customFormat="1" x14ac:dyDescent="0.25">
      <c r="A18" s="84"/>
      <c r="B18" s="81" t="s">
        <v>13</v>
      </c>
      <c r="C18" s="56">
        <v>5507523664.8099995</v>
      </c>
      <c r="D18" s="56">
        <v>38908676469</v>
      </c>
      <c r="E18" s="56">
        <v>3921632021.3982482</v>
      </c>
      <c r="F18" s="56">
        <v>4638185359.8599997</v>
      </c>
      <c r="G18" s="11">
        <f t="shared" si="0"/>
        <v>1.1827181475854702</v>
      </c>
      <c r="H18" s="56">
        <f t="shared" si="2"/>
        <v>-869338304.94999981</v>
      </c>
      <c r="I18" s="11">
        <f t="shared" si="1"/>
        <v>-0.15784558684778535</v>
      </c>
      <c r="J18" s="11">
        <f t="shared" si="3"/>
        <v>7.5495604540116003E-4</v>
      </c>
    </row>
    <row r="19" spans="1:12" s="29" customFormat="1" x14ac:dyDescent="0.25">
      <c r="A19" s="84"/>
      <c r="B19" s="81" t="s">
        <v>14</v>
      </c>
      <c r="C19" s="56">
        <v>32218056272.549995</v>
      </c>
      <c r="D19" s="56">
        <v>441856698156</v>
      </c>
      <c r="E19" s="56">
        <v>34351974686</v>
      </c>
      <c r="F19" s="56">
        <v>35935442845.949997</v>
      </c>
      <c r="G19" s="11">
        <f t="shared" si="0"/>
        <v>1.0460954042503803</v>
      </c>
      <c r="H19" s="56">
        <f t="shared" si="2"/>
        <v>3717386573.4000015</v>
      </c>
      <c r="I19" s="11">
        <f t="shared" si="1"/>
        <v>0.1153820870493432</v>
      </c>
      <c r="J19" s="11">
        <f t="shared" si="3"/>
        <v>5.8492012965899896E-3</v>
      </c>
    </row>
    <row r="20" spans="1:12" s="29" customFormat="1" ht="30" x14ac:dyDescent="0.25">
      <c r="A20" s="84"/>
      <c r="B20" s="80" t="s">
        <v>15</v>
      </c>
      <c r="C20" s="56">
        <v>3452836173.1000004</v>
      </c>
      <c r="D20" s="56">
        <v>53090272736</v>
      </c>
      <c r="E20" s="56">
        <v>3740440406</v>
      </c>
      <c r="F20" s="56">
        <v>3769803964.4299998</v>
      </c>
      <c r="G20" s="11">
        <f t="shared" si="0"/>
        <v>1.0078502944153043</v>
      </c>
      <c r="H20" s="56">
        <f t="shared" si="2"/>
        <v>316967791.32999945</v>
      </c>
      <c r="I20" s="11">
        <f t="shared" si="1"/>
        <v>9.1799255869536869E-2</v>
      </c>
      <c r="J20" s="11">
        <f t="shared" si="3"/>
        <v>6.1360986508947834E-4</v>
      </c>
    </row>
    <row r="21" spans="1:12" s="29" customFormat="1" x14ac:dyDescent="0.25">
      <c r="A21" s="84"/>
      <c r="B21" s="81" t="s">
        <v>16</v>
      </c>
      <c r="C21" s="56">
        <v>81280200.879999995</v>
      </c>
      <c r="D21" s="56">
        <v>1188226570</v>
      </c>
      <c r="E21" s="56">
        <v>95938857</v>
      </c>
      <c r="F21" s="56">
        <v>86672441.429999992</v>
      </c>
      <c r="G21" s="11">
        <f t="shared" si="0"/>
        <v>0.9034133211530756</v>
      </c>
      <c r="H21" s="56">
        <f t="shared" si="2"/>
        <v>5392240.549999997</v>
      </c>
      <c r="I21" s="11">
        <f t="shared" si="1"/>
        <v>6.634137823995985E-2</v>
      </c>
      <c r="J21" s="11">
        <f t="shared" si="3"/>
        <v>1.4107647398816234E-5</v>
      </c>
    </row>
    <row r="22" spans="1:12" s="29" customFormat="1" x14ac:dyDescent="0.25">
      <c r="A22" s="84"/>
      <c r="B22" s="81" t="s">
        <v>17</v>
      </c>
      <c r="C22" s="56">
        <v>41354.89</v>
      </c>
      <c r="D22" s="56">
        <v>1433722</v>
      </c>
      <c r="E22" s="56">
        <v>48813</v>
      </c>
      <c r="F22" s="56">
        <v>75391.100000000006</v>
      </c>
      <c r="G22" s="11">
        <f t="shared" si="0"/>
        <v>1.5444881486489257</v>
      </c>
      <c r="H22" s="56">
        <f t="shared" si="2"/>
        <v>34036.210000000006</v>
      </c>
      <c r="I22" s="11">
        <f t="shared" si="1"/>
        <v>0.82302745817967371</v>
      </c>
      <c r="J22" s="11">
        <f t="shared" si="3"/>
        <v>1.2271386824471672E-8</v>
      </c>
    </row>
    <row r="23" spans="1:12" x14ac:dyDescent="0.25">
      <c r="A23" s="60"/>
      <c r="B23" s="79" t="s">
        <v>18</v>
      </c>
      <c r="C23" s="55">
        <v>200014635.59999999</v>
      </c>
      <c r="D23" s="55">
        <v>2855666989</v>
      </c>
      <c r="E23" s="55">
        <v>228663212.60100669</v>
      </c>
      <c r="F23" s="55">
        <v>469213990.97999996</v>
      </c>
      <c r="G23" s="10">
        <f t="shared" si="0"/>
        <v>2.051987224542013</v>
      </c>
      <c r="H23" s="55">
        <f t="shared" si="2"/>
        <v>269199355.38</v>
      </c>
      <c r="I23" s="10">
        <f t="shared" si="1"/>
        <v>1.3458982867551719</v>
      </c>
      <c r="J23" s="10">
        <f t="shared" si="3"/>
        <v>7.6373821137637482E-5</v>
      </c>
    </row>
    <row r="24" spans="1:12" x14ac:dyDescent="0.25">
      <c r="A24" s="60"/>
      <c r="B24" s="79" t="s">
        <v>19</v>
      </c>
      <c r="C24" s="55">
        <f t="shared" ref="C24:E24" si="4">SUM(C25:C26)</f>
        <v>1592508445.3000002</v>
      </c>
      <c r="D24" s="55">
        <f t="shared" si="4"/>
        <v>24530106722</v>
      </c>
      <c r="E24" s="55">
        <f t="shared" si="4"/>
        <v>1865257668</v>
      </c>
      <c r="F24" s="55">
        <f>SUM(F25:F26)</f>
        <v>1978174072.8799999</v>
      </c>
      <c r="G24" s="10">
        <f t="shared" si="0"/>
        <v>1.0605366254846029</v>
      </c>
      <c r="H24" s="55">
        <f t="shared" si="2"/>
        <v>385665627.57999969</v>
      </c>
      <c r="I24" s="10">
        <f t="shared" si="1"/>
        <v>0.24217493396548184</v>
      </c>
      <c r="J24" s="10">
        <f t="shared" si="3"/>
        <v>3.2198680287794042E-4</v>
      </c>
    </row>
    <row r="25" spans="1:12" x14ac:dyDescent="0.25">
      <c r="A25" s="60"/>
      <c r="B25" s="81" t="s">
        <v>20</v>
      </c>
      <c r="C25" s="56">
        <v>1168997084.2500002</v>
      </c>
      <c r="D25" s="56">
        <v>18916568735</v>
      </c>
      <c r="E25" s="56">
        <v>1346168171</v>
      </c>
      <c r="F25" s="56">
        <v>1385818355.8599999</v>
      </c>
      <c r="G25" s="11">
        <f t="shared" si="0"/>
        <v>1.0294541096084198</v>
      </c>
      <c r="H25" s="56">
        <f t="shared" si="2"/>
        <v>216821271.60999966</v>
      </c>
      <c r="I25" s="11">
        <f t="shared" si="1"/>
        <v>0.18547631515189522</v>
      </c>
      <c r="J25" s="11">
        <f t="shared" si="3"/>
        <v>2.2556923978044353E-4</v>
      </c>
    </row>
    <row r="26" spans="1:12" x14ac:dyDescent="0.25">
      <c r="A26" s="60"/>
      <c r="B26" s="81" t="s">
        <v>21</v>
      </c>
      <c r="C26" s="56">
        <v>423511361.05000007</v>
      </c>
      <c r="D26" s="56">
        <v>5613537987</v>
      </c>
      <c r="E26" s="56">
        <v>519089497</v>
      </c>
      <c r="F26" s="56">
        <v>592355717.01999998</v>
      </c>
      <c r="G26" s="11">
        <f t="shared" si="0"/>
        <v>1.1411437149921759</v>
      </c>
      <c r="H26" s="56">
        <f t="shared" si="2"/>
        <v>168844355.96999991</v>
      </c>
      <c r="I26" s="11">
        <f t="shared" si="1"/>
        <v>0.39867727645225087</v>
      </c>
      <c r="J26" s="11">
        <f t="shared" si="3"/>
        <v>9.6417563097496889E-5</v>
      </c>
    </row>
    <row r="27" spans="1:12" x14ac:dyDescent="0.25">
      <c r="A27" s="60"/>
      <c r="B27" s="79" t="s">
        <v>22</v>
      </c>
      <c r="C27" s="55">
        <f t="shared" ref="C27:E27" si="5">SUM(C28:C29)</f>
        <v>201981396.26999998</v>
      </c>
      <c r="D27" s="55">
        <f>SUM(D28:D29)</f>
        <v>8787404149</v>
      </c>
      <c r="E27" s="55">
        <f t="shared" si="5"/>
        <v>32884063</v>
      </c>
      <c r="F27" s="55">
        <f>SUM(F28:F29)</f>
        <v>407278990.24999994</v>
      </c>
      <c r="G27" s="10">
        <f t="shared" si="0"/>
        <v>12.385300145240567</v>
      </c>
      <c r="H27" s="55">
        <f t="shared" si="2"/>
        <v>205297593.97999996</v>
      </c>
      <c r="I27" s="10">
        <f t="shared" si="1"/>
        <v>1.0164183324367508</v>
      </c>
      <c r="J27" s="10">
        <f t="shared" si="3"/>
        <v>6.6292679571434507E-5</v>
      </c>
    </row>
    <row r="28" spans="1:12" x14ac:dyDescent="0.25">
      <c r="A28" s="60"/>
      <c r="B28" s="81" t="s">
        <v>23</v>
      </c>
      <c r="C28" s="56">
        <v>167357386.19</v>
      </c>
      <c r="D28" s="56">
        <v>0</v>
      </c>
      <c r="E28" s="56">
        <v>0</v>
      </c>
      <c r="F28" s="56">
        <v>2716154.14</v>
      </c>
      <c r="G28" s="11" t="str">
        <f>IFERROR(F28/E28,"0.0%")</f>
        <v>0.0%</v>
      </c>
      <c r="H28" s="56">
        <f t="shared" si="2"/>
        <v>-164641232.05000001</v>
      </c>
      <c r="I28" s="11">
        <f t="shared" si="1"/>
        <v>-0.98377033603454855</v>
      </c>
      <c r="J28" s="11">
        <f t="shared" si="3"/>
        <v>4.4210759793702686E-7</v>
      </c>
    </row>
    <row r="29" spans="1:12" x14ac:dyDescent="0.25">
      <c r="A29" s="60"/>
      <c r="B29" s="81" t="s">
        <v>24</v>
      </c>
      <c r="C29" s="56">
        <v>34624010.079999998</v>
      </c>
      <c r="D29" s="56">
        <v>8787404149</v>
      </c>
      <c r="E29" s="56">
        <v>32884063</v>
      </c>
      <c r="F29" s="56">
        <v>404562836.10999995</v>
      </c>
      <c r="G29" s="11">
        <f t="shared" ref="G29:G38" si="6">IFERROR(F29/E29,"0.0%")</f>
        <v>12.302702257625524</v>
      </c>
      <c r="H29" s="56">
        <f t="shared" si="2"/>
        <v>369938826.02999997</v>
      </c>
      <c r="I29" s="11">
        <f t="shared" si="1"/>
        <v>10.684459286351963</v>
      </c>
      <c r="J29" s="11">
        <f t="shared" si="3"/>
        <v>6.5850571973497484E-5</v>
      </c>
    </row>
    <row r="30" spans="1:12" x14ac:dyDescent="0.25">
      <c r="A30" s="60"/>
      <c r="B30" s="79" t="s">
        <v>135</v>
      </c>
      <c r="C30" s="55">
        <v>0</v>
      </c>
      <c r="D30" s="55">
        <v>1001805845</v>
      </c>
      <c r="E30" s="55">
        <v>61329</v>
      </c>
      <c r="F30" s="55">
        <v>121500</v>
      </c>
      <c r="G30" s="10">
        <f t="shared" si="6"/>
        <v>1.9811182311793769</v>
      </c>
      <c r="H30" s="55">
        <f t="shared" si="2"/>
        <v>121500</v>
      </c>
      <c r="I30" s="10" t="str">
        <f>IFERROR(H30/C30,"0.0%")</f>
        <v>0.0%</v>
      </c>
      <c r="J30" s="10">
        <f t="shared" si="3"/>
        <v>1.9776518702782E-8</v>
      </c>
    </row>
    <row r="31" spans="1:12" x14ac:dyDescent="0.25">
      <c r="A31" s="60"/>
      <c r="B31" s="79" t="s">
        <v>25</v>
      </c>
      <c r="C31" s="55">
        <v>971445055.49000025</v>
      </c>
      <c r="D31" s="55">
        <v>11835811425</v>
      </c>
      <c r="E31" s="55">
        <v>1028869397</v>
      </c>
      <c r="F31" s="55">
        <v>890579535.62999988</v>
      </c>
      <c r="G31" s="10">
        <f t="shared" si="6"/>
        <v>0.86559046097276415</v>
      </c>
      <c r="H31" s="55">
        <f t="shared" si="2"/>
        <v>-80865519.860000372</v>
      </c>
      <c r="I31" s="10">
        <f t="shared" ref="I31:I38" si="7">IFERROR(H31/C31,"0.0%")</f>
        <v>-8.3242504970300682E-2</v>
      </c>
      <c r="J31" s="10">
        <f t="shared" si="3"/>
        <v>1.44959364960507E-4</v>
      </c>
    </row>
    <row r="32" spans="1:12" x14ac:dyDescent="0.25">
      <c r="A32" s="60"/>
      <c r="B32" s="78" t="s">
        <v>26</v>
      </c>
      <c r="C32" s="54">
        <f t="shared" ref="C32:E32" si="8">SUM(C33:C35)</f>
        <v>858425000</v>
      </c>
      <c r="D32" s="54">
        <f t="shared" si="8"/>
        <v>46173737955</v>
      </c>
      <c r="E32" s="54">
        <f t="shared" si="8"/>
        <v>906403112.99999976</v>
      </c>
      <c r="F32" s="54">
        <f>SUM(F33:F35)</f>
        <v>0</v>
      </c>
      <c r="G32" s="53">
        <f t="shared" si="6"/>
        <v>0</v>
      </c>
      <c r="H32" s="54">
        <f t="shared" si="2"/>
        <v>-858425000</v>
      </c>
      <c r="I32" s="53">
        <f t="shared" si="7"/>
        <v>-1</v>
      </c>
      <c r="J32" s="53">
        <f t="shared" si="3"/>
        <v>0</v>
      </c>
    </row>
    <row r="33" spans="1:13" ht="30" x14ac:dyDescent="0.25">
      <c r="A33" s="60"/>
      <c r="B33" s="82" t="s">
        <v>27</v>
      </c>
      <c r="C33" s="55">
        <v>1430000</v>
      </c>
      <c r="D33" s="55">
        <v>0</v>
      </c>
      <c r="E33" s="55">
        <v>0</v>
      </c>
      <c r="F33" s="55">
        <v>0</v>
      </c>
      <c r="G33" s="10" t="str">
        <f t="shared" si="6"/>
        <v>0.0%</v>
      </c>
      <c r="H33" s="55">
        <f t="shared" si="2"/>
        <v>-1430000</v>
      </c>
      <c r="I33" s="10">
        <f t="shared" si="7"/>
        <v>-1</v>
      </c>
      <c r="J33" s="10">
        <f t="shared" si="3"/>
        <v>0</v>
      </c>
    </row>
    <row r="34" spans="1:13" x14ac:dyDescent="0.25">
      <c r="A34" s="60"/>
      <c r="B34" s="79" t="s">
        <v>28</v>
      </c>
      <c r="C34" s="55">
        <v>856995000</v>
      </c>
      <c r="D34" s="55">
        <v>46173737955</v>
      </c>
      <c r="E34" s="55">
        <v>906403112.99999976</v>
      </c>
      <c r="F34" s="55">
        <v>0</v>
      </c>
      <c r="G34" s="10">
        <f t="shared" si="6"/>
        <v>0</v>
      </c>
      <c r="H34" s="55">
        <f t="shared" si="2"/>
        <v>-856995000</v>
      </c>
      <c r="I34" s="10">
        <f t="shared" si="7"/>
        <v>-1</v>
      </c>
      <c r="J34" s="10">
        <f t="shared" si="3"/>
        <v>0</v>
      </c>
    </row>
    <row r="35" spans="1:13" ht="30.75" thickBot="1" x14ac:dyDescent="0.3">
      <c r="A35" s="60"/>
      <c r="B35" s="82" t="s">
        <v>29</v>
      </c>
      <c r="C35" s="55">
        <v>0</v>
      </c>
      <c r="D35" s="55">
        <v>0</v>
      </c>
      <c r="E35" s="55">
        <v>0</v>
      </c>
      <c r="F35" s="55">
        <v>0</v>
      </c>
      <c r="G35" s="10" t="str">
        <f t="shared" si="6"/>
        <v>0.0%</v>
      </c>
      <c r="H35" s="55">
        <f t="shared" si="2"/>
        <v>0</v>
      </c>
      <c r="I35" s="10" t="str">
        <f t="shared" si="7"/>
        <v>0.0%</v>
      </c>
      <c r="J35" s="10">
        <f t="shared" si="3"/>
        <v>0</v>
      </c>
    </row>
    <row r="36" spans="1:13" ht="15.75" thickBot="1" x14ac:dyDescent="0.3">
      <c r="A36" s="60"/>
      <c r="B36" s="83" t="s">
        <v>30</v>
      </c>
      <c r="C36" s="57">
        <f>C15+C32</f>
        <v>84931986064.160034</v>
      </c>
      <c r="D36" s="57">
        <f t="shared" ref="D36:E36" si="9">D15+D32</f>
        <v>869496355613</v>
      </c>
      <c r="E36" s="57">
        <f t="shared" si="9"/>
        <v>75785968262.999268</v>
      </c>
      <c r="F36" s="57">
        <f>F15+F32</f>
        <v>84155945220.069992</v>
      </c>
      <c r="G36" s="50">
        <f t="shared" si="6"/>
        <v>1.1104423041482361</v>
      </c>
      <c r="H36" s="57">
        <f t="shared" si="2"/>
        <v>-776040844.09004211</v>
      </c>
      <c r="I36" s="50">
        <f t="shared" si="7"/>
        <v>-9.1372035443018935E-3</v>
      </c>
      <c r="J36" s="86">
        <f t="shared" si="3"/>
        <v>1.3698038062510385E-2</v>
      </c>
    </row>
    <row r="37" spans="1:13" x14ac:dyDescent="0.25">
      <c r="A37" s="60"/>
      <c r="B37" s="78" t="s">
        <v>31</v>
      </c>
      <c r="C37" s="54">
        <v>47666664.579999998</v>
      </c>
      <c r="D37" s="54">
        <v>1989561718</v>
      </c>
      <c r="E37" s="54">
        <v>157423334</v>
      </c>
      <c r="F37" s="54">
        <v>12167049.120000001</v>
      </c>
      <c r="G37" s="53">
        <f t="shared" si="6"/>
        <v>7.7288727222611112E-2</v>
      </c>
      <c r="H37" s="54">
        <f t="shared" si="2"/>
        <v>-35499615.459999993</v>
      </c>
      <c r="I37" s="53">
        <f t="shared" si="7"/>
        <v>-0.74474721008473788</v>
      </c>
      <c r="J37" s="53">
        <f t="shared" si="3"/>
        <v>1.9804269504473031E-6</v>
      </c>
    </row>
    <row r="38" spans="1:13" ht="15.75" thickBot="1" x14ac:dyDescent="0.3">
      <c r="A38" s="60"/>
      <c r="B38" s="51" t="s">
        <v>32</v>
      </c>
      <c r="C38" s="58">
        <f t="shared" ref="C38:E38" si="10">C36+C37</f>
        <v>84979652728.740036</v>
      </c>
      <c r="D38" s="58">
        <f t="shared" si="10"/>
        <v>871485917331</v>
      </c>
      <c r="E38" s="58">
        <f t="shared" si="10"/>
        <v>75943391596.999268</v>
      </c>
      <c r="F38" s="58">
        <f>F36+F37</f>
        <v>84168112269.189987</v>
      </c>
      <c r="G38" s="52">
        <f t="shared" si="6"/>
        <v>1.1083006763226479</v>
      </c>
      <c r="H38" s="58">
        <f t="shared" si="2"/>
        <v>-811540459.55004883</v>
      </c>
      <c r="I38" s="52">
        <f t="shared" si="7"/>
        <v>-9.5498208511222427E-3</v>
      </c>
      <c r="J38" s="87">
        <f t="shared" si="3"/>
        <v>1.3700018489460831E-2</v>
      </c>
    </row>
    <row r="39" spans="1:13" s="64" customFormat="1" x14ac:dyDescent="0.25">
      <c r="A39" s="61"/>
      <c r="B39" s="104" t="s">
        <v>155</v>
      </c>
      <c r="C39" s="62"/>
      <c r="D39" s="62"/>
      <c r="E39" s="62"/>
      <c r="F39" s="62"/>
      <c r="G39" s="63"/>
      <c r="H39" s="62"/>
      <c r="I39" s="63"/>
      <c r="J39" s="63"/>
    </row>
    <row r="40" spans="1:13" ht="27" customHeight="1" x14ac:dyDescent="0.25">
      <c r="B40" s="12" t="s">
        <v>33</v>
      </c>
      <c r="C40" s="101"/>
      <c r="D40" s="101"/>
      <c r="E40" s="101"/>
      <c r="F40" s="101"/>
      <c r="G40" s="101"/>
      <c r="I40"/>
    </row>
    <row r="41" spans="1:13" s="5" customFormat="1" x14ac:dyDescent="0.25">
      <c r="A41" s="4"/>
      <c r="B41" s="29" t="s">
        <v>145</v>
      </c>
      <c r="C41" s="102"/>
      <c r="D41" s="102"/>
      <c r="E41" s="102"/>
      <c r="F41" s="102"/>
      <c r="G41" s="102"/>
      <c r="H41" s="4"/>
      <c r="I41"/>
      <c r="K41" s="4"/>
      <c r="L41" s="4"/>
      <c r="M41" s="4"/>
    </row>
    <row r="42" spans="1:13" s="5" customFormat="1" ht="25.5" customHeight="1" x14ac:dyDescent="0.25">
      <c r="A42" s="4"/>
      <c r="B42" s="103" t="s">
        <v>62</v>
      </c>
      <c r="C42" s="102"/>
      <c r="D42" s="102"/>
      <c r="E42" s="102"/>
      <c r="F42" s="102"/>
      <c r="G42" s="102"/>
      <c r="H42" s="4"/>
      <c r="I42"/>
      <c r="K42" s="4"/>
      <c r="L42" s="4"/>
      <c r="M42" s="4"/>
    </row>
    <row r="43" spans="1:13" s="5" customFormat="1" x14ac:dyDescent="0.25">
      <c r="A43" s="4"/>
      <c r="B43" s="12" t="s">
        <v>34</v>
      </c>
      <c r="C43" s="102"/>
      <c r="D43" s="102"/>
      <c r="E43" s="102"/>
      <c r="F43" s="102"/>
      <c r="G43" s="102"/>
      <c r="H43" s="4"/>
      <c r="I43"/>
      <c r="K43" s="4"/>
      <c r="L43" s="4"/>
      <c r="M43" s="4"/>
    </row>
    <row r="46" spans="1:13" s="5" customFormat="1" x14ac:dyDescent="0.25">
      <c r="A46" s="4"/>
      <c r="B46" s="4"/>
      <c r="C46" s="4"/>
      <c r="D46" s="4"/>
      <c r="E46" s="4"/>
      <c r="F46" s="59"/>
      <c r="G46" s="4"/>
      <c r="H46" s="4"/>
      <c r="K46" s="4"/>
      <c r="L46" s="4"/>
      <c r="M46" s="4"/>
    </row>
  </sheetData>
  <mergeCells count="17">
    <mergeCell ref="B7:J7"/>
    <mergeCell ref="B1:J1"/>
    <mergeCell ref="B2:J2"/>
    <mergeCell ref="B3:J3"/>
    <mergeCell ref="B5:G5"/>
    <mergeCell ref="B6:J6"/>
    <mergeCell ref="J10:J13"/>
    <mergeCell ref="B8:J8"/>
    <mergeCell ref="B10:B14"/>
    <mergeCell ref="D10:G10"/>
    <mergeCell ref="H10:I12"/>
    <mergeCell ref="E12:E13"/>
    <mergeCell ref="F12:F13"/>
    <mergeCell ref="C11:C13"/>
    <mergeCell ref="D11:D13"/>
    <mergeCell ref="E11:G11"/>
    <mergeCell ref="G12:G13"/>
  </mergeCells>
  <pageMargins left="0.7" right="0.7" top="0.75" bottom="0.75" header="0.3" footer="0.3"/>
  <pageSetup orientation="portrait" r:id="rId1"/>
  <ignoredErrors>
    <ignoredError sqref="F16 E27:F27 C16:E16 C27:D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946C-72F0-4DC2-9939-D269BEB524D1}">
  <dimension ref="B1:M34"/>
  <sheetViews>
    <sheetView showGridLines="0" zoomScale="77" zoomScaleNormal="77" workbookViewId="0">
      <selection activeCell="B30" sqref="B30:B34"/>
    </sheetView>
  </sheetViews>
  <sheetFormatPr baseColWidth="10" defaultRowHeight="15" x14ac:dyDescent="0.25"/>
  <cols>
    <col min="1" max="1" width="11.42578125" style="4"/>
    <col min="2" max="2" width="54.7109375" style="4" customWidth="1"/>
    <col min="3" max="3" width="16.5703125" style="4" customWidth="1"/>
    <col min="4" max="4" width="16.85546875" style="4" customWidth="1"/>
    <col min="5" max="5" width="20.5703125" style="4" customWidth="1"/>
    <col min="6" max="6" width="14.85546875" style="4" customWidth="1"/>
    <col min="7" max="7" width="11.7109375" style="4" bestFit="1" customWidth="1"/>
    <col min="8" max="8" width="13.140625" style="4" bestFit="1" customWidth="1"/>
    <col min="9" max="9" width="11.42578125" style="4" customWidth="1"/>
    <col min="10" max="10" width="15.5703125" style="4" customWidth="1"/>
    <col min="11" max="11" width="12.140625" style="4" customWidth="1"/>
    <col min="12" max="12" width="30.140625" style="4" bestFit="1" customWidth="1"/>
    <col min="13" max="13" width="15.140625" style="4" bestFit="1" customWidth="1"/>
    <col min="14" max="16384" width="11.42578125" style="4"/>
  </cols>
  <sheetData>
    <row r="1" spans="2:13" x14ac:dyDescent="0.25">
      <c r="L1" s="1"/>
      <c r="M1" s="1"/>
    </row>
    <row r="2" spans="2:13" ht="18.75" x14ac:dyDescent="0.3">
      <c r="B2" s="149" t="s">
        <v>141</v>
      </c>
      <c r="C2" s="149"/>
      <c r="D2" s="149"/>
      <c r="E2" s="149"/>
      <c r="F2" s="149"/>
      <c r="G2" s="149"/>
      <c r="H2" s="149"/>
      <c r="I2" s="149"/>
      <c r="J2" s="149"/>
      <c r="L2" s="1"/>
      <c r="M2" s="1"/>
    </row>
    <row r="3" spans="2:13" ht="16.5" thickBot="1" x14ac:dyDescent="0.3">
      <c r="B3" s="150"/>
      <c r="C3" s="150"/>
      <c r="D3" s="150"/>
      <c r="E3" s="150"/>
      <c r="F3" s="150"/>
      <c r="G3" s="150"/>
      <c r="H3" s="150"/>
      <c r="I3" s="150"/>
      <c r="J3" s="150"/>
      <c r="L3" s="3"/>
      <c r="M3" s="3"/>
    </row>
    <row r="4" spans="2:13" ht="16.5" thickBot="1" x14ac:dyDescent="0.3">
      <c r="B4" s="66"/>
      <c r="C4" s="66"/>
      <c r="D4" s="65"/>
      <c r="E4" s="65"/>
      <c r="F4" s="65"/>
      <c r="G4" s="65"/>
      <c r="H4" s="65"/>
      <c r="I4" s="65"/>
      <c r="J4" s="65"/>
      <c r="L4" s="3"/>
      <c r="M4" s="3"/>
    </row>
    <row r="5" spans="2:13" ht="15.75" thickBot="1" x14ac:dyDescent="0.3">
      <c r="B5" s="151" t="s">
        <v>6</v>
      </c>
      <c r="C5" s="67">
        <v>2021</v>
      </c>
      <c r="D5" s="153">
        <v>2022</v>
      </c>
      <c r="E5" s="154"/>
      <c r="F5" s="154"/>
      <c r="G5" s="154"/>
      <c r="H5" s="155" t="s">
        <v>7</v>
      </c>
      <c r="I5" s="156"/>
      <c r="J5" s="161" t="s">
        <v>35</v>
      </c>
    </row>
    <row r="6" spans="2:13" ht="16.5" customHeight="1" thickBot="1" x14ac:dyDescent="0.3">
      <c r="B6" s="151"/>
      <c r="C6" s="162" t="s">
        <v>136</v>
      </c>
      <c r="D6" s="161" t="s">
        <v>37</v>
      </c>
      <c r="E6" s="164" t="s">
        <v>126</v>
      </c>
      <c r="F6" s="165"/>
      <c r="G6" s="166"/>
      <c r="H6" s="157"/>
      <c r="I6" s="158"/>
      <c r="J6" s="162"/>
    </row>
    <row r="7" spans="2:13" ht="15.75" customHeight="1" thickBot="1" x14ac:dyDescent="0.3">
      <c r="B7" s="151"/>
      <c r="C7" s="162"/>
      <c r="D7" s="162"/>
      <c r="E7" s="156" t="s">
        <v>38</v>
      </c>
      <c r="F7" s="161" t="s">
        <v>36</v>
      </c>
      <c r="G7" s="161" t="s">
        <v>39</v>
      </c>
      <c r="H7" s="159"/>
      <c r="I7" s="160"/>
      <c r="J7" s="162"/>
      <c r="L7" s="13" t="s">
        <v>5</v>
      </c>
      <c r="M7" s="14">
        <v>6143649538424.999</v>
      </c>
    </row>
    <row r="8" spans="2:13" ht="29.25" customHeight="1" thickBot="1" x14ac:dyDescent="0.3">
      <c r="B8" s="151"/>
      <c r="C8" s="163"/>
      <c r="D8" s="163"/>
      <c r="E8" s="160"/>
      <c r="F8" s="163"/>
      <c r="G8" s="163"/>
      <c r="H8" s="68" t="s">
        <v>8</v>
      </c>
      <c r="I8" s="68" t="s">
        <v>9</v>
      </c>
      <c r="J8" s="163"/>
    </row>
    <row r="9" spans="2:13" ht="15.75" thickBot="1" x14ac:dyDescent="0.3">
      <c r="B9" s="152"/>
      <c r="C9" s="69">
        <v>1</v>
      </c>
      <c r="D9" s="69">
        <v>2</v>
      </c>
      <c r="E9" s="69">
        <v>3</v>
      </c>
      <c r="F9" s="69">
        <v>4</v>
      </c>
      <c r="G9" s="69">
        <v>5</v>
      </c>
      <c r="H9" s="69" t="s">
        <v>137</v>
      </c>
      <c r="I9" s="69" t="s">
        <v>138</v>
      </c>
      <c r="J9" s="69" t="s">
        <v>139</v>
      </c>
    </row>
    <row r="10" spans="2:13" x14ac:dyDescent="0.25">
      <c r="B10" s="15" t="s">
        <v>41</v>
      </c>
      <c r="C10" s="16">
        <f>C11+C17+C18+C19+C20+C21</f>
        <v>62656723348.490005</v>
      </c>
      <c r="D10" s="16">
        <f t="shared" ref="D10" si="0">D11+D17+D18+D19+D20+D21</f>
        <v>905574301146</v>
      </c>
      <c r="E10" s="16">
        <f t="shared" ref="E10:G10" si="1">E11+E17+E18+E19+E20+E21</f>
        <v>53704690542.839989</v>
      </c>
      <c r="F10" s="16">
        <f t="shared" si="1"/>
        <v>63328398904.909996</v>
      </c>
      <c r="G10" s="16">
        <f t="shared" si="1"/>
        <v>76936574586.77002</v>
      </c>
      <c r="H10" s="16">
        <f t="shared" ref="H10:H29" si="2">F10-C10</f>
        <v>671675556.41999054</v>
      </c>
      <c r="I10" s="17">
        <f>IFERROR(H10/C10,"0.0%")</f>
        <v>1.0719927894795948E-2</v>
      </c>
      <c r="J10" s="17">
        <f t="shared" ref="J10:J29" si="3">F10/$M$7</f>
        <v>1.0307944570865776E-2</v>
      </c>
      <c r="K10" s="18"/>
    </row>
    <row r="11" spans="2:13" x14ac:dyDescent="0.25">
      <c r="B11" s="19" t="s">
        <v>42</v>
      </c>
      <c r="C11" s="20">
        <f>SUM(C12:C16)</f>
        <v>31631635321.259998</v>
      </c>
      <c r="D11" s="20">
        <f t="shared" ref="D11" si="4">SUM(D12:D16)</f>
        <v>376517568582</v>
      </c>
      <c r="E11" s="20">
        <f t="shared" ref="E11:G11" si="5">SUM(E12:E16)</f>
        <v>19159606494.400005</v>
      </c>
      <c r="F11" s="20">
        <f t="shared" si="5"/>
        <v>26246748167.500008</v>
      </c>
      <c r="G11" s="20">
        <f t="shared" si="5"/>
        <v>28300662912.010017</v>
      </c>
      <c r="H11" s="20">
        <f t="shared" si="2"/>
        <v>-5384887153.7599907</v>
      </c>
      <c r="I11" s="21">
        <f t="shared" ref="I11:I29" si="6">IFERROR(H11/C11,"0.0%")</f>
        <v>-0.17023739364308946</v>
      </c>
      <c r="J11" s="21">
        <f t="shared" si="3"/>
        <v>4.2721753582038941E-3</v>
      </c>
      <c r="K11" s="18"/>
    </row>
    <row r="12" spans="2:13" x14ac:dyDescent="0.25">
      <c r="B12" s="22" t="s">
        <v>43</v>
      </c>
      <c r="C12" s="23">
        <v>17299360539.98</v>
      </c>
      <c r="D12" s="23">
        <v>257182263691</v>
      </c>
      <c r="E12" s="23">
        <v>11047894799.670004</v>
      </c>
      <c r="F12" s="23">
        <v>20156246841.919994</v>
      </c>
      <c r="G12" s="23">
        <v>20359273265.760006</v>
      </c>
      <c r="H12" s="23">
        <f t="shared" si="2"/>
        <v>2856886301.9399948</v>
      </c>
      <c r="I12" s="24">
        <f t="shared" si="6"/>
        <v>0.16514404074864711</v>
      </c>
      <c r="J12" s="24">
        <f t="shared" si="3"/>
        <v>3.2808262769310403E-3</v>
      </c>
      <c r="K12" s="18"/>
    </row>
    <row r="13" spans="2:13" x14ac:dyDescent="0.25">
      <c r="B13" s="22" t="s">
        <v>44</v>
      </c>
      <c r="C13" s="23">
        <v>14326191199.590002</v>
      </c>
      <c r="D13" s="23">
        <v>115408351555</v>
      </c>
      <c r="E13" s="23">
        <v>8100468844.5</v>
      </c>
      <c r="F13" s="23">
        <v>6079258475.3500147</v>
      </c>
      <c r="G13" s="23">
        <v>7933101405.2900124</v>
      </c>
      <c r="H13" s="23">
        <f t="shared" si="2"/>
        <v>-8246932724.2399874</v>
      </c>
      <c r="I13" s="24">
        <f t="shared" si="6"/>
        <v>-0.57565424119678121</v>
      </c>
      <c r="J13" s="24">
        <f t="shared" si="3"/>
        <v>9.8951908589963431E-4</v>
      </c>
      <c r="K13" s="18"/>
    </row>
    <row r="14" spans="2:13" ht="30" x14ac:dyDescent="0.25">
      <c r="B14" s="22" t="s">
        <v>45</v>
      </c>
      <c r="C14" s="23">
        <v>6083581.6900000004</v>
      </c>
      <c r="D14" s="23">
        <v>130456318</v>
      </c>
      <c r="E14" s="23">
        <v>11242850.23</v>
      </c>
      <c r="F14" s="23">
        <v>11242850.23</v>
      </c>
      <c r="G14" s="23">
        <v>8288240.96</v>
      </c>
      <c r="H14" s="23">
        <f t="shared" si="2"/>
        <v>5159268.54</v>
      </c>
      <c r="I14" s="24">
        <f t="shared" si="6"/>
        <v>0.84806431521757042</v>
      </c>
      <c r="J14" s="24">
        <f t="shared" si="3"/>
        <v>1.829995373219522E-6</v>
      </c>
      <c r="K14" s="18"/>
      <c r="L14" s="18"/>
    </row>
    <row r="15" spans="2:13" ht="30" x14ac:dyDescent="0.25">
      <c r="B15" s="25" t="s">
        <v>46</v>
      </c>
      <c r="C15" s="23">
        <v>0</v>
      </c>
      <c r="D15" s="23">
        <v>3380145672</v>
      </c>
      <c r="E15" s="23">
        <v>0</v>
      </c>
      <c r="F15" s="23">
        <v>0</v>
      </c>
      <c r="G15" s="23">
        <v>0</v>
      </c>
      <c r="H15" s="23">
        <f t="shared" si="2"/>
        <v>0</v>
      </c>
      <c r="I15" s="24" t="str">
        <f t="shared" si="6"/>
        <v>0.0%</v>
      </c>
      <c r="J15" s="24">
        <f t="shared" si="3"/>
        <v>0</v>
      </c>
      <c r="K15" s="18"/>
    </row>
    <row r="16" spans="2:13" ht="30" x14ac:dyDescent="0.25">
      <c r="B16" s="25" t="s">
        <v>47</v>
      </c>
      <c r="C16" s="23">
        <v>0</v>
      </c>
      <c r="D16" s="23">
        <v>416351346</v>
      </c>
      <c r="E16" s="23">
        <v>0</v>
      </c>
      <c r="F16" s="23">
        <v>0</v>
      </c>
      <c r="G16" s="23">
        <v>0</v>
      </c>
      <c r="H16" s="23">
        <f t="shared" si="2"/>
        <v>0</v>
      </c>
      <c r="I16" s="24" t="str">
        <f t="shared" si="6"/>
        <v>0.0%</v>
      </c>
      <c r="J16" s="24">
        <f t="shared" si="3"/>
        <v>0</v>
      </c>
      <c r="K16" s="18"/>
    </row>
    <row r="17" spans="2:11" x14ac:dyDescent="0.25">
      <c r="B17" s="19" t="s">
        <v>48</v>
      </c>
      <c r="C17" s="20">
        <v>3524868692.9900007</v>
      </c>
      <c r="D17" s="20">
        <v>56464492902</v>
      </c>
      <c r="E17" s="20">
        <v>1618058666.5799999</v>
      </c>
      <c r="F17" s="20">
        <v>4155536294.3900003</v>
      </c>
      <c r="G17" s="20">
        <v>4199414372.4200006</v>
      </c>
      <c r="H17" s="20">
        <f t="shared" si="2"/>
        <v>630667601.39999962</v>
      </c>
      <c r="I17" s="21">
        <f t="shared" si="6"/>
        <v>0.17891945951184646</v>
      </c>
      <c r="J17" s="21">
        <f t="shared" si="3"/>
        <v>6.7639540120241362E-4</v>
      </c>
      <c r="K17" s="18"/>
    </row>
    <row r="18" spans="2:11" x14ac:dyDescent="0.25">
      <c r="B18" s="19" t="s">
        <v>49</v>
      </c>
      <c r="C18" s="20">
        <v>5630603993.1099997</v>
      </c>
      <c r="D18" s="20">
        <v>193105783455</v>
      </c>
      <c r="E18" s="20">
        <v>4350896573.2399998</v>
      </c>
      <c r="F18" s="20">
        <v>4350896030.3600006</v>
      </c>
      <c r="G18" s="20">
        <v>6849589077.9899998</v>
      </c>
      <c r="H18" s="20">
        <f t="shared" si="2"/>
        <v>-1279707962.749999</v>
      </c>
      <c r="I18" s="21">
        <f t="shared" si="6"/>
        <v>-0.22727720939280033</v>
      </c>
      <c r="J18" s="21">
        <f t="shared" si="3"/>
        <v>7.0819404706398779E-4</v>
      </c>
      <c r="K18" s="18"/>
    </row>
    <row r="19" spans="2:11" x14ac:dyDescent="0.25">
      <c r="B19" s="19" t="s">
        <v>50</v>
      </c>
      <c r="C19" s="20">
        <v>29147480.920000002</v>
      </c>
      <c r="D19" s="20">
        <v>0</v>
      </c>
      <c r="E19" s="20">
        <v>240423645.03999999</v>
      </c>
      <c r="F19" s="20">
        <v>240423645.03999999</v>
      </c>
      <c r="G19" s="20">
        <v>232263302.47999999</v>
      </c>
      <c r="H19" s="20">
        <f t="shared" si="2"/>
        <v>211276164.12</v>
      </c>
      <c r="I19" s="21">
        <f t="shared" si="6"/>
        <v>7.2485222548007417</v>
      </c>
      <c r="J19" s="21">
        <f t="shared" si="3"/>
        <v>3.9133684878391615E-5</v>
      </c>
      <c r="K19" s="18"/>
    </row>
    <row r="20" spans="2:11" x14ac:dyDescent="0.25">
      <c r="B20" s="19" t="s">
        <v>51</v>
      </c>
      <c r="C20" s="20">
        <v>21821452760.300003</v>
      </c>
      <c r="D20" s="20">
        <v>279178976374</v>
      </c>
      <c r="E20" s="20">
        <v>27934728454.559994</v>
      </c>
      <c r="F20" s="20">
        <v>27933818058.599991</v>
      </c>
      <c r="G20" s="20">
        <v>37348859691.739998</v>
      </c>
      <c r="H20" s="20">
        <f t="shared" si="2"/>
        <v>6112365298.2999878</v>
      </c>
      <c r="I20" s="21">
        <f t="shared" si="6"/>
        <v>0.28010808287797767</v>
      </c>
      <c r="J20" s="21">
        <f t="shared" si="3"/>
        <v>4.5467792203787022E-3</v>
      </c>
      <c r="K20" s="18"/>
    </row>
    <row r="21" spans="2:11" x14ac:dyDescent="0.25">
      <c r="B21" s="19" t="s">
        <v>52</v>
      </c>
      <c r="C21" s="20">
        <v>19015099.909999996</v>
      </c>
      <c r="D21" s="20">
        <v>307479833</v>
      </c>
      <c r="E21" s="20">
        <v>400976709.01999998</v>
      </c>
      <c r="F21" s="20">
        <v>400976709.01999998</v>
      </c>
      <c r="G21" s="20">
        <v>5785230.1299999999</v>
      </c>
      <c r="H21" s="20">
        <f t="shared" si="2"/>
        <v>381961609.11000001</v>
      </c>
      <c r="I21" s="21">
        <f t="shared" si="6"/>
        <v>20.087278579542321</v>
      </c>
      <c r="J21" s="21">
        <f t="shared" si="3"/>
        <v>6.5266859138386879E-5</v>
      </c>
      <c r="K21" s="18"/>
    </row>
    <row r="22" spans="2:11" x14ac:dyDescent="0.25">
      <c r="B22" s="26" t="s">
        <v>53</v>
      </c>
      <c r="C22" s="16">
        <f>SUM(C23:C28)</f>
        <v>5474118482.8600006</v>
      </c>
      <c r="D22" s="16">
        <f t="shared" ref="D22" si="7">SUM(D23:D28)</f>
        <v>140706410192</v>
      </c>
      <c r="E22" s="16">
        <f t="shared" ref="E22:G22" si="8">SUM(E23:E28)</f>
        <v>9192283562.4100075</v>
      </c>
      <c r="F22" s="16">
        <f t="shared" si="8"/>
        <v>6408022564.5400019</v>
      </c>
      <c r="G22" s="16">
        <f t="shared" si="8"/>
        <v>7852306944.5000019</v>
      </c>
      <c r="H22" s="16">
        <f t="shared" si="2"/>
        <v>933904081.68000126</v>
      </c>
      <c r="I22" s="17">
        <f t="shared" si="6"/>
        <v>0.17060355646377515</v>
      </c>
      <c r="J22" s="17">
        <f t="shared" si="3"/>
        <v>1.0430319184812711E-3</v>
      </c>
      <c r="K22" s="18"/>
    </row>
    <row r="23" spans="2:11" x14ac:dyDescent="0.25">
      <c r="B23" s="27" t="s">
        <v>54</v>
      </c>
      <c r="C23" s="20">
        <v>1044955972.2799999</v>
      </c>
      <c r="D23" s="20">
        <v>33202933419</v>
      </c>
      <c r="E23" s="20">
        <v>2520331390.6000004</v>
      </c>
      <c r="F23" s="20">
        <v>1754862456.1700006</v>
      </c>
      <c r="G23" s="20">
        <v>2093193256.6200006</v>
      </c>
      <c r="H23" s="20">
        <f t="shared" si="2"/>
        <v>709906483.8900007</v>
      </c>
      <c r="I23" s="21">
        <f t="shared" si="6"/>
        <v>0.67936497108203386</v>
      </c>
      <c r="J23" s="21">
        <f t="shared" si="3"/>
        <v>2.8563843773873231E-4</v>
      </c>
      <c r="K23" s="18"/>
    </row>
    <row r="24" spans="2:11" ht="22.5" customHeight="1" x14ac:dyDescent="0.25">
      <c r="B24" s="19" t="s">
        <v>55</v>
      </c>
      <c r="C24" s="20">
        <v>2289217884.8500004</v>
      </c>
      <c r="D24" s="20">
        <v>61017821671</v>
      </c>
      <c r="E24" s="20">
        <v>4570744085.5300064</v>
      </c>
      <c r="F24" s="20">
        <v>2557919022.0900011</v>
      </c>
      <c r="G24" s="20">
        <v>2818542690.7000012</v>
      </c>
      <c r="H24" s="20">
        <f t="shared" si="2"/>
        <v>268701137.24000072</v>
      </c>
      <c r="I24" s="21">
        <f t="shared" si="6"/>
        <v>0.11737682944828434</v>
      </c>
      <c r="J24" s="21">
        <f t="shared" si="3"/>
        <v>4.1635171506637658E-4</v>
      </c>
      <c r="K24" s="18"/>
    </row>
    <row r="25" spans="2:11" x14ac:dyDescent="0.25">
      <c r="B25" s="19" t="s">
        <v>56</v>
      </c>
      <c r="C25" s="20">
        <v>4291400.0599999996</v>
      </c>
      <c r="D25" s="20">
        <v>26359067</v>
      </c>
      <c r="E25" s="20">
        <v>0</v>
      </c>
      <c r="F25" s="20">
        <v>0</v>
      </c>
      <c r="G25" s="20">
        <v>41300</v>
      </c>
      <c r="H25" s="20">
        <f t="shared" si="2"/>
        <v>-4291400.0599999996</v>
      </c>
      <c r="I25" s="21">
        <f t="shared" si="6"/>
        <v>-1</v>
      </c>
      <c r="J25" s="21">
        <f t="shared" si="3"/>
        <v>0</v>
      </c>
      <c r="K25" s="18"/>
    </row>
    <row r="26" spans="2:11" x14ac:dyDescent="0.25">
      <c r="B26" s="27" t="s">
        <v>57</v>
      </c>
      <c r="C26" s="20">
        <v>2135653225.6700001</v>
      </c>
      <c r="D26" s="20">
        <v>2309866101</v>
      </c>
      <c r="E26" s="20">
        <v>73811618.760000005</v>
      </c>
      <c r="F26" s="20">
        <v>67844618.760000005</v>
      </c>
      <c r="G26" s="20">
        <v>10999588.52</v>
      </c>
      <c r="H26" s="20">
        <f t="shared" si="2"/>
        <v>-2067808606.9100001</v>
      </c>
      <c r="I26" s="21">
        <f t="shared" si="6"/>
        <v>-0.96823238063908257</v>
      </c>
      <c r="J26" s="21">
        <f t="shared" si="3"/>
        <v>1.1043048327491808E-5</v>
      </c>
      <c r="K26" s="18"/>
    </row>
    <row r="27" spans="2:11" x14ac:dyDescent="0.25">
      <c r="B27" s="19" t="s">
        <v>58</v>
      </c>
      <c r="C27" s="20">
        <v>0</v>
      </c>
      <c r="D27" s="20">
        <v>42703145659</v>
      </c>
      <c r="E27" s="20">
        <v>2027396467.5199997</v>
      </c>
      <c r="F27" s="20">
        <v>2027396467.5199997</v>
      </c>
      <c r="G27" s="20">
        <v>2929530108.6599998</v>
      </c>
      <c r="H27" s="20">
        <f t="shared" si="2"/>
        <v>2027396467.5199997</v>
      </c>
      <c r="I27" s="21" t="str">
        <f t="shared" si="6"/>
        <v>0.0%</v>
      </c>
      <c r="J27" s="21">
        <f t="shared" si="3"/>
        <v>3.2999871734867023E-4</v>
      </c>
      <c r="K27" s="18"/>
    </row>
    <row r="28" spans="2:11" ht="21.75" customHeight="1" thickBot="1" x14ac:dyDescent="0.3">
      <c r="B28" s="19" t="s">
        <v>59</v>
      </c>
      <c r="C28" s="20">
        <v>0</v>
      </c>
      <c r="D28" s="20">
        <v>1446284275</v>
      </c>
      <c r="E28" s="20">
        <v>0</v>
      </c>
      <c r="F28" s="20">
        <v>0</v>
      </c>
      <c r="G28" s="20">
        <v>0</v>
      </c>
      <c r="H28" s="20">
        <f t="shared" si="2"/>
        <v>0</v>
      </c>
      <c r="I28" s="21" t="str">
        <f t="shared" si="6"/>
        <v>0.0%</v>
      </c>
      <c r="J28" s="21">
        <f t="shared" si="3"/>
        <v>0</v>
      </c>
      <c r="K28" s="18"/>
    </row>
    <row r="29" spans="2:11" ht="15.75" thickBot="1" x14ac:dyDescent="0.3">
      <c r="B29" s="70" t="s">
        <v>60</v>
      </c>
      <c r="C29" s="71">
        <f>C10+C22</f>
        <v>68130841831.350006</v>
      </c>
      <c r="D29" s="71">
        <f>D10+D22</f>
        <v>1046280711338</v>
      </c>
      <c r="E29" s="71">
        <f>E22+E10</f>
        <v>62896974105.25</v>
      </c>
      <c r="F29" s="71">
        <f t="shared" ref="F29:G29" si="9">F22+F10</f>
        <v>69736421469.449997</v>
      </c>
      <c r="G29" s="71">
        <f t="shared" si="9"/>
        <v>84788881531.27002</v>
      </c>
      <c r="H29" s="71">
        <f t="shared" si="2"/>
        <v>1605579638.0999908</v>
      </c>
      <c r="I29" s="72">
        <f t="shared" si="6"/>
        <v>2.356612064290086E-2</v>
      </c>
      <c r="J29" s="72">
        <f t="shared" si="3"/>
        <v>1.1350976489347046E-2</v>
      </c>
      <c r="K29" s="18"/>
    </row>
    <row r="30" spans="2:11" x14ac:dyDescent="0.25">
      <c r="B30" s="122" t="s">
        <v>61</v>
      </c>
    </row>
    <row r="31" spans="2:11" x14ac:dyDescent="0.25">
      <c r="B31" s="123" t="s">
        <v>145</v>
      </c>
    </row>
    <row r="32" spans="2:11" x14ac:dyDescent="0.25">
      <c r="B32" s="122" t="s">
        <v>62</v>
      </c>
    </row>
    <row r="33" spans="2:2" x14ac:dyDescent="0.25">
      <c r="B33" s="122" t="s">
        <v>63</v>
      </c>
    </row>
    <row r="34" spans="2:2" x14ac:dyDescent="0.25">
      <c r="B34" s="102"/>
    </row>
  </sheetData>
  <mergeCells count="12">
    <mergeCell ref="B2:J2"/>
    <mergeCell ref="B3:J3"/>
    <mergeCell ref="B5:B9"/>
    <mergeCell ref="D5:G5"/>
    <mergeCell ref="H5:I7"/>
    <mergeCell ref="J5:J8"/>
    <mergeCell ref="E7:E8"/>
    <mergeCell ref="F7:F8"/>
    <mergeCell ref="G7:G8"/>
    <mergeCell ref="D6:D8"/>
    <mergeCell ref="E6:G6"/>
    <mergeCell ref="C6:C8"/>
  </mergeCells>
  <pageMargins left="0.7" right="0.7" top="0.75" bottom="0.75" header="0.3" footer="0.3"/>
  <pageSetup orientation="portrait" r:id="rId1"/>
  <ignoredErrors>
    <ignoredError sqref="C11:G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1EA0-1785-4462-9B38-CA4A0C8417EC}">
  <dimension ref="C36:C38"/>
  <sheetViews>
    <sheetView showGridLines="0" topLeftCell="A12" workbookViewId="0">
      <selection activeCell="C36" sqref="C36:C38"/>
    </sheetView>
  </sheetViews>
  <sheetFormatPr baseColWidth="10" defaultRowHeight="15" x14ac:dyDescent="0.25"/>
  <sheetData>
    <row r="36" spans="3:3" x14ac:dyDescent="0.25">
      <c r="C36" s="122" t="s">
        <v>61</v>
      </c>
    </row>
    <row r="37" spans="3:3" x14ac:dyDescent="0.25">
      <c r="C37" s="123" t="s">
        <v>145</v>
      </c>
    </row>
    <row r="38" spans="3:3" x14ac:dyDescent="0.25">
      <c r="C38" s="122" t="s">
        <v>63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0BF0-0181-4B35-B47C-608D624E6487}">
  <dimension ref="C1:N54"/>
  <sheetViews>
    <sheetView showGridLines="0" topLeftCell="A33" zoomScale="82" zoomScaleNormal="82" workbookViewId="0">
      <selection activeCell="C51" sqref="C51:C54"/>
    </sheetView>
  </sheetViews>
  <sheetFormatPr baseColWidth="10" defaultRowHeight="15" x14ac:dyDescent="0.25"/>
  <cols>
    <col min="1" max="2" width="11.42578125" style="4"/>
    <col min="3" max="3" width="43.140625" style="4" customWidth="1"/>
    <col min="4" max="4" width="13" style="4" customWidth="1"/>
    <col min="5" max="5" width="14.7109375" style="4" customWidth="1"/>
    <col min="6" max="6" width="18.140625" style="4" customWidth="1"/>
    <col min="7" max="7" width="13.42578125" style="4" customWidth="1"/>
    <col min="8" max="8" width="12" style="4" customWidth="1"/>
    <col min="9" max="9" width="11.42578125" style="4" bestFit="1" customWidth="1"/>
    <col min="10" max="10" width="10.140625" style="4" customWidth="1"/>
    <col min="11" max="11" width="12.42578125" style="4" customWidth="1"/>
    <col min="12" max="12" width="11.42578125" style="4"/>
    <col min="13" max="13" width="27.28515625" style="4" bestFit="1" customWidth="1"/>
    <col min="14" max="14" width="13.140625" style="4" bestFit="1" customWidth="1"/>
    <col min="15" max="16384" width="11.42578125" style="4"/>
  </cols>
  <sheetData>
    <row r="1" spans="3:14" s="2" customFormat="1" ht="15" customHeight="1" x14ac:dyDescent="0.25">
      <c r="C1" s="146" t="s">
        <v>0</v>
      </c>
      <c r="D1" s="146"/>
      <c r="E1" s="146"/>
      <c r="F1" s="146"/>
      <c r="G1" s="146"/>
      <c r="H1" s="146"/>
      <c r="I1" s="146"/>
      <c r="J1" s="146"/>
      <c r="K1" s="146"/>
      <c r="L1" s="1"/>
      <c r="M1" s="1"/>
      <c r="N1" s="1"/>
    </row>
    <row r="2" spans="3:14" s="2" customFormat="1" ht="15" customHeight="1" x14ac:dyDescent="0.25">
      <c r="C2" s="146" t="s">
        <v>1</v>
      </c>
      <c r="D2" s="146"/>
      <c r="E2" s="146"/>
      <c r="F2" s="146"/>
      <c r="G2" s="146"/>
      <c r="H2" s="146"/>
      <c r="I2" s="146"/>
      <c r="J2" s="146"/>
      <c r="K2" s="146"/>
      <c r="L2" s="1"/>
      <c r="M2" s="1"/>
      <c r="N2" s="1"/>
    </row>
    <row r="3" spans="3:14" s="2" customFormat="1" ht="15" customHeight="1" x14ac:dyDescent="0.25">
      <c r="C3" s="147" t="s">
        <v>2</v>
      </c>
      <c r="D3" s="147"/>
      <c r="E3" s="147"/>
      <c r="F3" s="147"/>
      <c r="G3" s="147"/>
      <c r="H3" s="147"/>
      <c r="I3" s="147"/>
      <c r="J3" s="147"/>
      <c r="K3" s="147"/>
      <c r="L3" s="3"/>
      <c r="M3" s="3"/>
      <c r="N3" s="3"/>
    </row>
    <row r="5" spans="3:14" ht="19.5" thickBot="1" x14ac:dyDescent="0.35">
      <c r="C5" s="149" t="s">
        <v>142</v>
      </c>
      <c r="D5" s="149"/>
      <c r="E5" s="149"/>
      <c r="F5" s="149"/>
      <c r="G5" s="149"/>
      <c r="H5" s="149"/>
      <c r="I5" s="149"/>
      <c r="J5" s="149"/>
      <c r="K5" s="149"/>
    </row>
    <row r="6" spans="3:14" ht="16.5" thickBot="1" x14ac:dyDescent="0.3">
      <c r="C6" s="150" t="s">
        <v>64</v>
      </c>
      <c r="D6" s="150"/>
      <c r="E6" s="150"/>
      <c r="F6" s="150"/>
      <c r="G6" s="150"/>
      <c r="H6" s="150"/>
      <c r="I6" s="150"/>
      <c r="J6" s="150"/>
      <c r="K6" s="150"/>
      <c r="M6" s="30" t="s">
        <v>5</v>
      </c>
      <c r="N6" s="31">
        <v>6143649538424.999</v>
      </c>
    </row>
    <row r="7" spans="3:14" ht="15.75" customHeight="1" thickBot="1" x14ac:dyDescent="0.3">
      <c r="C7" s="167" t="s">
        <v>6</v>
      </c>
      <c r="D7" s="105">
        <v>2021</v>
      </c>
      <c r="E7" s="164">
        <v>2022</v>
      </c>
      <c r="F7" s="165"/>
      <c r="G7" s="165"/>
      <c r="H7" s="166"/>
      <c r="I7" s="170" t="s">
        <v>7</v>
      </c>
      <c r="J7" s="171"/>
      <c r="K7" s="176" t="s">
        <v>35</v>
      </c>
    </row>
    <row r="8" spans="3:14" ht="15.75" customHeight="1" thickBot="1" x14ac:dyDescent="0.3">
      <c r="C8" s="168"/>
      <c r="D8" s="176" t="s">
        <v>136</v>
      </c>
      <c r="E8" s="176" t="s">
        <v>37</v>
      </c>
      <c r="F8" s="164" t="s">
        <v>126</v>
      </c>
      <c r="G8" s="165"/>
      <c r="H8" s="166"/>
      <c r="I8" s="172"/>
      <c r="J8" s="173"/>
      <c r="K8" s="177"/>
    </row>
    <row r="9" spans="3:14" ht="39" customHeight="1" thickBot="1" x14ac:dyDescent="0.3">
      <c r="C9" s="168"/>
      <c r="D9" s="177"/>
      <c r="E9" s="177"/>
      <c r="F9" s="171" t="s">
        <v>38</v>
      </c>
      <c r="G9" s="176" t="s">
        <v>36</v>
      </c>
      <c r="H9" s="176" t="s">
        <v>39</v>
      </c>
      <c r="I9" s="174"/>
      <c r="J9" s="175"/>
      <c r="K9" s="177"/>
    </row>
    <row r="10" spans="3:14" ht="15.75" thickBot="1" x14ac:dyDescent="0.3">
      <c r="C10" s="168"/>
      <c r="D10" s="178"/>
      <c r="E10" s="178"/>
      <c r="F10" s="175"/>
      <c r="G10" s="178"/>
      <c r="H10" s="178"/>
      <c r="I10" s="73" t="s">
        <v>8</v>
      </c>
      <c r="J10" s="73" t="s">
        <v>9</v>
      </c>
      <c r="K10" s="178"/>
    </row>
    <row r="11" spans="3:14" ht="15.75" thickBot="1" x14ac:dyDescent="0.3">
      <c r="C11" s="169"/>
      <c r="D11" s="74">
        <v>1</v>
      </c>
      <c r="E11" s="74">
        <v>2</v>
      </c>
      <c r="F11" s="74">
        <v>3</v>
      </c>
      <c r="G11" s="74">
        <v>4</v>
      </c>
      <c r="H11" s="74">
        <v>5</v>
      </c>
      <c r="I11" s="74" t="s">
        <v>65</v>
      </c>
      <c r="J11" s="74" t="s">
        <v>66</v>
      </c>
      <c r="K11" s="74" t="s">
        <v>40</v>
      </c>
    </row>
    <row r="12" spans="3:14" x14ac:dyDescent="0.25">
      <c r="C12" s="32" t="s">
        <v>67</v>
      </c>
      <c r="D12" s="33">
        <f>D14+D13</f>
        <v>651559975.36000001</v>
      </c>
      <c r="E12" s="33">
        <f>E14+E13</f>
        <v>7818719836</v>
      </c>
      <c r="F12" s="33">
        <f t="shared" ref="F12:H12" si="0">F14+F13</f>
        <v>651559953.90000033</v>
      </c>
      <c r="G12" s="33">
        <f t="shared" si="0"/>
        <v>651559953.90000033</v>
      </c>
      <c r="H12" s="33">
        <f t="shared" si="0"/>
        <v>651559953.90000033</v>
      </c>
      <c r="I12" s="33">
        <f>G12-D12</f>
        <v>-21.459999680519104</v>
      </c>
      <c r="J12" s="34">
        <f>IFERROR(I12/D12,"0.0%")</f>
        <v>-3.2936338160830123E-8</v>
      </c>
      <c r="K12" s="34">
        <f>G12/$N$6</f>
        <v>1.0605421904763074E-4</v>
      </c>
      <c r="L12" s="18"/>
    </row>
    <row r="13" spans="3:14" x14ac:dyDescent="0.25">
      <c r="C13" s="35" t="s">
        <v>68</v>
      </c>
      <c r="D13" s="36">
        <v>219648256</v>
      </c>
      <c r="E13" s="36">
        <v>2635779124</v>
      </c>
      <c r="F13" s="36">
        <v>219648243</v>
      </c>
      <c r="G13" s="36">
        <v>219648243</v>
      </c>
      <c r="H13" s="36">
        <v>219648243</v>
      </c>
      <c r="I13" s="36">
        <f>G13-D13</f>
        <v>-13</v>
      </c>
      <c r="J13" s="37">
        <f t="shared" ref="J13:J50" si="1">IFERROR(I13/D13,"0.0%")</f>
        <v>-5.9185537079793613E-8</v>
      </c>
      <c r="K13" s="37">
        <f t="shared" ref="K13:K50" si="2">G13/$N$6</f>
        <v>3.5752078894837087E-5</v>
      </c>
    </row>
    <row r="14" spans="3:14" x14ac:dyDescent="0.25">
      <c r="C14" s="35" t="s">
        <v>69</v>
      </c>
      <c r="D14" s="36">
        <v>431911719.36000001</v>
      </c>
      <c r="E14" s="36">
        <v>5182940712</v>
      </c>
      <c r="F14" s="36">
        <v>431911710.90000027</v>
      </c>
      <c r="G14" s="36">
        <v>431911710.90000027</v>
      </c>
      <c r="H14" s="36">
        <v>431911710.90000027</v>
      </c>
      <c r="I14" s="36">
        <f>G14-D14</f>
        <v>-8.4599997401237488</v>
      </c>
      <c r="J14" s="37">
        <f t="shared" si="1"/>
        <v>-1.9587335469062156E-8</v>
      </c>
      <c r="K14" s="37">
        <f t="shared" si="2"/>
        <v>7.0302140152793646E-5</v>
      </c>
    </row>
    <row r="15" spans="3:14" x14ac:dyDescent="0.25">
      <c r="C15" s="32" t="s">
        <v>70</v>
      </c>
      <c r="D15" s="33">
        <f>SUM(D16:D38)</f>
        <v>53085985884.749992</v>
      </c>
      <c r="E15" s="33">
        <f>SUM(E16:E38)</f>
        <v>714305474496</v>
      </c>
      <c r="F15" s="33">
        <f>SUM(F16:F38)</f>
        <v>48505973137.25</v>
      </c>
      <c r="G15" s="33">
        <f t="shared" ref="G15:H15" si="3">SUM(G16:G38)</f>
        <v>52799004484.380005</v>
      </c>
      <c r="H15" s="33">
        <f t="shared" si="3"/>
        <v>57334246544.859993</v>
      </c>
      <c r="I15" s="33">
        <f>G15-D15</f>
        <v>-286981400.36998749</v>
      </c>
      <c r="J15" s="34">
        <f t="shared" si="1"/>
        <v>-5.405972886950351E-3</v>
      </c>
      <c r="K15" s="34">
        <f t="shared" si="2"/>
        <v>8.5940781866140903E-3</v>
      </c>
      <c r="L15" s="18"/>
    </row>
    <row r="16" spans="3:14" x14ac:dyDescent="0.25">
      <c r="C16" s="35" t="s">
        <v>71</v>
      </c>
      <c r="D16" s="36">
        <v>6595248113.6000004</v>
      </c>
      <c r="E16" s="36">
        <v>86044434138</v>
      </c>
      <c r="F16" s="36">
        <v>7284350452.119997</v>
      </c>
      <c r="G16" s="36">
        <v>5893309129.7599964</v>
      </c>
      <c r="H16" s="36">
        <v>6441987762.7399988</v>
      </c>
      <c r="I16" s="36">
        <f t="shared" ref="I16:I50" si="4">G16-D16</f>
        <v>-701938983.84000397</v>
      </c>
      <c r="J16" s="37">
        <f t="shared" si="1"/>
        <v>-0.10643101999340132</v>
      </c>
      <c r="K16" s="37">
        <f t="shared" si="2"/>
        <v>9.5925216646892584E-4</v>
      </c>
    </row>
    <row r="17" spans="3:13" x14ac:dyDescent="0.25">
      <c r="C17" s="35" t="s">
        <v>72</v>
      </c>
      <c r="D17" s="36">
        <v>3227528692.7600002</v>
      </c>
      <c r="E17" s="36">
        <v>50918592846</v>
      </c>
      <c r="F17" s="36">
        <v>4525545098.4599991</v>
      </c>
      <c r="G17" s="36">
        <v>3848759151.6300001</v>
      </c>
      <c r="H17" s="36">
        <v>5531774602.9899998</v>
      </c>
      <c r="I17" s="36">
        <f t="shared" si="4"/>
        <v>621230458.86999989</v>
      </c>
      <c r="J17" s="37">
        <f t="shared" si="1"/>
        <v>0.19247867889247444</v>
      </c>
      <c r="K17" s="37">
        <f t="shared" si="2"/>
        <v>6.2646137732274968E-4</v>
      </c>
    </row>
    <row r="18" spans="3:13" x14ac:dyDescent="0.25">
      <c r="C18" s="35" t="s">
        <v>73</v>
      </c>
      <c r="D18" s="36">
        <v>2483646548.9400001</v>
      </c>
      <c r="E18" s="36">
        <v>41821269281</v>
      </c>
      <c r="F18" s="36">
        <v>3143002867.8800006</v>
      </c>
      <c r="G18" s="36">
        <v>3442564751.0599995</v>
      </c>
      <c r="H18" s="36">
        <v>3514206050.829999</v>
      </c>
      <c r="I18" s="36">
        <f t="shared" si="4"/>
        <v>958918202.11999941</v>
      </c>
      <c r="J18" s="37">
        <f t="shared" si="1"/>
        <v>0.38609286113165248</v>
      </c>
      <c r="K18" s="37">
        <f t="shared" si="2"/>
        <v>5.6034523608951552E-4</v>
      </c>
      <c r="M18" s="18"/>
    </row>
    <row r="19" spans="3:13" x14ac:dyDescent="0.25">
      <c r="C19" s="35" t="s">
        <v>74</v>
      </c>
      <c r="D19" s="36">
        <v>597087164.34000027</v>
      </c>
      <c r="E19" s="36">
        <v>9748050161</v>
      </c>
      <c r="F19" s="36">
        <v>618213888.7900002</v>
      </c>
      <c r="G19" s="36">
        <v>785002138.94999969</v>
      </c>
      <c r="H19" s="36">
        <v>794965974.75999987</v>
      </c>
      <c r="I19" s="36">
        <f t="shared" si="4"/>
        <v>187914974.60999942</v>
      </c>
      <c r="J19" s="37">
        <f t="shared" si="1"/>
        <v>0.31471950132727139</v>
      </c>
      <c r="K19" s="37">
        <f t="shared" si="2"/>
        <v>1.2777456364336249E-4</v>
      </c>
      <c r="M19" s="18"/>
    </row>
    <row r="20" spans="3:13" x14ac:dyDescent="0.25">
      <c r="C20" s="35" t="s">
        <v>75</v>
      </c>
      <c r="D20" s="36">
        <v>1427875371.1800008</v>
      </c>
      <c r="E20" s="36">
        <v>21541931000</v>
      </c>
      <c r="F20" s="36">
        <v>1483875074.7600014</v>
      </c>
      <c r="G20" s="36">
        <v>1537390191.5800011</v>
      </c>
      <c r="H20" s="36">
        <v>1668368151.3500001</v>
      </c>
      <c r="I20" s="36">
        <f t="shared" si="4"/>
        <v>109514820.40000033</v>
      </c>
      <c r="J20" s="37">
        <f t="shared" si="1"/>
        <v>7.6697744502376944E-2</v>
      </c>
      <c r="K20" s="37">
        <f t="shared" si="2"/>
        <v>2.502405421996337E-4</v>
      </c>
    </row>
    <row r="21" spans="3:13" x14ac:dyDescent="0.25">
      <c r="C21" s="35" t="s">
        <v>76</v>
      </c>
      <c r="D21" s="36">
        <v>14966471432.040007</v>
      </c>
      <c r="E21" s="36">
        <v>231147700000</v>
      </c>
      <c r="F21" s="36">
        <v>9337798340.8700047</v>
      </c>
      <c r="G21" s="36">
        <v>17974615670.749992</v>
      </c>
      <c r="H21" s="36">
        <v>18849990398.199997</v>
      </c>
      <c r="I21" s="36">
        <f t="shared" si="4"/>
        <v>3008144238.7099857</v>
      </c>
      <c r="J21" s="37">
        <f t="shared" si="1"/>
        <v>0.20099221465590036</v>
      </c>
      <c r="K21" s="37">
        <f t="shared" si="2"/>
        <v>2.9257228229457254E-3</v>
      </c>
    </row>
    <row r="22" spans="3:13" ht="26.25" x14ac:dyDescent="0.25">
      <c r="C22" s="38" t="s">
        <v>77</v>
      </c>
      <c r="D22" s="36">
        <v>16117327668.789997</v>
      </c>
      <c r="E22" s="36">
        <v>123452761388</v>
      </c>
      <c r="F22" s="36">
        <v>8371349995.5000038</v>
      </c>
      <c r="G22" s="36">
        <v>8733133725.7100086</v>
      </c>
      <c r="H22" s="36">
        <v>10672156302.65</v>
      </c>
      <c r="I22" s="36">
        <f t="shared" si="4"/>
        <v>-7384193943.0799885</v>
      </c>
      <c r="J22" s="37">
        <f t="shared" si="1"/>
        <v>-0.45815249865391328</v>
      </c>
      <c r="K22" s="37">
        <f t="shared" si="2"/>
        <v>1.4214895675753107E-3</v>
      </c>
    </row>
    <row r="23" spans="3:13" x14ac:dyDescent="0.25">
      <c r="C23" s="35" t="s">
        <v>78</v>
      </c>
      <c r="D23" s="36">
        <v>162991906.84</v>
      </c>
      <c r="E23" s="36">
        <v>2890580897</v>
      </c>
      <c r="F23" s="36">
        <v>199571791.08999997</v>
      </c>
      <c r="G23" s="36">
        <v>199879335.61999997</v>
      </c>
      <c r="H23" s="36">
        <v>279567392.42000002</v>
      </c>
      <c r="I23" s="36">
        <f t="shared" si="4"/>
        <v>36887428.779999971</v>
      </c>
      <c r="J23" s="37">
        <f t="shared" si="1"/>
        <v>0.2263144808546248</v>
      </c>
      <c r="K23" s="37">
        <f t="shared" si="2"/>
        <v>3.2534299746407983E-5</v>
      </c>
    </row>
    <row r="24" spans="3:13" x14ac:dyDescent="0.25">
      <c r="C24" s="38" t="s">
        <v>79</v>
      </c>
      <c r="D24" s="36">
        <v>134913754.24000001</v>
      </c>
      <c r="E24" s="36">
        <v>3321764347</v>
      </c>
      <c r="F24" s="36">
        <v>318560977.73000002</v>
      </c>
      <c r="G24" s="36">
        <v>336844760.25999999</v>
      </c>
      <c r="H24" s="36">
        <v>300213568.16000003</v>
      </c>
      <c r="I24" s="36">
        <f t="shared" si="4"/>
        <v>201931006.01999998</v>
      </c>
      <c r="J24" s="37">
        <f t="shared" si="1"/>
        <v>1.4967414342408856</v>
      </c>
      <c r="K24" s="37">
        <f t="shared" si="2"/>
        <v>5.4828120997662625E-5</v>
      </c>
    </row>
    <row r="25" spans="3:13" x14ac:dyDescent="0.25">
      <c r="C25" s="38" t="s">
        <v>80</v>
      </c>
      <c r="D25" s="36">
        <v>1171024324.4499996</v>
      </c>
      <c r="E25" s="36">
        <v>15702169538</v>
      </c>
      <c r="F25" s="36">
        <v>2467804596.9199996</v>
      </c>
      <c r="G25" s="36">
        <v>2152761834.749999</v>
      </c>
      <c r="H25" s="36">
        <v>1672913006.3800001</v>
      </c>
      <c r="I25" s="36">
        <f t="shared" si="4"/>
        <v>981737510.29999948</v>
      </c>
      <c r="J25" s="37">
        <f t="shared" si="1"/>
        <v>0.83835791435083695</v>
      </c>
      <c r="K25" s="37">
        <f t="shared" si="2"/>
        <v>3.5040440072072962E-4</v>
      </c>
    </row>
    <row r="26" spans="3:13" ht="26.25" x14ac:dyDescent="0.25">
      <c r="C26" s="38" t="s">
        <v>81</v>
      </c>
      <c r="D26" s="36">
        <v>2151131069.2999992</v>
      </c>
      <c r="E26" s="36">
        <v>48295382533</v>
      </c>
      <c r="F26" s="36">
        <v>2869955847.3699975</v>
      </c>
      <c r="G26" s="36">
        <v>2123103969.0100005</v>
      </c>
      <c r="H26" s="36">
        <v>2705418023.0999999</v>
      </c>
      <c r="I26" s="36">
        <f t="shared" si="4"/>
        <v>-28027100.28999877</v>
      </c>
      <c r="J26" s="37">
        <f t="shared" si="1"/>
        <v>-1.3029006316718342E-2</v>
      </c>
      <c r="K26" s="37">
        <f t="shared" si="2"/>
        <v>3.4557699877429607E-4</v>
      </c>
    </row>
    <row r="27" spans="3:13" ht="26.25" x14ac:dyDescent="0.25">
      <c r="C27" s="38" t="s">
        <v>82</v>
      </c>
      <c r="D27" s="36">
        <v>386953234.14999992</v>
      </c>
      <c r="E27" s="36">
        <v>6771009965</v>
      </c>
      <c r="F27" s="36">
        <v>711939952.06000006</v>
      </c>
      <c r="G27" s="36">
        <v>631655572.91000009</v>
      </c>
      <c r="H27" s="36">
        <v>682366221.75000024</v>
      </c>
      <c r="I27" s="36">
        <f t="shared" si="4"/>
        <v>244702338.76000017</v>
      </c>
      <c r="J27" s="37">
        <f t="shared" si="1"/>
        <v>0.63238220323322814</v>
      </c>
      <c r="K27" s="37">
        <f t="shared" si="2"/>
        <v>1.0281438890017363E-4</v>
      </c>
    </row>
    <row r="28" spans="3:13" x14ac:dyDescent="0.25">
      <c r="C28" s="38" t="s">
        <v>83</v>
      </c>
      <c r="D28" s="36">
        <v>228708414.25</v>
      </c>
      <c r="E28" s="36">
        <v>6472352809</v>
      </c>
      <c r="F28" s="36">
        <v>600975621.86000025</v>
      </c>
      <c r="G28" s="36">
        <v>531171239.16000003</v>
      </c>
      <c r="H28" s="36">
        <v>223247832.34000003</v>
      </c>
      <c r="I28" s="36">
        <f t="shared" si="4"/>
        <v>302462824.91000003</v>
      </c>
      <c r="J28" s="37">
        <f t="shared" si="1"/>
        <v>1.3224822790270385</v>
      </c>
      <c r="K28" s="37">
        <f t="shared" si="2"/>
        <v>8.6458583914630709E-5</v>
      </c>
    </row>
    <row r="29" spans="3:13" ht="26.25" x14ac:dyDescent="0.25">
      <c r="C29" s="38" t="s">
        <v>84</v>
      </c>
      <c r="D29" s="36">
        <v>669974011.11000001</v>
      </c>
      <c r="E29" s="36">
        <v>8399310777</v>
      </c>
      <c r="F29" s="36">
        <v>653967948.29999995</v>
      </c>
      <c r="G29" s="36">
        <v>653967948.29999995</v>
      </c>
      <c r="H29" s="36">
        <v>662537045.13999999</v>
      </c>
      <c r="I29" s="36">
        <f t="shared" si="4"/>
        <v>-16006062.810000062</v>
      </c>
      <c r="J29" s="37">
        <f t="shared" si="1"/>
        <v>-2.3890572685769596E-2</v>
      </c>
      <c r="K29" s="37">
        <f t="shared" si="2"/>
        <v>1.0644616757674833E-4</v>
      </c>
    </row>
    <row r="30" spans="3:13" x14ac:dyDescent="0.25">
      <c r="C30" s="38" t="s">
        <v>85</v>
      </c>
      <c r="D30" s="36">
        <v>78887292.330000013</v>
      </c>
      <c r="E30" s="36">
        <v>1206917122</v>
      </c>
      <c r="F30" s="36">
        <v>144311716.22000009</v>
      </c>
      <c r="G30" s="36">
        <v>111322751.60000001</v>
      </c>
      <c r="H30" s="36">
        <v>92676720.689999983</v>
      </c>
      <c r="I30" s="36">
        <f t="shared" si="4"/>
        <v>32435459.269999996</v>
      </c>
      <c r="J30" s="37">
        <f t="shared" si="1"/>
        <v>0.41116203018245984</v>
      </c>
      <c r="K30" s="37">
        <f t="shared" si="2"/>
        <v>1.8119971021090988E-5</v>
      </c>
    </row>
    <row r="31" spans="3:13" x14ac:dyDescent="0.25">
      <c r="C31" s="38" t="s">
        <v>86</v>
      </c>
      <c r="D31" s="36">
        <v>213465528.91999999</v>
      </c>
      <c r="E31" s="36">
        <v>3017699205</v>
      </c>
      <c r="F31" s="36">
        <v>194857948.60000002</v>
      </c>
      <c r="G31" s="36">
        <v>197365589.28000003</v>
      </c>
      <c r="H31" s="36">
        <v>168567139.27000004</v>
      </c>
      <c r="I31" s="36">
        <f t="shared" si="4"/>
        <v>-16099939.639999956</v>
      </c>
      <c r="J31" s="37">
        <f t="shared" si="1"/>
        <v>-7.5421730719031896E-2</v>
      </c>
      <c r="K31" s="37">
        <f t="shared" si="2"/>
        <v>3.2125138005609146E-5</v>
      </c>
    </row>
    <row r="32" spans="3:13" x14ac:dyDescent="0.25">
      <c r="C32" s="38" t="s">
        <v>87</v>
      </c>
      <c r="D32" s="36">
        <v>34852519.290000007</v>
      </c>
      <c r="E32" s="36">
        <v>660646782</v>
      </c>
      <c r="F32" s="36">
        <v>15509389.360000003</v>
      </c>
      <c r="G32" s="36">
        <v>35063069.109999999</v>
      </c>
      <c r="H32" s="36">
        <v>44157450.5</v>
      </c>
      <c r="I32" s="36">
        <f t="shared" si="4"/>
        <v>210549.81999999285</v>
      </c>
      <c r="J32" s="37">
        <f t="shared" si="1"/>
        <v>6.0411650087058254E-3</v>
      </c>
      <c r="K32" s="37">
        <f t="shared" si="2"/>
        <v>5.7072052842045503E-6</v>
      </c>
    </row>
    <row r="33" spans="3:12" ht="26.25" x14ac:dyDescent="0.25">
      <c r="C33" s="38" t="s">
        <v>88</v>
      </c>
      <c r="D33" s="36">
        <v>1037088574.34</v>
      </c>
      <c r="E33" s="36">
        <v>12135451604</v>
      </c>
      <c r="F33" s="36">
        <v>1071162294.3500001</v>
      </c>
      <c r="G33" s="36">
        <v>974904921.66999996</v>
      </c>
      <c r="H33" s="36">
        <v>996829100.23999989</v>
      </c>
      <c r="I33" s="36">
        <f t="shared" si="4"/>
        <v>-62183652.670000076</v>
      </c>
      <c r="J33" s="37">
        <f t="shared" si="1"/>
        <v>-5.9959828127094703E-2</v>
      </c>
      <c r="K33" s="37">
        <f t="shared" si="2"/>
        <v>1.5868498285465823E-4</v>
      </c>
    </row>
    <row r="34" spans="3:12" ht="26.25" x14ac:dyDescent="0.25">
      <c r="C34" s="38" t="s">
        <v>89</v>
      </c>
      <c r="D34" s="36">
        <v>1135782053.3200006</v>
      </c>
      <c r="E34" s="36">
        <v>15535507827</v>
      </c>
      <c r="F34" s="36">
        <v>1129686078.4199996</v>
      </c>
      <c r="G34" s="36">
        <v>1127814798.0599995</v>
      </c>
      <c r="H34" s="36">
        <v>1068078656.4999999</v>
      </c>
      <c r="I34" s="36">
        <f t="shared" si="4"/>
        <v>-7967255.2600011826</v>
      </c>
      <c r="J34" s="37">
        <f t="shared" si="1"/>
        <v>-7.0147747419605075E-3</v>
      </c>
      <c r="K34" s="37">
        <f t="shared" si="2"/>
        <v>1.8357407775397436E-4</v>
      </c>
    </row>
    <row r="35" spans="3:12" ht="26.25" x14ac:dyDescent="0.25">
      <c r="C35" s="38" t="s">
        <v>90</v>
      </c>
      <c r="D35" s="36">
        <v>130013830.34999999</v>
      </c>
      <c r="E35" s="36">
        <v>5697312972</v>
      </c>
      <c r="F35" s="36">
        <v>390126723.62000006</v>
      </c>
      <c r="G35" s="36">
        <v>382050969.64000005</v>
      </c>
      <c r="H35" s="36">
        <v>202327261.73999998</v>
      </c>
      <c r="I35" s="36">
        <f t="shared" si="4"/>
        <v>252037139.29000005</v>
      </c>
      <c r="J35" s="37">
        <f t="shared" si="1"/>
        <v>1.9385409891510059</v>
      </c>
      <c r="K35" s="37">
        <f t="shared" si="2"/>
        <v>6.2186322193427649E-5</v>
      </c>
    </row>
    <row r="36" spans="3:12" ht="26.25" x14ac:dyDescent="0.25">
      <c r="C36" s="38" t="s">
        <v>91</v>
      </c>
      <c r="D36" s="36">
        <v>53708839.789999999</v>
      </c>
      <c r="E36" s="36">
        <v>1857951622</v>
      </c>
      <c r="F36" s="36">
        <v>126454161.54999997</v>
      </c>
      <c r="G36" s="36">
        <v>115412960.41</v>
      </c>
      <c r="H36" s="36">
        <v>111644266.08000001</v>
      </c>
      <c r="I36" s="36">
        <f t="shared" si="4"/>
        <v>61704120.619999997</v>
      </c>
      <c r="J36" s="37">
        <f t="shared" si="1"/>
        <v>1.1488634061219962</v>
      </c>
      <c r="K36" s="37">
        <f t="shared" si="2"/>
        <v>1.8785733087175339E-5</v>
      </c>
    </row>
    <row r="37" spans="3:12" x14ac:dyDescent="0.25">
      <c r="C37" s="38" t="s">
        <v>92</v>
      </c>
      <c r="D37" s="36">
        <v>81305540.420000002</v>
      </c>
      <c r="E37" s="36">
        <v>3551479482</v>
      </c>
      <c r="F37" s="36">
        <v>121898893.53000003</v>
      </c>
      <c r="G37" s="36">
        <v>143531497.31999999</v>
      </c>
      <c r="H37" s="36">
        <v>183761776.12</v>
      </c>
      <c r="I37" s="36">
        <f t="shared" si="4"/>
        <v>62225956.899999991</v>
      </c>
      <c r="J37" s="37">
        <f t="shared" si="1"/>
        <v>0.76533476782220977</v>
      </c>
      <c r="K37" s="37">
        <f t="shared" si="2"/>
        <v>2.3362578939813042E-5</v>
      </c>
    </row>
    <row r="38" spans="3:12" ht="26.25" x14ac:dyDescent="0.25">
      <c r="C38" s="38" t="s">
        <v>93</v>
      </c>
      <c r="D38" s="36">
        <v>0</v>
      </c>
      <c r="E38" s="36">
        <v>14115198200</v>
      </c>
      <c r="F38" s="36">
        <v>2725053477.8900003</v>
      </c>
      <c r="G38" s="36">
        <v>867378507.84000003</v>
      </c>
      <c r="H38" s="36">
        <v>466491840.90999997</v>
      </c>
      <c r="I38" s="36">
        <f t="shared" si="4"/>
        <v>867378507.84000003</v>
      </c>
      <c r="J38" s="37" t="str">
        <f t="shared" si="1"/>
        <v>0.0%</v>
      </c>
      <c r="K38" s="37">
        <f t="shared" si="2"/>
        <v>1.4118294059826259E-4</v>
      </c>
    </row>
    <row r="39" spans="3:12" x14ac:dyDescent="0.25">
      <c r="C39" s="32" t="s">
        <v>94</v>
      </c>
      <c r="D39" s="33">
        <f>D40</f>
        <v>726855278.74000025</v>
      </c>
      <c r="E39" s="33">
        <f>E40</f>
        <v>9087263346</v>
      </c>
      <c r="F39" s="33">
        <f t="shared" ref="F39:H39" si="5">F40</f>
        <v>757271926.8900001</v>
      </c>
      <c r="G39" s="33">
        <f t="shared" si="5"/>
        <v>757271926.8900001</v>
      </c>
      <c r="H39" s="33">
        <f t="shared" si="5"/>
        <v>757271926.8900001</v>
      </c>
      <c r="I39" s="33">
        <f t="shared" si="4"/>
        <v>30416648.149999857</v>
      </c>
      <c r="J39" s="34">
        <f t="shared" si="1"/>
        <v>4.1846910987187097E-2</v>
      </c>
      <c r="K39" s="34">
        <f t="shared" si="2"/>
        <v>1.2326092531055022E-4</v>
      </c>
      <c r="L39" s="18"/>
    </row>
    <row r="40" spans="3:12" x14ac:dyDescent="0.25">
      <c r="C40" s="38" t="s">
        <v>95</v>
      </c>
      <c r="D40" s="36">
        <v>726855278.74000025</v>
      </c>
      <c r="E40" s="36">
        <v>9087263346</v>
      </c>
      <c r="F40" s="36">
        <v>757271926.8900001</v>
      </c>
      <c r="G40" s="36">
        <v>757271926.8900001</v>
      </c>
      <c r="H40" s="36">
        <v>757271926.8900001</v>
      </c>
      <c r="I40" s="36">
        <f t="shared" si="4"/>
        <v>30416648.149999857</v>
      </c>
      <c r="J40" s="37">
        <f t="shared" si="1"/>
        <v>4.1846910987187097E-2</v>
      </c>
      <c r="K40" s="37">
        <f t="shared" si="2"/>
        <v>1.2326092531055022E-4</v>
      </c>
    </row>
    <row r="41" spans="3:12" x14ac:dyDescent="0.25">
      <c r="C41" s="32" t="s">
        <v>96</v>
      </c>
      <c r="D41" s="33">
        <f>SUM(D42:D46)</f>
        <v>1141726264.7900004</v>
      </c>
      <c r="E41" s="33">
        <f>SUM(E42:E46)</f>
        <v>9710521816</v>
      </c>
      <c r="F41" s="33">
        <f t="shared" ref="F41:H41" si="6">SUM(F42:F46)</f>
        <v>821350721.98000002</v>
      </c>
      <c r="G41" s="33">
        <f t="shared" si="6"/>
        <v>815595590.72000003</v>
      </c>
      <c r="H41" s="33">
        <f t="shared" si="6"/>
        <v>813724786.86000001</v>
      </c>
      <c r="I41" s="33">
        <f t="shared" si="4"/>
        <v>-326130674.07000041</v>
      </c>
      <c r="J41" s="34">
        <f t="shared" si="1"/>
        <v>-0.28564699274040628</v>
      </c>
      <c r="K41" s="34">
        <f t="shared" si="2"/>
        <v>1.3275425064840013E-4</v>
      </c>
      <c r="L41" s="18"/>
    </row>
    <row r="42" spans="3:12" x14ac:dyDescent="0.25">
      <c r="C42" s="38" t="s">
        <v>97</v>
      </c>
      <c r="D42" s="36">
        <v>901107662.39000046</v>
      </c>
      <c r="E42" s="36">
        <v>5511291957</v>
      </c>
      <c r="F42" s="36">
        <v>459274316</v>
      </c>
      <c r="G42" s="36">
        <v>459274316</v>
      </c>
      <c r="H42" s="36">
        <v>459274316</v>
      </c>
      <c r="I42" s="36">
        <f t="shared" si="4"/>
        <v>-441833346.39000046</v>
      </c>
      <c r="J42" s="37">
        <f t="shared" si="1"/>
        <v>-0.49032248290745806</v>
      </c>
      <c r="K42" s="37">
        <f t="shared" si="2"/>
        <v>7.4755943210546585E-5</v>
      </c>
    </row>
    <row r="43" spans="3:12" x14ac:dyDescent="0.25">
      <c r="C43" s="35" t="s">
        <v>98</v>
      </c>
      <c r="D43" s="36">
        <v>79755824.330000013</v>
      </c>
      <c r="E43" s="36">
        <v>1474248087</v>
      </c>
      <c r="F43" s="36">
        <v>124489478.70999999</v>
      </c>
      <c r="G43" s="36">
        <v>124489478.70999999</v>
      </c>
      <c r="H43" s="36">
        <v>124489478.70999999</v>
      </c>
      <c r="I43" s="36">
        <f t="shared" si="4"/>
        <v>44733654.37999998</v>
      </c>
      <c r="J43" s="37">
        <f t="shared" si="1"/>
        <v>0.56088260331820672</v>
      </c>
      <c r="K43" s="37">
        <f t="shared" si="2"/>
        <v>2.0263115259324253E-5</v>
      </c>
    </row>
    <row r="44" spans="3:12" x14ac:dyDescent="0.25">
      <c r="C44" s="38" t="s">
        <v>99</v>
      </c>
      <c r="D44" s="36">
        <v>97947639</v>
      </c>
      <c r="E44" s="36">
        <v>1575371875</v>
      </c>
      <c r="F44" s="36">
        <v>131280974.62999998</v>
      </c>
      <c r="G44" s="36">
        <v>131280974.62999998</v>
      </c>
      <c r="H44" s="36">
        <v>131280974.62999998</v>
      </c>
      <c r="I44" s="36">
        <f t="shared" si="4"/>
        <v>33333335.62999998</v>
      </c>
      <c r="J44" s="37">
        <f t="shared" si="1"/>
        <v>0.34031790832650882</v>
      </c>
      <c r="K44" s="37">
        <f t="shared" si="2"/>
        <v>2.1368565021313943E-5</v>
      </c>
    </row>
    <row r="45" spans="3:12" x14ac:dyDescent="0.25">
      <c r="C45" s="38" t="s">
        <v>100</v>
      </c>
      <c r="D45" s="36">
        <v>12800000</v>
      </c>
      <c r="E45" s="36">
        <v>247728228</v>
      </c>
      <c r="F45" s="36">
        <v>31149158.640000001</v>
      </c>
      <c r="G45" s="36">
        <v>25394027.379999999</v>
      </c>
      <c r="H45" s="36">
        <v>23523223.52</v>
      </c>
      <c r="I45" s="36">
        <f t="shared" si="4"/>
        <v>12594027.379999999</v>
      </c>
      <c r="J45" s="37">
        <f t="shared" si="1"/>
        <v>0.98390838906249989</v>
      </c>
      <c r="K45" s="37">
        <f t="shared" si="2"/>
        <v>4.1333782503664872E-6</v>
      </c>
    </row>
    <row r="46" spans="3:12" ht="26.25" x14ac:dyDescent="0.25">
      <c r="C46" s="38" t="s">
        <v>101</v>
      </c>
      <c r="D46" s="36">
        <v>50115139.070000008</v>
      </c>
      <c r="E46" s="36">
        <v>901881669</v>
      </c>
      <c r="F46" s="36">
        <v>75156794.000000015</v>
      </c>
      <c r="G46" s="36">
        <v>75156794.000000015</v>
      </c>
      <c r="H46" s="36">
        <v>75156794.000000015</v>
      </c>
      <c r="I46" s="36">
        <f t="shared" si="4"/>
        <v>25041654.930000007</v>
      </c>
      <c r="J46" s="37">
        <f t="shared" si="1"/>
        <v>0.49968243917316546</v>
      </c>
      <c r="K46" s="37">
        <f t="shared" si="2"/>
        <v>1.2233248906848843E-5</v>
      </c>
    </row>
    <row r="47" spans="3:12" x14ac:dyDescent="0.25">
      <c r="C47" s="32" t="s">
        <v>102</v>
      </c>
      <c r="D47" s="33">
        <f>SUM(D48:D49)</f>
        <v>12524714427.709999</v>
      </c>
      <c r="E47" s="33">
        <f>SUM(E48:E49)</f>
        <v>305358731844</v>
      </c>
      <c r="F47" s="33">
        <f t="shared" ref="F47:H47" si="7">SUM(F48:F49)</f>
        <v>12160818365.23</v>
      </c>
      <c r="G47" s="33">
        <f t="shared" si="7"/>
        <v>14712989513.560001</v>
      </c>
      <c r="H47" s="33">
        <f t="shared" si="7"/>
        <v>25232078318.760002</v>
      </c>
      <c r="I47" s="33">
        <f t="shared" si="4"/>
        <v>2188275085.8500023</v>
      </c>
      <c r="J47" s="34">
        <f t="shared" si="1"/>
        <v>0.17471656527422344</v>
      </c>
      <c r="K47" s="34">
        <f t="shared" si="2"/>
        <v>2.394828907726377E-3</v>
      </c>
      <c r="L47" s="18"/>
    </row>
    <row r="48" spans="3:12" ht="26.25" x14ac:dyDescent="0.25">
      <c r="C48" s="38" t="s">
        <v>103</v>
      </c>
      <c r="D48" s="36">
        <v>5630603993.1099997</v>
      </c>
      <c r="E48" s="36">
        <v>217039052885</v>
      </c>
      <c r="F48" s="36">
        <v>4350896573.2399998</v>
      </c>
      <c r="G48" s="36">
        <v>4350896030.3600006</v>
      </c>
      <c r="H48" s="36">
        <v>14827345553.99</v>
      </c>
      <c r="I48" s="36">
        <f t="shared" si="4"/>
        <v>-1279707962.749999</v>
      </c>
      <c r="J48" s="37">
        <f t="shared" si="1"/>
        <v>-0.22727720939280033</v>
      </c>
      <c r="K48" s="37">
        <f t="shared" si="2"/>
        <v>7.0819404706398779E-4</v>
      </c>
    </row>
    <row r="49" spans="3:11" ht="27" thickBot="1" x14ac:dyDescent="0.3">
      <c r="C49" s="38" t="s">
        <v>104</v>
      </c>
      <c r="D49" s="36">
        <v>6894110434.5999994</v>
      </c>
      <c r="E49" s="36">
        <v>88319678959</v>
      </c>
      <c r="F49" s="36">
        <v>7809921791.9899998</v>
      </c>
      <c r="G49" s="36">
        <v>10362093483.200001</v>
      </c>
      <c r="H49" s="36">
        <v>10404732764.77</v>
      </c>
      <c r="I49" s="36">
        <f t="shared" si="4"/>
        <v>3467983048.6000013</v>
      </c>
      <c r="J49" s="37">
        <f t="shared" si="1"/>
        <v>0.50303561010496289</v>
      </c>
      <c r="K49" s="37">
        <f t="shared" si="2"/>
        <v>1.6866348606623892E-3</v>
      </c>
    </row>
    <row r="50" spans="3:11" ht="15.75" thickBot="1" x14ac:dyDescent="0.3">
      <c r="C50" s="75" t="s">
        <v>60</v>
      </c>
      <c r="D50" s="76">
        <f t="shared" ref="D50" si="8">D12+D15+D39+D41+D47</f>
        <v>68130841831.349991</v>
      </c>
      <c r="E50" s="76">
        <f>E12+E15+E39+E41+E47</f>
        <v>1046280711338</v>
      </c>
      <c r="F50" s="76">
        <f>F12+F15+F39+F41+F47</f>
        <v>62896974105.25</v>
      </c>
      <c r="G50" s="76">
        <f>G12+G15+G39+G41+G47</f>
        <v>69736421469.450012</v>
      </c>
      <c r="H50" s="76">
        <f>H12+H15+H39+H41+H47</f>
        <v>84788881531.269989</v>
      </c>
      <c r="I50" s="76">
        <f t="shared" si="4"/>
        <v>1605579638.1000214</v>
      </c>
      <c r="J50" s="77">
        <f t="shared" si="1"/>
        <v>2.3566120642901315E-2</v>
      </c>
      <c r="K50" s="77">
        <f t="shared" si="2"/>
        <v>1.1350976489347049E-2</v>
      </c>
    </row>
    <row r="51" spans="3:11" x14ac:dyDescent="0.25">
      <c r="C51" s="122" t="s">
        <v>61</v>
      </c>
    </row>
    <row r="52" spans="3:11" x14ac:dyDescent="0.25">
      <c r="C52" s="123" t="s">
        <v>145</v>
      </c>
    </row>
    <row r="53" spans="3:11" x14ac:dyDescent="0.25">
      <c r="C53" s="122" t="s">
        <v>62</v>
      </c>
    </row>
    <row r="54" spans="3:11" x14ac:dyDescent="0.25">
      <c r="C54" s="122" t="s">
        <v>63</v>
      </c>
    </row>
  </sheetData>
  <mergeCells count="15">
    <mergeCell ref="C7:C11"/>
    <mergeCell ref="E7:H7"/>
    <mergeCell ref="I7:J9"/>
    <mergeCell ref="K7:K10"/>
    <mergeCell ref="F9:F10"/>
    <mergeCell ref="G9:G10"/>
    <mergeCell ref="H9:H10"/>
    <mergeCell ref="E8:E10"/>
    <mergeCell ref="F8:H8"/>
    <mergeCell ref="D8:D10"/>
    <mergeCell ref="C1:K1"/>
    <mergeCell ref="C2:K2"/>
    <mergeCell ref="C3:K3"/>
    <mergeCell ref="C5:K5"/>
    <mergeCell ref="C6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8F31-D473-4A6A-9416-4CF12CAC2999}">
  <dimension ref="B3:N16"/>
  <sheetViews>
    <sheetView showGridLines="0" workbookViewId="0">
      <selection activeCell="B14" sqref="B14:B16"/>
    </sheetView>
  </sheetViews>
  <sheetFormatPr baseColWidth="10" defaultRowHeight="15" x14ac:dyDescent="0.25"/>
  <cols>
    <col min="2" max="2" width="35.42578125" bestFit="1" customWidth="1"/>
  </cols>
  <sheetData>
    <row r="3" spans="2:14" x14ac:dyDescent="0.25">
      <c r="F3" s="128" t="s">
        <v>146</v>
      </c>
      <c r="G3" s="128"/>
      <c r="H3" s="128"/>
      <c r="I3" s="128"/>
      <c r="J3" s="128"/>
      <c r="K3" s="128"/>
      <c r="L3" s="128"/>
      <c r="M3" s="128"/>
      <c r="N3" s="128"/>
    </row>
    <row r="5" spans="2:14" x14ac:dyDescent="0.25">
      <c r="B5" s="39" t="s">
        <v>105</v>
      </c>
      <c r="C5" s="40">
        <v>0.18988052865676297</v>
      </c>
      <c r="D5" s="121"/>
      <c r="E5" s="121"/>
    </row>
    <row r="6" spans="2:14" x14ac:dyDescent="0.25">
      <c r="B6" s="39" t="s">
        <v>106</v>
      </c>
      <c r="C6" s="40">
        <v>0.20372703262259964</v>
      </c>
      <c r="D6" s="121"/>
      <c r="E6" s="121"/>
    </row>
    <row r="7" spans="2:14" x14ac:dyDescent="0.25">
      <c r="B7" s="39" t="s">
        <v>107</v>
      </c>
      <c r="C7" s="40">
        <v>5.4136801524206106E-3</v>
      </c>
      <c r="D7" s="121"/>
      <c r="E7" s="121"/>
    </row>
    <row r="8" spans="2:14" x14ac:dyDescent="0.25">
      <c r="B8" s="39" t="s">
        <v>108</v>
      </c>
      <c r="C8" s="40">
        <v>0.53858817501545975</v>
      </c>
      <c r="D8" s="121"/>
      <c r="E8" s="121"/>
    </row>
    <row r="9" spans="2:14" x14ac:dyDescent="0.25">
      <c r="B9" s="39" t="s">
        <v>109</v>
      </c>
      <c r="C9" s="40">
        <v>6.2390583552757034E-2</v>
      </c>
      <c r="D9" s="121"/>
      <c r="E9" s="121"/>
    </row>
    <row r="10" spans="2:14" x14ac:dyDescent="0.25">
      <c r="B10" s="41" t="s">
        <v>110</v>
      </c>
      <c r="C10" s="42">
        <v>1</v>
      </c>
      <c r="D10" s="42"/>
      <c r="E10" s="42"/>
    </row>
    <row r="12" spans="2:14" ht="19.5" customHeight="1" x14ac:dyDescent="0.25"/>
    <row r="14" spans="2:14" x14ac:dyDescent="0.25">
      <c r="B14" s="103" t="s">
        <v>61</v>
      </c>
    </row>
    <row r="15" spans="2:14" ht="15" customHeight="1" x14ac:dyDescent="0.25">
      <c r="B15" s="122" t="s">
        <v>145</v>
      </c>
      <c r="C15" s="122"/>
      <c r="D15" s="120"/>
      <c r="E15" s="120"/>
    </row>
    <row r="16" spans="2:14" x14ac:dyDescent="0.25">
      <c r="B16" s="103" t="s">
        <v>63</v>
      </c>
      <c r="C16" s="119"/>
      <c r="D16" s="119"/>
      <c r="E16" s="119"/>
    </row>
  </sheetData>
  <mergeCells count="1">
    <mergeCell ref="F3:N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FDED-3357-4620-A3F1-53E36A242C55}">
  <dimension ref="B3:G558"/>
  <sheetViews>
    <sheetView showGridLines="0" topLeftCell="A536" workbookViewId="0">
      <selection activeCell="B562" sqref="B562"/>
    </sheetView>
  </sheetViews>
  <sheetFormatPr baseColWidth="10" defaultColWidth="9.140625" defaultRowHeight="15" x14ac:dyDescent="0.25"/>
  <cols>
    <col min="1" max="1" width="9.140625" style="4"/>
    <col min="2" max="2" width="123.7109375" style="4" bestFit="1" customWidth="1"/>
    <col min="3" max="3" width="23.7109375" style="4" customWidth="1"/>
    <col min="4" max="4" width="19.5703125" style="4" customWidth="1"/>
    <col min="5" max="5" width="16.5703125" style="4" customWidth="1"/>
    <col min="6" max="6" width="13" style="4" customWidth="1"/>
    <col min="7" max="16384" width="9.140625" style="4"/>
  </cols>
  <sheetData>
    <row r="3" spans="2:6" ht="15.75" x14ac:dyDescent="0.25">
      <c r="B3" s="180" t="s">
        <v>154</v>
      </c>
      <c r="C3" s="180"/>
      <c r="D3" s="180"/>
      <c r="E3" s="180"/>
      <c r="F3" s="107"/>
    </row>
    <row r="4" spans="2:6" ht="16.5" thickBot="1" x14ac:dyDescent="0.3">
      <c r="B4" s="181" t="s">
        <v>148</v>
      </c>
      <c r="C4" s="181"/>
      <c r="D4" s="181"/>
      <c r="E4" s="181"/>
      <c r="F4" s="108"/>
    </row>
    <row r="5" spans="2:6" ht="15" customHeight="1" x14ac:dyDescent="0.25">
      <c r="B5" s="182" t="s">
        <v>6</v>
      </c>
      <c r="C5" s="184" t="s">
        <v>149</v>
      </c>
      <c r="D5" s="184" t="s">
        <v>150</v>
      </c>
      <c r="E5" s="184" t="s">
        <v>151</v>
      </c>
      <c r="F5" s="179" t="s">
        <v>39</v>
      </c>
    </row>
    <row r="6" spans="2:6" ht="15" customHeight="1" x14ac:dyDescent="0.25">
      <c r="B6" s="183"/>
      <c r="C6" s="185"/>
      <c r="D6" s="187"/>
      <c r="E6" s="185"/>
      <c r="F6" s="179"/>
    </row>
    <row r="7" spans="2:6" ht="15.75" thickBot="1" x14ac:dyDescent="0.3">
      <c r="B7" s="109" t="s">
        <v>152</v>
      </c>
      <c r="C7" s="186"/>
      <c r="D7" s="188"/>
      <c r="E7" s="186"/>
      <c r="F7" s="179"/>
    </row>
    <row r="8" spans="2:6" x14ac:dyDescent="0.25">
      <c r="B8" s="110" t="s">
        <v>157</v>
      </c>
      <c r="C8" s="111">
        <v>2635779124</v>
      </c>
      <c r="D8" s="111">
        <v>219648243</v>
      </c>
      <c r="E8" s="111">
        <v>219648243</v>
      </c>
      <c r="F8" s="111">
        <v>219648243</v>
      </c>
    </row>
    <row r="9" spans="2:6" x14ac:dyDescent="0.25">
      <c r="B9" s="112" t="s">
        <v>158</v>
      </c>
      <c r="C9" s="113">
        <v>2635779124</v>
      </c>
      <c r="D9" s="113">
        <v>219648243</v>
      </c>
      <c r="E9" s="113">
        <v>219648243</v>
      </c>
      <c r="F9" s="113">
        <v>219648243</v>
      </c>
    </row>
    <row r="10" spans="2:6" x14ac:dyDescent="0.25">
      <c r="B10" s="114" t="s">
        <v>159</v>
      </c>
      <c r="C10" s="115">
        <v>2635779124</v>
      </c>
      <c r="D10" s="115">
        <v>219648243</v>
      </c>
      <c r="E10" s="115">
        <v>219648243</v>
      </c>
      <c r="F10" s="115">
        <v>219648243</v>
      </c>
    </row>
    <row r="11" spans="2:6" x14ac:dyDescent="0.25">
      <c r="B11" s="116" t="s">
        <v>160</v>
      </c>
      <c r="C11" s="115">
        <v>2275612323</v>
      </c>
      <c r="D11" s="115">
        <v>189634344</v>
      </c>
      <c r="E11" s="115">
        <v>189634344</v>
      </c>
      <c r="F11" s="115">
        <v>189634344</v>
      </c>
    </row>
    <row r="12" spans="2:6" x14ac:dyDescent="0.25">
      <c r="B12" s="116" t="s">
        <v>161</v>
      </c>
      <c r="C12" s="115">
        <v>360166801</v>
      </c>
      <c r="D12" s="115">
        <v>30013899</v>
      </c>
      <c r="E12" s="115">
        <v>30013899</v>
      </c>
      <c r="F12" s="115">
        <v>30013899</v>
      </c>
    </row>
    <row r="13" spans="2:6" x14ac:dyDescent="0.25">
      <c r="B13" s="110" t="s">
        <v>162</v>
      </c>
      <c r="C13" s="111">
        <v>5182940712</v>
      </c>
      <c r="D13" s="111">
        <v>431911710.89999998</v>
      </c>
      <c r="E13" s="111">
        <v>431911710.89999998</v>
      </c>
      <c r="F13" s="111">
        <v>431911710.89999998</v>
      </c>
    </row>
    <row r="14" spans="2:6" x14ac:dyDescent="0.25">
      <c r="B14" s="112" t="s">
        <v>163</v>
      </c>
      <c r="C14" s="113">
        <v>5182940712</v>
      </c>
      <c r="D14" s="113">
        <v>431911710.89999998</v>
      </c>
      <c r="E14" s="113">
        <v>431911710.89999998</v>
      </c>
      <c r="F14" s="113">
        <v>431911710.89999998</v>
      </c>
    </row>
    <row r="15" spans="2:6" x14ac:dyDescent="0.25">
      <c r="B15" s="114" t="s">
        <v>164</v>
      </c>
      <c r="C15" s="115">
        <v>5182940712</v>
      </c>
      <c r="D15" s="115">
        <v>431911710.89999998</v>
      </c>
      <c r="E15" s="115">
        <v>431911710.89999998</v>
      </c>
      <c r="F15" s="115">
        <v>431911710.89999998</v>
      </c>
    </row>
    <row r="16" spans="2:6" x14ac:dyDescent="0.25">
      <c r="B16" s="116" t="s">
        <v>160</v>
      </c>
      <c r="C16" s="115">
        <v>4853188266</v>
      </c>
      <c r="D16" s="115">
        <v>404432340.39999998</v>
      </c>
      <c r="E16" s="115">
        <v>404432340.39999998</v>
      </c>
      <c r="F16" s="115">
        <v>404432340.39999998</v>
      </c>
    </row>
    <row r="17" spans="2:6" x14ac:dyDescent="0.25">
      <c r="B17" s="116" t="s">
        <v>161</v>
      </c>
      <c r="C17" s="115">
        <v>329752446</v>
      </c>
      <c r="D17" s="115">
        <v>27479370.5</v>
      </c>
      <c r="E17" s="115">
        <v>27479370.5</v>
      </c>
      <c r="F17" s="115">
        <v>27479370.5</v>
      </c>
    </row>
    <row r="18" spans="2:6" x14ac:dyDescent="0.25">
      <c r="B18" s="110" t="s">
        <v>165</v>
      </c>
      <c r="C18" s="111">
        <v>86044434138</v>
      </c>
      <c r="D18" s="111">
        <v>7284190562.1200008</v>
      </c>
      <c r="E18" s="111">
        <v>5892982751.1100006</v>
      </c>
      <c r="F18" s="111">
        <v>6441987762.7399988</v>
      </c>
    </row>
    <row r="19" spans="2:6" x14ac:dyDescent="0.25">
      <c r="B19" s="112" t="s">
        <v>166</v>
      </c>
      <c r="C19" s="113">
        <v>17247695602</v>
      </c>
      <c r="D19" s="113">
        <v>1031736497.33</v>
      </c>
      <c r="E19" s="113">
        <v>757803172.73000026</v>
      </c>
      <c r="F19" s="113">
        <v>1380589318.5999999</v>
      </c>
    </row>
    <row r="20" spans="2:6" x14ac:dyDescent="0.25">
      <c r="B20" s="114" t="s">
        <v>167</v>
      </c>
      <c r="C20" s="115">
        <v>11829710949</v>
      </c>
      <c r="D20" s="115">
        <v>831424918.38000011</v>
      </c>
      <c r="E20" s="115">
        <v>563999058.8900001</v>
      </c>
      <c r="F20" s="115">
        <v>812846639.16000009</v>
      </c>
    </row>
    <row r="21" spans="2:6" x14ac:dyDescent="0.25">
      <c r="B21" s="116" t="s">
        <v>168</v>
      </c>
      <c r="C21" s="115">
        <v>2275510502</v>
      </c>
      <c r="D21" s="115">
        <v>395338318.64999998</v>
      </c>
      <c r="E21" s="115">
        <v>127912459.16</v>
      </c>
      <c r="F21" s="115">
        <v>122849522.18000001</v>
      </c>
    </row>
    <row r="22" spans="2:6" x14ac:dyDescent="0.25">
      <c r="B22" s="116" t="s">
        <v>169</v>
      </c>
      <c r="C22" s="115">
        <v>5242781293</v>
      </c>
      <c r="D22" s="115">
        <v>201980853.72999999</v>
      </c>
      <c r="E22" s="115">
        <v>201980853.72999999</v>
      </c>
      <c r="F22" s="115">
        <v>283942689.64999998</v>
      </c>
    </row>
    <row r="23" spans="2:6" x14ac:dyDescent="0.25">
      <c r="B23" s="116" t="s">
        <v>161</v>
      </c>
      <c r="C23" s="115">
        <v>4131252043</v>
      </c>
      <c r="D23" s="115">
        <v>216217909.30000001</v>
      </c>
      <c r="E23" s="115">
        <v>216217909.30000001</v>
      </c>
      <c r="F23" s="115">
        <v>388166590.63</v>
      </c>
    </row>
    <row r="24" spans="2:6" x14ac:dyDescent="0.25">
      <c r="B24" s="116" t="s">
        <v>170</v>
      </c>
      <c r="C24" s="115">
        <v>180167111</v>
      </c>
      <c r="D24" s="115">
        <v>17887836.699999999</v>
      </c>
      <c r="E24" s="115">
        <v>17887836.699999999</v>
      </c>
      <c r="F24" s="115">
        <v>17887836.699999999</v>
      </c>
    </row>
    <row r="25" spans="2:6" x14ac:dyDescent="0.25">
      <c r="B25" s="114" t="s">
        <v>171</v>
      </c>
      <c r="C25" s="115">
        <v>78499128</v>
      </c>
      <c r="D25" s="115">
        <v>4513444.6099999994</v>
      </c>
      <c r="E25" s="115">
        <v>4102358.57</v>
      </c>
      <c r="F25" s="115">
        <v>4060592.7199999997</v>
      </c>
    </row>
    <row r="26" spans="2:6" x14ac:dyDescent="0.25">
      <c r="B26" s="116" t="s">
        <v>168</v>
      </c>
      <c r="C26" s="115">
        <v>78499128</v>
      </c>
      <c r="D26" s="115">
        <v>4513444.6099999994</v>
      </c>
      <c r="E26" s="115">
        <v>4102358.57</v>
      </c>
      <c r="F26" s="115">
        <v>4060592.7199999997</v>
      </c>
    </row>
    <row r="27" spans="2:6" x14ac:dyDescent="0.25">
      <c r="B27" s="114" t="s">
        <v>172</v>
      </c>
      <c r="C27" s="115">
        <v>2539128440</v>
      </c>
      <c r="D27" s="115">
        <v>92177373.289999992</v>
      </c>
      <c r="E27" s="115">
        <v>85069347.969999984</v>
      </c>
      <c r="F27" s="115">
        <v>133032463.91999999</v>
      </c>
    </row>
    <row r="28" spans="2:6" x14ac:dyDescent="0.25">
      <c r="B28" s="116" t="s">
        <v>173</v>
      </c>
      <c r="C28" s="115">
        <v>2539128440</v>
      </c>
      <c r="D28" s="115">
        <v>92177373.289999992</v>
      </c>
      <c r="E28" s="115">
        <v>85069347.969999984</v>
      </c>
      <c r="F28" s="115">
        <v>133032463.91999999</v>
      </c>
    </row>
    <row r="29" spans="2:6" x14ac:dyDescent="0.25">
      <c r="B29" s="114" t="s">
        <v>174</v>
      </c>
      <c r="C29" s="115">
        <v>118136404</v>
      </c>
      <c r="D29" s="115">
        <v>10854686.530000001</v>
      </c>
      <c r="E29" s="115">
        <v>10390130.4</v>
      </c>
      <c r="F29" s="115">
        <v>12677185.220000001</v>
      </c>
    </row>
    <row r="30" spans="2:6" x14ac:dyDescent="0.25">
      <c r="B30" s="116" t="s">
        <v>175</v>
      </c>
      <c r="C30" s="115">
        <v>118136404</v>
      </c>
      <c r="D30" s="115">
        <v>10854686.530000001</v>
      </c>
      <c r="E30" s="115">
        <v>10390130.4</v>
      </c>
      <c r="F30" s="115">
        <v>12677185.220000001</v>
      </c>
    </row>
    <row r="31" spans="2:6" x14ac:dyDescent="0.25">
      <c r="B31" s="114" t="s">
        <v>176</v>
      </c>
      <c r="C31" s="115">
        <v>182681576</v>
      </c>
      <c r="D31" s="115">
        <v>13409235.140000001</v>
      </c>
      <c r="E31" s="115">
        <v>14909735.140000001</v>
      </c>
      <c r="F31" s="115">
        <v>15335139.09</v>
      </c>
    </row>
    <row r="32" spans="2:6" x14ac:dyDescent="0.25">
      <c r="B32" s="116" t="s">
        <v>177</v>
      </c>
      <c r="C32" s="115">
        <v>182681576</v>
      </c>
      <c r="D32" s="115">
        <v>13409235.140000001</v>
      </c>
      <c r="E32" s="115">
        <v>14909735.140000001</v>
      </c>
      <c r="F32" s="115">
        <v>15335139.09</v>
      </c>
    </row>
    <row r="33" spans="2:6" x14ac:dyDescent="0.25">
      <c r="B33" s="114" t="s">
        <v>178</v>
      </c>
      <c r="C33" s="115">
        <v>94739958</v>
      </c>
      <c r="D33" s="115">
        <v>6000467.6900000004</v>
      </c>
      <c r="E33" s="115">
        <v>6315812.5100000007</v>
      </c>
      <c r="F33" s="115">
        <v>6659412.0499999998</v>
      </c>
    </row>
    <row r="34" spans="2:6" x14ac:dyDescent="0.25">
      <c r="B34" s="116" t="s">
        <v>177</v>
      </c>
      <c r="C34" s="115">
        <v>94739958</v>
      </c>
      <c r="D34" s="115">
        <v>6000467.6900000004</v>
      </c>
      <c r="E34" s="115">
        <v>6315812.5100000007</v>
      </c>
      <c r="F34" s="115">
        <v>6659412.0499999998</v>
      </c>
    </row>
    <row r="35" spans="2:6" x14ac:dyDescent="0.25">
      <c r="B35" s="114" t="s">
        <v>179</v>
      </c>
      <c r="C35" s="115">
        <v>74060196</v>
      </c>
      <c r="D35" s="115">
        <v>2835919.7500000005</v>
      </c>
      <c r="E35" s="115">
        <v>4876481.08</v>
      </c>
      <c r="F35" s="115">
        <v>6286917.0300000012</v>
      </c>
    </row>
    <row r="36" spans="2:6" x14ac:dyDescent="0.25">
      <c r="B36" s="116" t="s">
        <v>180</v>
      </c>
      <c r="C36" s="115">
        <v>74060196</v>
      </c>
      <c r="D36" s="115">
        <v>2835919.7500000005</v>
      </c>
      <c r="E36" s="115">
        <v>4876481.08</v>
      </c>
      <c r="F36" s="115">
        <v>6286917.0300000012</v>
      </c>
    </row>
    <row r="37" spans="2:6" x14ac:dyDescent="0.25">
      <c r="B37" s="114" t="s">
        <v>181</v>
      </c>
      <c r="C37" s="115">
        <v>91627547</v>
      </c>
      <c r="D37" s="115">
        <v>8027203.1400000006</v>
      </c>
      <c r="E37" s="115">
        <v>7865710.7199999997</v>
      </c>
      <c r="F37" s="115">
        <v>9212127.6400000006</v>
      </c>
    </row>
    <row r="38" spans="2:6" x14ac:dyDescent="0.25">
      <c r="B38" s="116" t="s">
        <v>182</v>
      </c>
      <c r="C38" s="115">
        <v>91627547</v>
      </c>
      <c r="D38" s="115">
        <v>8027203.1400000006</v>
      </c>
      <c r="E38" s="115">
        <v>7865710.7199999997</v>
      </c>
      <c r="F38" s="115">
        <v>9212127.6400000006</v>
      </c>
    </row>
    <row r="39" spans="2:6" x14ac:dyDescent="0.25">
      <c r="B39" s="114" t="s">
        <v>183</v>
      </c>
      <c r="C39" s="115">
        <v>238202607</v>
      </c>
      <c r="D39" s="115">
        <v>18194295.099999998</v>
      </c>
      <c r="E39" s="115">
        <v>18194295.099999998</v>
      </c>
      <c r="F39" s="115">
        <v>11001216.989999998</v>
      </c>
    </row>
    <row r="40" spans="2:6" x14ac:dyDescent="0.25">
      <c r="B40" s="116" t="s">
        <v>168</v>
      </c>
      <c r="C40" s="115">
        <v>238202607</v>
      </c>
      <c r="D40" s="115">
        <v>18194295.099999998</v>
      </c>
      <c r="E40" s="115">
        <v>18194295.099999998</v>
      </c>
      <c r="F40" s="115">
        <v>11001216.989999998</v>
      </c>
    </row>
    <row r="41" spans="2:6" x14ac:dyDescent="0.25">
      <c r="B41" s="114" t="s">
        <v>184</v>
      </c>
      <c r="C41" s="115">
        <v>350000000</v>
      </c>
      <c r="D41" s="115">
        <v>12357069.800000001</v>
      </c>
      <c r="E41" s="115">
        <v>13014813.84</v>
      </c>
      <c r="F41" s="115">
        <v>6755031.9199999999</v>
      </c>
    </row>
    <row r="42" spans="2:6" x14ac:dyDescent="0.25">
      <c r="B42" s="116" t="s">
        <v>185</v>
      </c>
      <c r="C42" s="115">
        <v>350000000</v>
      </c>
      <c r="D42" s="115">
        <v>12357069.800000001</v>
      </c>
      <c r="E42" s="115">
        <v>13014813.84</v>
      </c>
      <c r="F42" s="115">
        <v>6755031.9199999999</v>
      </c>
    </row>
    <row r="43" spans="2:6" x14ac:dyDescent="0.25">
      <c r="B43" s="114" t="s">
        <v>186</v>
      </c>
      <c r="C43" s="115">
        <v>1650908797</v>
      </c>
      <c r="D43" s="115">
        <v>31941883.899999999</v>
      </c>
      <c r="E43" s="115">
        <v>29065428.509999998</v>
      </c>
      <c r="F43" s="115">
        <v>362722592.86000001</v>
      </c>
    </row>
    <row r="44" spans="2:6" x14ac:dyDescent="0.25">
      <c r="B44" s="116" t="s">
        <v>185</v>
      </c>
      <c r="C44" s="115">
        <v>1650908797</v>
      </c>
      <c r="D44" s="115">
        <v>31941883.899999999</v>
      </c>
      <c r="E44" s="115">
        <v>29065428.509999998</v>
      </c>
      <c r="F44" s="115">
        <v>362722592.86000001</v>
      </c>
    </row>
    <row r="45" spans="2:6" x14ac:dyDescent="0.25">
      <c r="B45" s="112" t="s">
        <v>187</v>
      </c>
      <c r="C45" s="113">
        <v>49771582635</v>
      </c>
      <c r="D45" s="113">
        <v>5097155217.2299995</v>
      </c>
      <c r="E45" s="113">
        <v>3988399186.7300005</v>
      </c>
      <c r="F45" s="113">
        <v>4027096549.5900002</v>
      </c>
    </row>
    <row r="46" spans="2:6" x14ac:dyDescent="0.25">
      <c r="B46" s="114" t="s">
        <v>188</v>
      </c>
      <c r="C46" s="115">
        <v>3644883888</v>
      </c>
      <c r="D46" s="115">
        <v>126474448.34999999</v>
      </c>
      <c r="E46" s="115">
        <v>124128415.22999999</v>
      </c>
      <c r="F46" s="115">
        <v>120474394.03999999</v>
      </c>
    </row>
    <row r="47" spans="2:6" x14ac:dyDescent="0.25">
      <c r="B47" s="116" t="s">
        <v>189</v>
      </c>
      <c r="C47" s="115">
        <v>3644883888</v>
      </c>
      <c r="D47" s="115">
        <v>126474448.34999999</v>
      </c>
      <c r="E47" s="115">
        <v>124128415.22999999</v>
      </c>
      <c r="F47" s="115">
        <v>120474394.03999999</v>
      </c>
    </row>
    <row r="48" spans="2:6" x14ac:dyDescent="0.25">
      <c r="B48" s="114" t="s">
        <v>167</v>
      </c>
      <c r="C48" s="115">
        <v>2165357324</v>
      </c>
      <c r="D48" s="115">
        <v>181459153.28999999</v>
      </c>
      <c r="E48" s="115">
        <v>190931462.56999999</v>
      </c>
      <c r="F48" s="115">
        <v>188814312.43000001</v>
      </c>
    </row>
    <row r="49" spans="2:6" x14ac:dyDescent="0.25">
      <c r="B49" s="116" t="s">
        <v>168</v>
      </c>
      <c r="C49" s="115">
        <v>430230457</v>
      </c>
      <c r="D49" s="115">
        <v>36865247.699999996</v>
      </c>
      <c r="E49" s="115">
        <v>46337556.979999989</v>
      </c>
      <c r="F49" s="115">
        <v>44220406.840000004</v>
      </c>
    </row>
    <row r="50" spans="2:6" x14ac:dyDescent="0.25">
      <c r="B50" s="116" t="s">
        <v>170</v>
      </c>
      <c r="C50" s="115">
        <v>1735126867</v>
      </c>
      <c r="D50" s="115">
        <v>144593905.59</v>
      </c>
      <c r="E50" s="115">
        <v>144593905.59</v>
      </c>
      <c r="F50" s="115">
        <v>144593905.59</v>
      </c>
    </row>
    <row r="51" spans="2:6" x14ac:dyDescent="0.25">
      <c r="B51" s="114" t="s">
        <v>190</v>
      </c>
      <c r="C51" s="115">
        <v>118165086</v>
      </c>
      <c r="D51" s="115">
        <v>5519549.29</v>
      </c>
      <c r="E51" s="115">
        <v>5484648.4299999997</v>
      </c>
      <c r="F51" s="115">
        <v>5751191.2999999998</v>
      </c>
    </row>
    <row r="52" spans="2:6" x14ac:dyDescent="0.25">
      <c r="B52" s="116" t="s">
        <v>191</v>
      </c>
      <c r="C52" s="115">
        <v>118165086</v>
      </c>
      <c r="D52" s="115">
        <v>5519549.29</v>
      </c>
      <c r="E52" s="115">
        <v>5484648.4299999997</v>
      </c>
      <c r="F52" s="115">
        <v>5751191.2999999998</v>
      </c>
    </row>
    <row r="53" spans="2:6" x14ac:dyDescent="0.25">
      <c r="B53" s="114" t="s">
        <v>192</v>
      </c>
      <c r="C53" s="115">
        <v>2449559028</v>
      </c>
      <c r="D53" s="115">
        <v>1229703135.3200002</v>
      </c>
      <c r="E53" s="115">
        <v>129703370.61999999</v>
      </c>
      <c r="F53" s="115">
        <v>101196835.26999998</v>
      </c>
    </row>
    <row r="54" spans="2:6" x14ac:dyDescent="0.25">
      <c r="B54" s="116" t="s">
        <v>193</v>
      </c>
      <c r="C54" s="115">
        <v>2449559028</v>
      </c>
      <c r="D54" s="115">
        <v>1229703135.3200002</v>
      </c>
      <c r="E54" s="115">
        <v>129703370.61999999</v>
      </c>
      <c r="F54" s="115">
        <v>101196835.26999998</v>
      </c>
    </row>
    <row r="55" spans="2:6" x14ac:dyDescent="0.25">
      <c r="B55" s="114" t="s">
        <v>194</v>
      </c>
      <c r="C55" s="115">
        <v>654864330</v>
      </c>
      <c r="D55" s="115">
        <v>39684462.5</v>
      </c>
      <c r="E55" s="115">
        <v>34411135.410000004</v>
      </c>
      <c r="F55" s="115">
        <v>34990793.649999999</v>
      </c>
    </row>
    <row r="56" spans="2:6" x14ac:dyDescent="0.25">
      <c r="B56" s="116" t="s">
        <v>191</v>
      </c>
      <c r="C56" s="115">
        <v>654864330</v>
      </c>
      <c r="D56" s="115">
        <v>39684462.5</v>
      </c>
      <c r="E56" s="115">
        <v>34411135.410000004</v>
      </c>
      <c r="F56" s="115">
        <v>34990793.649999999</v>
      </c>
    </row>
    <row r="57" spans="2:6" x14ac:dyDescent="0.25">
      <c r="B57" s="114" t="s">
        <v>195</v>
      </c>
      <c r="C57" s="115">
        <v>35766442468</v>
      </c>
      <c r="D57" s="115">
        <v>3285855445.7199993</v>
      </c>
      <c r="E57" s="115">
        <v>3233075296.96</v>
      </c>
      <c r="F57" s="115">
        <v>3229355163.9099998</v>
      </c>
    </row>
    <row r="58" spans="2:6" x14ac:dyDescent="0.25">
      <c r="B58" s="116" t="s">
        <v>189</v>
      </c>
      <c r="C58" s="115">
        <v>35706603194</v>
      </c>
      <c r="D58" s="115">
        <v>3280931509.7199993</v>
      </c>
      <c r="E58" s="115">
        <v>3228151360.96</v>
      </c>
      <c r="F58" s="115">
        <v>3229355163.9099998</v>
      </c>
    </row>
    <row r="59" spans="2:6" x14ac:dyDescent="0.25">
      <c r="B59" s="116" t="s">
        <v>196</v>
      </c>
      <c r="C59" s="115">
        <v>34200289</v>
      </c>
      <c r="D59" s="115">
        <v>4923936</v>
      </c>
      <c r="E59" s="115">
        <v>4923936</v>
      </c>
      <c r="F59" s="115">
        <v>0</v>
      </c>
    </row>
    <row r="60" spans="2:6" x14ac:dyDescent="0.25">
      <c r="B60" s="116" t="s">
        <v>197</v>
      </c>
      <c r="C60" s="115">
        <v>25638985</v>
      </c>
      <c r="D60" s="115">
        <v>0</v>
      </c>
      <c r="E60" s="115">
        <v>0</v>
      </c>
      <c r="F60" s="115">
        <v>0</v>
      </c>
    </row>
    <row r="61" spans="2:6" x14ac:dyDescent="0.25">
      <c r="B61" s="114" t="s">
        <v>198</v>
      </c>
      <c r="C61" s="115">
        <v>451046126</v>
      </c>
      <c r="D61" s="115">
        <v>26036940.099999998</v>
      </c>
      <c r="E61" s="115">
        <v>26405100.099999998</v>
      </c>
      <c r="F61" s="115">
        <v>23551828.109999999</v>
      </c>
    </row>
    <row r="62" spans="2:6" x14ac:dyDescent="0.25">
      <c r="B62" s="116" t="s">
        <v>189</v>
      </c>
      <c r="C62" s="115">
        <v>451046126</v>
      </c>
      <c r="D62" s="115">
        <v>26036940.099999998</v>
      </c>
      <c r="E62" s="115">
        <v>26405100.099999998</v>
      </c>
      <c r="F62" s="115">
        <v>23551828.109999999</v>
      </c>
    </row>
    <row r="63" spans="2:6" x14ac:dyDescent="0.25">
      <c r="B63" s="114" t="s">
        <v>199</v>
      </c>
      <c r="C63" s="115">
        <v>302146892</v>
      </c>
      <c r="D63" s="115">
        <v>23915490.330000002</v>
      </c>
      <c r="E63" s="115">
        <v>23915490.329999998</v>
      </c>
      <c r="F63" s="115">
        <v>17837738.349999998</v>
      </c>
    </row>
    <row r="64" spans="2:6" x14ac:dyDescent="0.25">
      <c r="B64" s="116" t="s">
        <v>189</v>
      </c>
      <c r="C64" s="115">
        <v>302146892</v>
      </c>
      <c r="D64" s="115">
        <v>23915490.330000002</v>
      </c>
      <c r="E64" s="115">
        <v>23915490.329999998</v>
      </c>
      <c r="F64" s="115">
        <v>17837738.349999998</v>
      </c>
    </row>
    <row r="65" spans="2:7" x14ac:dyDescent="0.25">
      <c r="B65" s="114" t="s">
        <v>200</v>
      </c>
      <c r="C65" s="115">
        <v>1094220384</v>
      </c>
      <c r="D65" s="115">
        <v>69932338.75</v>
      </c>
      <c r="E65" s="115">
        <v>63760573.760000005</v>
      </c>
      <c r="F65" s="115">
        <v>76555955.620000005</v>
      </c>
    </row>
    <row r="66" spans="2:7" x14ac:dyDescent="0.25">
      <c r="B66" s="116" t="s">
        <v>177</v>
      </c>
      <c r="C66" s="115">
        <v>1094220384</v>
      </c>
      <c r="D66" s="115">
        <v>69932338.75</v>
      </c>
      <c r="E66" s="115">
        <v>63760573.760000005</v>
      </c>
      <c r="F66" s="115">
        <v>76555955.620000005</v>
      </c>
    </row>
    <row r="67" spans="2:7" x14ac:dyDescent="0.25">
      <c r="B67" s="114" t="s">
        <v>201</v>
      </c>
      <c r="C67" s="115">
        <v>2644780739</v>
      </c>
      <c r="D67" s="115">
        <v>78442658.159999982</v>
      </c>
      <c r="E67" s="115">
        <v>120287802.06</v>
      </c>
      <c r="F67" s="115">
        <v>194914691.99000001</v>
      </c>
    </row>
    <row r="68" spans="2:7" x14ac:dyDescent="0.25">
      <c r="B68" s="116" t="s">
        <v>193</v>
      </c>
      <c r="C68" s="115">
        <v>2644780739</v>
      </c>
      <c r="D68" s="115">
        <v>78442658.159999982</v>
      </c>
      <c r="E68" s="115">
        <v>120287802.06</v>
      </c>
      <c r="F68" s="115">
        <v>194914691.99000001</v>
      </c>
    </row>
    <row r="69" spans="2:7" x14ac:dyDescent="0.25">
      <c r="B69" s="114" t="s">
        <v>202</v>
      </c>
      <c r="C69" s="115">
        <v>248968365</v>
      </c>
      <c r="D69" s="115">
        <v>13535528.059999997</v>
      </c>
      <c r="E69" s="115">
        <v>18957401.439999998</v>
      </c>
      <c r="F69" s="115">
        <v>18001804.819999997</v>
      </c>
    </row>
    <row r="70" spans="2:7" x14ac:dyDescent="0.25">
      <c r="B70" s="116" t="s">
        <v>191</v>
      </c>
      <c r="C70" s="115">
        <v>248968365</v>
      </c>
      <c r="D70" s="115">
        <v>13535528.059999997</v>
      </c>
      <c r="E70" s="115">
        <v>18957401.439999998</v>
      </c>
      <c r="F70" s="115">
        <v>18001804.819999997</v>
      </c>
    </row>
    <row r="71" spans="2:7" x14ac:dyDescent="0.25">
      <c r="B71" s="114" t="s">
        <v>203</v>
      </c>
      <c r="C71" s="115">
        <v>231148005</v>
      </c>
      <c r="D71" s="115">
        <v>16596067.359999999</v>
      </c>
      <c r="E71" s="115">
        <v>17338489.82</v>
      </c>
      <c r="F71" s="115">
        <v>15651840.1</v>
      </c>
    </row>
    <row r="72" spans="2:7" x14ac:dyDescent="0.25">
      <c r="B72" s="116" t="s">
        <v>191</v>
      </c>
      <c r="C72" s="115">
        <v>231148005</v>
      </c>
      <c r="D72" s="115">
        <v>16596067.359999999</v>
      </c>
      <c r="E72" s="115">
        <v>17338489.82</v>
      </c>
      <c r="F72" s="115">
        <v>15651840.1</v>
      </c>
    </row>
    <row r="73" spans="2:7" x14ac:dyDescent="0.25">
      <c r="B73" s="112" t="s">
        <v>204</v>
      </c>
      <c r="C73" s="113">
        <v>2481231381</v>
      </c>
      <c r="D73" s="113">
        <v>228999456.31000003</v>
      </c>
      <c r="E73" s="113">
        <v>205933876.59</v>
      </c>
      <c r="F73" s="113">
        <v>206538731.90000001</v>
      </c>
      <c r="G73" s="29"/>
    </row>
    <row r="74" spans="2:7" x14ac:dyDescent="0.25">
      <c r="B74" s="116" t="s">
        <v>167</v>
      </c>
      <c r="C74" s="115">
        <v>2481231381</v>
      </c>
      <c r="D74" s="115">
        <v>228999456.31000003</v>
      </c>
      <c r="E74" s="115">
        <v>205933876.59</v>
      </c>
      <c r="F74" s="115">
        <v>206538731.90000001</v>
      </c>
    </row>
    <row r="75" spans="2:7" x14ac:dyDescent="0.25">
      <c r="B75" s="116" t="s">
        <v>169</v>
      </c>
      <c r="C75" s="115">
        <v>2466391365</v>
      </c>
      <c r="D75" s="115">
        <v>228999456.31000003</v>
      </c>
      <c r="E75" s="115">
        <v>205933876.59</v>
      </c>
      <c r="F75" s="115">
        <v>206538731.90000001</v>
      </c>
    </row>
    <row r="76" spans="2:7" x14ac:dyDescent="0.25">
      <c r="B76" s="116" t="s">
        <v>161</v>
      </c>
      <c r="C76" s="115">
        <v>14840016</v>
      </c>
      <c r="D76" s="115">
        <v>0</v>
      </c>
      <c r="E76" s="115">
        <v>0</v>
      </c>
      <c r="F76" s="115">
        <v>0</v>
      </c>
    </row>
    <row r="77" spans="2:7" x14ac:dyDescent="0.25">
      <c r="B77" s="112" t="s">
        <v>205</v>
      </c>
      <c r="C77" s="113">
        <v>16543924520</v>
      </c>
      <c r="D77" s="113">
        <v>926299391.25000012</v>
      </c>
      <c r="E77" s="113">
        <v>940846515.06000006</v>
      </c>
      <c r="F77" s="113">
        <v>827763162.64999998</v>
      </c>
    </row>
    <row r="78" spans="2:7" x14ac:dyDescent="0.25">
      <c r="B78" s="116" t="s">
        <v>206</v>
      </c>
      <c r="C78" s="115">
        <v>111000000</v>
      </c>
      <c r="D78" s="115">
        <v>-3537934.74</v>
      </c>
      <c r="E78" s="115">
        <v>860081.27</v>
      </c>
      <c r="F78" s="115">
        <v>2109453.98</v>
      </c>
    </row>
    <row r="79" spans="2:7" x14ac:dyDescent="0.25">
      <c r="B79" s="116" t="s">
        <v>191</v>
      </c>
      <c r="C79" s="115">
        <v>16000000</v>
      </c>
      <c r="D79" s="115">
        <v>462065.26</v>
      </c>
      <c r="E79" s="115">
        <v>487456.02</v>
      </c>
      <c r="F79" s="115">
        <v>1622651.6099999999</v>
      </c>
    </row>
    <row r="80" spans="2:7" x14ac:dyDescent="0.25">
      <c r="B80" s="116" t="s">
        <v>193</v>
      </c>
      <c r="C80" s="115">
        <v>95000000</v>
      </c>
      <c r="D80" s="115">
        <v>-4000000</v>
      </c>
      <c r="E80" s="115">
        <v>372625.25</v>
      </c>
      <c r="F80" s="115">
        <v>486802.37</v>
      </c>
    </row>
    <row r="81" spans="2:6" x14ac:dyDescent="0.25">
      <c r="B81" s="116" t="s">
        <v>167</v>
      </c>
      <c r="C81" s="115">
        <v>3088637518</v>
      </c>
      <c r="D81" s="115">
        <v>63889158.619999997</v>
      </c>
      <c r="E81" s="115">
        <v>87971583.88000001</v>
      </c>
      <c r="F81" s="115">
        <v>113555386.77</v>
      </c>
    </row>
    <row r="82" spans="2:6" x14ac:dyDescent="0.25">
      <c r="B82" s="116" t="s">
        <v>168</v>
      </c>
      <c r="C82" s="115">
        <v>2609284279</v>
      </c>
      <c r="D82" s="115">
        <v>25903663.960000001</v>
      </c>
      <c r="E82" s="115">
        <v>49986089.220000014</v>
      </c>
      <c r="F82" s="115">
        <v>61314220.109999999</v>
      </c>
    </row>
    <row r="83" spans="2:6" x14ac:dyDescent="0.25">
      <c r="B83" s="116" t="s">
        <v>170</v>
      </c>
      <c r="C83" s="115">
        <v>479353239</v>
      </c>
      <c r="D83" s="115">
        <v>37985494.659999996</v>
      </c>
      <c r="E83" s="115">
        <v>37985494.659999996</v>
      </c>
      <c r="F83" s="115">
        <v>52241166.659999996</v>
      </c>
    </row>
    <row r="84" spans="2:6" x14ac:dyDescent="0.25">
      <c r="B84" s="114" t="s">
        <v>207</v>
      </c>
      <c r="C84" s="115">
        <v>4109834240</v>
      </c>
      <c r="D84" s="115">
        <v>210981225.59</v>
      </c>
      <c r="E84" s="115">
        <v>190911214.94</v>
      </c>
      <c r="F84" s="115">
        <v>282042296.16999996</v>
      </c>
    </row>
    <row r="85" spans="2:6" x14ac:dyDescent="0.25">
      <c r="B85" s="116" t="s">
        <v>189</v>
      </c>
      <c r="C85" s="115">
        <v>4109834240</v>
      </c>
      <c r="D85" s="115">
        <v>210981225.59</v>
      </c>
      <c r="E85" s="115">
        <v>190911214.94</v>
      </c>
      <c r="F85" s="115">
        <v>282042296.16999996</v>
      </c>
    </row>
    <row r="86" spans="2:6" x14ac:dyDescent="0.25">
      <c r="B86" s="114" t="s">
        <v>208</v>
      </c>
      <c r="C86" s="115">
        <v>3993718403</v>
      </c>
      <c r="D86" s="115">
        <v>393772973.11000001</v>
      </c>
      <c r="E86" s="115">
        <v>393553291.71000004</v>
      </c>
      <c r="F86" s="115">
        <v>219175982.72</v>
      </c>
    </row>
    <row r="87" spans="2:6" x14ac:dyDescent="0.25">
      <c r="B87" s="116" t="s">
        <v>180</v>
      </c>
      <c r="C87" s="115">
        <v>3993718403</v>
      </c>
      <c r="D87" s="115">
        <v>393772973.11000001</v>
      </c>
      <c r="E87" s="115">
        <v>393553291.71000004</v>
      </c>
      <c r="F87" s="115">
        <v>219175982.72</v>
      </c>
    </row>
    <row r="88" spans="2:6" x14ac:dyDescent="0.25">
      <c r="B88" s="114" t="s">
        <v>209</v>
      </c>
      <c r="C88" s="115">
        <v>93076099</v>
      </c>
      <c r="D88" s="115">
        <v>6287688.6800000006</v>
      </c>
      <c r="E88" s="115">
        <v>10848084.979999999</v>
      </c>
      <c r="F88" s="115">
        <v>6244113.71</v>
      </c>
    </row>
    <row r="89" spans="2:6" x14ac:dyDescent="0.25">
      <c r="B89" s="116" t="s">
        <v>191</v>
      </c>
      <c r="C89" s="115">
        <v>93076099</v>
      </c>
      <c r="D89" s="115">
        <v>6287688.6800000006</v>
      </c>
      <c r="E89" s="115">
        <v>10848084.979999999</v>
      </c>
      <c r="F89" s="115">
        <v>6244113.71</v>
      </c>
    </row>
    <row r="90" spans="2:6" x14ac:dyDescent="0.25">
      <c r="B90" s="114" t="s">
        <v>210</v>
      </c>
      <c r="C90" s="115">
        <v>253456268</v>
      </c>
      <c r="D90" s="115">
        <v>14619654.330000002</v>
      </c>
      <c r="E90" s="115">
        <v>17155021.359999999</v>
      </c>
      <c r="F90" s="115">
        <v>14617882.75</v>
      </c>
    </row>
    <row r="91" spans="2:6" x14ac:dyDescent="0.25">
      <c r="B91" s="116" t="s">
        <v>211</v>
      </c>
      <c r="C91" s="115">
        <v>253456268</v>
      </c>
      <c r="D91" s="115">
        <v>14619654.330000002</v>
      </c>
      <c r="E91" s="115">
        <v>17155021.359999999</v>
      </c>
      <c r="F91" s="115">
        <v>14617882.75</v>
      </c>
    </row>
    <row r="92" spans="2:6" x14ac:dyDescent="0.25">
      <c r="B92" s="114" t="s">
        <v>212</v>
      </c>
      <c r="C92" s="115">
        <v>4161248089</v>
      </c>
      <c r="D92" s="115">
        <v>212521901.06</v>
      </c>
      <c r="E92" s="115">
        <v>216013889.89999998</v>
      </c>
      <c r="F92" s="115">
        <v>171379961.13</v>
      </c>
    </row>
    <row r="93" spans="2:6" x14ac:dyDescent="0.25">
      <c r="B93" s="116" t="s">
        <v>213</v>
      </c>
      <c r="C93" s="115">
        <v>4161248089</v>
      </c>
      <c r="D93" s="115">
        <v>212521901.06</v>
      </c>
      <c r="E93" s="115">
        <v>216013889.89999998</v>
      </c>
      <c r="F93" s="115">
        <v>171379961.13</v>
      </c>
    </row>
    <row r="94" spans="2:6" x14ac:dyDescent="0.25">
      <c r="B94" s="114" t="s">
        <v>214</v>
      </c>
      <c r="C94" s="115">
        <v>732953903</v>
      </c>
      <c r="D94" s="115">
        <v>27764724.600000001</v>
      </c>
      <c r="E94" s="115">
        <v>23533347.020000003</v>
      </c>
      <c r="F94" s="115">
        <v>18638085.420000002</v>
      </c>
    </row>
    <row r="95" spans="2:6" x14ac:dyDescent="0.25">
      <c r="B95" s="116" t="s">
        <v>193</v>
      </c>
      <c r="C95" s="125">
        <v>732953903</v>
      </c>
      <c r="D95" s="125">
        <v>27764724.600000001</v>
      </c>
      <c r="E95" s="125">
        <v>23533347.020000003</v>
      </c>
      <c r="F95" s="125">
        <v>18638085.420000002</v>
      </c>
    </row>
    <row r="96" spans="2:6" x14ac:dyDescent="0.25">
      <c r="B96" s="110" t="s">
        <v>215</v>
      </c>
      <c r="C96" s="111">
        <v>50918592846</v>
      </c>
      <c r="D96" s="111">
        <v>4525545098.46</v>
      </c>
      <c r="E96" s="111">
        <v>3848759151.6300006</v>
      </c>
      <c r="F96" s="111">
        <v>5531774602.9899998</v>
      </c>
    </row>
    <row r="97" spans="2:6" x14ac:dyDescent="0.25">
      <c r="B97" s="112" t="s">
        <v>216</v>
      </c>
      <c r="C97" s="113">
        <v>28972374348</v>
      </c>
      <c r="D97" s="113">
        <v>2168002879.1399994</v>
      </c>
      <c r="E97" s="113">
        <v>2221195789.6300001</v>
      </c>
      <c r="F97" s="113">
        <v>3883146904.6500001</v>
      </c>
    </row>
    <row r="98" spans="2:6" x14ac:dyDescent="0.25">
      <c r="B98" s="114" t="s">
        <v>217</v>
      </c>
      <c r="C98" s="115">
        <v>26733253976</v>
      </c>
      <c r="D98" s="115">
        <v>1963373755.3199999</v>
      </c>
      <c r="E98" s="115">
        <v>2018450944.99</v>
      </c>
      <c r="F98" s="115">
        <v>3759869389.1999998</v>
      </c>
    </row>
    <row r="99" spans="2:6" x14ac:dyDescent="0.25">
      <c r="B99" s="116" t="s">
        <v>168</v>
      </c>
      <c r="C99" s="115">
        <v>1963574926</v>
      </c>
      <c r="D99" s="115">
        <v>30693532.880000003</v>
      </c>
      <c r="E99" s="115">
        <v>64434756.840000004</v>
      </c>
      <c r="F99" s="115">
        <v>70492215.50999999</v>
      </c>
    </row>
    <row r="100" spans="2:6" x14ac:dyDescent="0.25">
      <c r="B100" s="116" t="s">
        <v>218</v>
      </c>
      <c r="C100" s="115">
        <v>369875789</v>
      </c>
      <c r="D100" s="115">
        <v>9844470.5000000019</v>
      </c>
      <c r="E100" s="115">
        <v>12008329.18</v>
      </c>
      <c r="F100" s="115">
        <v>12524012.679999998</v>
      </c>
    </row>
    <row r="101" spans="2:6" x14ac:dyDescent="0.25">
      <c r="B101" s="116" t="s">
        <v>219</v>
      </c>
      <c r="C101" s="115">
        <v>78236325</v>
      </c>
      <c r="D101" s="115">
        <v>300844.95999999996</v>
      </c>
      <c r="E101" s="115">
        <v>2609544.02</v>
      </c>
      <c r="F101" s="115">
        <v>2605544.02</v>
      </c>
    </row>
    <row r="102" spans="2:6" x14ac:dyDescent="0.25">
      <c r="B102" s="116" t="s">
        <v>220</v>
      </c>
      <c r="C102" s="115">
        <v>49822590</v>
      </c>
      <c r="D102" s="115">
        <v>23861.41</v>
      </c>
      <c r="E102" s="115">
        <v>3008813.91</v>
      </c>
      <c r="F102" s="115">
        <v>3003397.21</v>
      </c>
    </row>
    <row r="103" spans="2:6" x14ac:dyDescent="0.25">
      <c r="B103" s="116" t="s">
        <v>221</v>
      </c>
      <c r="C103" s="115">
        <v>1237327951</v>
      </c>
      <c r="D103" s="115">
        <v>12080309.300000001</v>
      </c>
      <c r="E103" s="115">
        <v>25968764.77</v>
      </c>
      <c r="F103" s="115">
        <v>25812354.780000001</v>
      </c>
    </row>
    <row r="104" spans="2:6" x14ac:dyDescent="0.25">
      <c r="B104" s="116" t="s">
        <v>161</v>
      </c>
      <c r="C104" s="115">
        <v>508289136</v>
      </c>
      <c r="D104" s="115">
        <v>70551797.269999996</v>
      </c>
      <c r="E104" s="115">
        <v>70541797.269999996</v>
      </c>
      <c r="F104" s="115">
        <v>5673987</v>
      </c>
    </row>
    <row r="105" spans="2:6" x14ac:dyDescent="0.25">
      <c r="B105" s="116" t="s">
        <v>170</v>
      </c>
      <c r="C105" s="115">
        <v>22526127259</v>
      </c>
      <c r="D105" s="115">
        <v>1839878939</v>
      </c>
      <c r="E105" s="115">
        <v>1839878939</v>
      </c>
      <c r="F105" s="115">
        <v>3639757878</v>
      </c>
    </row>
    <row r="106" spans="2:6" x14ac:dyDescent="0.25">
      <c r="B106" s="114" t="s">
        <v>222</v>
      </c>
      <c r="C106" s="115">
        <v>1861470301</v>
      </c>
      <c r="D106" s="115">
        <v>171786937.38</v>
      </c>
      <c r="E106" s="115">
        <v>171244195.51999998</v>
      </c>
      <c r="F106" s="115">
        <v>93480353.660000011</v>
      </c>
    </row>
    <row r="107" spans="2:6" x14ac:dyDescent="0.25">
      <c r="B107" s="116" t="s">
        <v>219</v>
      </c>
      <c r="C107" s="115">
        <v>1861470301</v>
      </c>
      <c r="D107" s="115">
        <v>171786937.38</v>
      </c>
      <c r="E107" s="115">
        <v>171244195.51999998</v>
      </c>
      <c r="F107" s="115">
        <v>93480353.660000011</v>
      </c>
    </row>
    <row r="108" spans="2:6" x14ac:dyDescent="0.25">
      <c r="B108" s="114" t="s">
        <v>223</v>
      </c>
      <c r="C108" s="115">
        <v>116611243</v>
      </c>
      <c r="D108" s="115">
        <v>11282134.190000001</v>
      </c>
      <c r="E108" s="115">
        <v>11230269.530000003</v>
      </c>
      <c r="F108" s="115">
        <v>11258597.960000001</v>
      </c>
    </row>
    <row r="109" spans="2:6" x14ac:dyDescent="0.25">
      <c r="B109" s="116" t="s">
        <v>220</v>
      </c>
      <c r="C109" s="115">
        <v>116611243</v>
      </c>
      <c r="D109" s="115">
        <v>11282134.190000001</v>
      </c>
      <c r="E109" s="115">
        <v>11230269.530000003</v>
      </c>
      <c r="F109" s="115">
        <v>11258597.960000001</v>
      </c>
    </row>
    <row r="110" spans="2:6" x14ac:dyDescent="0.25">
      <c r="B110" s="114" t="s">
        <v>224</v>
      </c>
      <c r="C110" s="115">
        <v>93821253</v>
      </c>
      <c r="D110" s="115">
        <v>9819348.4299999997</v>
      </c>
      <c r="E110" s="115">
        <v>8197219.5099999998</v>
      </c>
      <c r="F110" s="115">
        <v>10231573.23</v>
      </c>
    </row>
    <row r="111" spans="2:6" x14ac:dyDescent="0.25">
      <c r="B111" s="116" t="s">
        <v>225</v>
      </c>
      <c r="C111" s="115">
        <v>93821253</v>
      </c>
      <c r="D111" s="115">
        <v>9819348.4299999997</v>
      </c>
      <c r="E111" s="115">
        <v>8197219.5099999998</v>
      </c>
      <c r="F111" s="115">
        <v>10231573.23</v>
      </c>
    </row>
    <row r="112" spans="2:6" x14ac:dyDescent="0.25">
      <c r="B112" s="114" t="s">
        <v>226</v>
      </c>
      <c r="C112" s="115">
        <v>28358299</v>
      </c>
      <c r="D112" s="115">
        <v>1206618.21</v>
      </c>
      <c r="E112" s="115">
        <v>1693768.18</v>
      </c>
      <c r="F112" s="115">
        <v>1524699.44</v>
      </c>
    </row>
    <row r="113" spans="2:6" x14ac:dyDescent="0.25">
      <c r="B113" s="116" t="s">
        <v>225</v>
      </c>
      <c r="C113" s="115">
        <v>28358299</v>
      </c>
      <c r="D113" s="115">
        <v>1206618.21</v>
      </c>
      <c r="E113" s="115">
        <v>1693768.18</v>
      </c>
      <c r="F113" s="115">
        <v>1524699.44</v>
      </c>
    </row>
    <row r="114" spans="2:6" x14ac:dyDescent="0.25">
      <c r="B114" s="114" t="s">
        <v>227</v>
      </c>
      <c r="C114" s="115">
        <v>51118732</v>
      </c>
      <c r="D114" s="115">
        <v>4164512.08</v>
      </c>
      <c r="E114" s="115">
        <v>4277233.08</v>
      </c>
      <c r="F114" s="115">
        <v>1062405.51</v>
      </c>
    </row>
    <row r="115" spans="2:6" x14ac:dyDescent="0.25">
      <c r="B115" s="116" t="s">
        <v>225</v>
      </c>
      <c r="C115" s="115">
        <v>51118732</v>
      </c>
      <c r="D115" s="115">
        <v>4164512.08</v>
      </c>
      <c r="E115" s="115">
        <v>4277233.08</v>
      </c>
      <c r="F115" s="115">
        <v>1062405.51</v>
      </c>
    </row>
    <row r="116" spans="2:6" x14ac:dyDescent="0.25">
      <c r="B116" s="114" t="s">
        <v>228</v>
      </c>
      <c r="C116" s="115">
        <v>23016787</v>
      </c>
      <c r="D116" s="115">
        <v>1537985.1500000001</v>
      </c>
      <c r="E116" s="115">
        <v>1666121.7500000002</v>
      </c>
      <c r="F116" s="115">
        <v>1498714.36</v>
      </c>
    </row>
    <row r="117" spans="2:6" x14ac:dyDescent="0.25">
      <c r="B117" s="116" t="s">
        <v>225</v>
      </c>
      <c r="C117" s="115">
        <v>23016787</v>
      </c>
      <c r="D117" s="115">
        <v>1537985.1500000001</v>
      </c>
      <c r="E117" s="115">
        <v>1666121.7500000002</v>
      </c>
      <c r="F117" s="115">
        <v>1498714.36</v>
      </c>
    </row>
    <row r="118" spans="2:6" x14ac:dyDescent="0.25">
      <c r="B118" s="114" t="s">
        <v>229</v>
      </c>
      <c r="C118" s="115">
        <v>19492186</v>
      </c>
      <c r="D118" s="115">
        <v>1253412.1599999999</v>
      </c>
      <c r="E118" s="115">
        <v>1356790.5599999998</v>
      </c>
      <c r="F118" s="115">
        <v>1356790.56</v>
      </c>
    </row>
    <row r="119" spans="2:6" x14ac:dyDescent="0.25">
      <c r="B119" s="116" t="s">
        <v>225</v>
      </c>
      <c r="C119" s="115">
        <v>19492186</v>
      </c>
      <c r="D119" s="115">
        <v>1253412.1599999999</v>
      </c>
      <c r="E119" s="115">
        <v>1356790.5599999998</v>
      </c>
      <c r="F119" s="115">
        <v>1356790.56</v>
      </c>
    </row>
    <row r="120" spans="2:6" x14ac:dyDescent="0.25">
      <c r="B120" s="114" t="s">
        <v>230</v>
      </c>
      <c r="C120" s="115">
        <v>18068931</v>
      </c>
      <c r="D120" s="115">
        <v>1257703.3700000001</v>
      </c>
      <c r="E120" s="115">
        <v>1257703.3700000001</v>
      </c>
      <c r="F120" s="115">
        <v>1495546.9</v>
      </c>
    </row>
    <row r="121" spans="2:6" x14ac:dyDescent="0.25">
      <c r="B121" s="116" t="s">
        <v>225</v>
      </c>
      <c r="C121" s="115">
        <v>18068931</v>
      </c>
      <c r="D121" s="115">
        <v>1257703.3700000001</v>
      </c>
      <c r="E121" s="115">
        <v>1257703.3700000001</v>
      </c>
      <c r="F121" s="115">
        <v>1495546.9</v>
      </c>
    </row>
    <row r="122" spans="2:6" x14ac:dyDescent="0.25">
      <c r="B122" s="114" t="s">
        <v>231</v>
      </c>
      <c r="C122" s="115">
        <v>27162640</v>
      </c>
      <c r="D122" s="115">
        <v>2320472.8499999996</v>
      </c>
      <c r="E122" s="115">
        <v>1821543.1400000001</v>
      </c>
      <c r="F122" s="115">
        <v>1368833.83</v>
      </c>
    </row>
    <row r="123" spans="2:6" x14ac:dyDescent="0.25">
      <c r="B123" s="116" t="s">
        <v>225</v>
      </c>
      <c r="C123" s="115">
        <v>27162640</v>
      </c>
      <c r="D123" s="115">
        <v>2320472.8499999996</v>
      </c>
      <c r="E123" s="115">
        <v>1821543.1400000001</v>
      </c>
      <c r="F123" s="115">
        <v>1368833.83</v>
      </c>
    </row>
    <row r="124" spans="2:6" x14ac:dyDescent="0.25">
      <c r="B124" s="112" t="s">
        <v>232</v>
      </c>
      <c r="C124" s="113">
        <v>21946218498</v>
      </c>
      <c r="D124" s="113">
        <v>2357542219.3199992</v>
      </c>
      <c r="E124" s="113">
        <v>1627563362.0000002</v>
      </c>
      <c r="F124" s="113">
        <v>1648627698.3400004</v>
      </c>
    </row>
    <row r="125" spans="2:6" x14ac:dyDescent="0.25">
      <c r="B125" s="116" t="s">
        <v>217</v>
      </c>
      <c r="C125" s="115">
        <v>19743565177</v>
      </c>
      <c r="D125" s="115">
        <v>2157549108.4699998</v>
      </c>
      <c r="E125" s="115">
        <v>1376832268.4200001</v>
      </c>
      <c r="F125" s="115">
        <v>1395260146.3600004</v>
      </c>
    </row>
    <row r="126" spans="2:6" x14ac:dyDescent="0.25">
      <c r="B126" s="116" t="s">
        <v>218</v>
      </c>
      <c r="C126" s="115">
        <v>19113068016</v>
      </c>
      <c r="D126" s="115">
        <v>2114116040.4499998</v>
      </c>
      <c r="E126" s="115">
        <v>1370327199.8100002</v>
      </c>
      <c r="F126" s="115">
        <v>1388755077.7500005</v>
      </c>
    </row>
    <row r="127" spans="2:6" x14ac:dyDescent="0.25">
      <c r="B127" s="116" t="s">
        <v>221</v>
      </c>
      <c r="C127" s="115">
        <v>630497161</v>
      </c>
      <c r="D127" s="115">
        <v>43433068.019999996</v>
      </c>
      <c r="E127" s="115">
        <v>6505068.6100000003</v>
      </c>
      <c r="F127" s="115">
        <v>6505068.6100000003</v>
      </c>
    </row>
    <row r="128" spans="2:6" x14ac:dyDescent="0.25">
      <c r="B128" s="114" t="s">
        <v>233</v>
      </c>
      <c r="C128" s="115">
        <v>160228034</v>
      </c>
      <c r="D128" s="115">
        <v>10047726.48</v>
      </c>
      <c r="E128" s="115">
        <v>10665524.35</v>
      </c>
      <c r="F128" s="115">
        <v>14052922.700000001</v>
      </c>
    </row>
    <row r="129" spans="2:6" x14ac:dyDescent="0.25">
      <c r="B129" s="116" t="s">
        <v>225</v>
      </c>
      <c r="C129" s="115">
        <v>160228034</v>
      </c>
      <c r="D129" s="115">
        <v>10047726.48</v>
      </c>
      <c r="E129" s="115">
        <v>10665524.35</v>
      </c>
      <c r="F129" s="115">
        <v>14052922.700000001</v>
      </c>
    </row>
    <row r="130" spans="2:6" x14ac:dyDescent="0.25">
      <c r="B130" s="114" t="s">
        <v>234</v>
      </c>
      <c r="C130" s="115">
        <v>467397269</v>
      </c>
      <c r="D130" s="115">
        <v>27415846.599999998</v>
      </c>
      <c r="E130" s="115">
        <v>27284887.879999999</v>
      </c>
      <c r="F130" s="115">
        <v>26745698.84</v>
      </c>
    </row>
    <row r="131" spans="2:6" x14ac:dyDescent="0.25">
      <c r="B131" s="116" t="s">
        <v>218</v>
      </c>
      <c r="C131" s="115">
        <v>467397269</v>
      </c>
      <c r="D131" s="115">
        <v>27415846.599999998</v>
      </c>
      <c r="E131" s="115">
        <v>27284887.879999999</v>
      </c>
      <c r="F131" s="115">
        <v>26745698.84</v>
      </c>
    </row>
    <row r="132" spans="2:6" x14ac:dyDescent="0.25">
      <c r="B132" s="114" t="s">
        <v>235</v>
      </c>
      <c r="C132" s="115">
        <v>1197941910</v>
      </c>
      <c r="D132" s="115">
        <v>90082844.790000007</v>
      </c>
      <c r="E132" s="115">
        <v>96493159.659999982</v>
      </c>
      <c r="F132" s="115">
        <v>91192544.74000001</v>
      </c>
    </row>
    <row r="133" spans="2:6" x14ac:dyDescent="0.25">
      <c r="B133" s="116" t="s">
        <v>219</v>
      </c>
      <c r="C133" s="115">
        <v>1197941910</v>
      </c>
      <c r="D133" s="115">
        <v>90082844.790000007</v>
      </c>
      <c r="E133" s="115">
        <v>96493159.659999982</v>
      </c>
      <c r="F133" s="115">
        <v>91192544.74000001</v>
      </c>
    </row>
    <row r="134" spans="2:6" x14ac:dyDescent="0.25">
      <c r="B134" s="114" t="s">
        <v>236</v>
      </c>
      <c r="C134" s="115">
        <v>70754867</v>
      </c>
      <c r="D134" s="115">
        <v>3880308.08</v>
      </c>
      <c r="E134" s="115">
        <v>5486305.0499999998</v>
      </c>
      <c r="F134" s="115">
        <v>7038958.9100000011</v>
      </c>
    </row>
    <row r="135" spans="2:6" x14ac:dyDescent="0.25">
      <c r="B135" s="116" t="s">
        <v>220</v>
      </c>
      <c r="C135" s="115">
        <v>70754867</v>
      </c>
      <c r="D135" s="115">
        <v>3880308.08</v>
      </c>
      <c r="E135" s="115">
        <v>5486305.0499999998</v>
      </c>
      <c r="F135" s="115">
        <v>7038958.9100000011</v>
      </c>
    </row>
    <row r="136" spans="2:6" x14ac:dyDescent="0.25">
      <c r="B136" s="114" t="s">
        <v>237</v>
      </c>
      <c r="C136" s="115">
        <v>247255892</v>
      </c>
      <c r="D136" s="115">
        <v>66280430.50999999</v>
      </c>
      <c r="E136" s="115">
        <v>103491694.25</v>
      </c>
      <c r="F136" s="115">
        <v>109515900.20999999</v>
      </c>
    </row>
    <row r="137" spans="2:6" x14ac:dyDescent="0.25">
      <c r="B137" s="116" t="s">
        <v>220</v>
      </c>
      <c r="C137" s="115">
        <v>247255892</v>
      </c>
      <c r="D137" s="115">
        <v>66280430.50999999</v>
      </c>
      <c r="E137" s="115">
        <v>103491694.25</v>
      </c>
      <c r="F137" s="115">
        <v>109515900.20999999</v>
      </c>
    </row>
    <row r="138" spans="2:6" x14ac:dyDescent="0.25">
      <c r="B138" s="114" t="s">
        <v>238</v>
      </c>
      <c r="C138" s="125">
        <v>59075349</v>
      </c>
      <c r="D138" s="125">
        <v>2285954.39</v>
      </c>
      <c r="E138" s="125">
        <v>7309522.3900000006</v>
      </c>
      <c r="F138" s="125">
        <v>4821526.5799999991</v>
      </c>
    </row>
    <row r="139" spans="2:6" x14ac:dyDescent="0.25">
      <c r="B139" s="116" t="s">
        <v>220</v>
      </c>
      <c r="C139" s="125">
        <v>59075349</v>
      </c>
      <c r="D139" s="125">
        <v>2285954.39</v>
      </c>
      <c r="E139" s="125">
        <v>7309522.3900000006</v>
      </c>
      <c r="F139" s="125">
        <v>4821526.5799999991</v>
      </c>
    </row>
    <row r="140" spans="2:6" x14ac:dyDescent="0.25">
      <c r="B140" s="110" t="s">
        <v>239</v>
      </c>
      <c r="C140" s="111">
        <v>41821269281</v>
      </c>
      <c r="D140" s="111">
        <v>3143173775.1200004</v>
      </c>
      <c r="E140" s="111">
        <v>3442375032.3699994</v>
      </c>
      <c r="F140" s="111">
        <v>3514206050.8299994</v>
      </c>
    </row>
    <row r="141" spans="2:6" x14ac:dyDescent="0.25">
      <c r="B141" s="112" t="s">
        <v>240</v>
      </c>
      <c r="C141" s="113">
        <v>15597205319</v>
      </c>
      <c r="D141" s="113">
        <v>1064443467.2300003</v>
      </c>
      <c r="E141" s="113">
        <v>1370901948.28</v>
      </c>
      <c r="F141" s="113">
        <v>1429181662.4599998</v>
      </c>
    </row>
    <row r="142" spans="2:6" x14ac:dyDescent="0.25">
      <c r="B142" s="114" t="s">
        <v>241</v>
      </c>
      <c r="C142" s="115">
        <v>11432135219</v>
      </c>
      <c r="D142" s="115">
        <v>741674939.98000002</v>
      </c>
      <c r="E142" s="115">
        <v>1057295469.58</v>
      </c>
      <c r="F142" s="115">
        <v>1036144871.08</v>
      </c>
    </row>
    <row r="143" spans="2:6" x14ac:dyDescent="0.25">
      <c r="B143" s="116" t="s">
        <v>168</v>
      </c>
      <c r="C143" s="115">
        <v>4665182681</v>
      </c>
      <c r="D143" s="115">
        <v>168178005.19999999</v>
      </c>
      <c r="E143" s="115">
        <v>496807047.12</v>
      </c>
      <c r="F143" s="115">
        <v>485913751.62</v>
      </c>
    </row>
    <row r="144" spans="2:6" x14ac:dyDescent="0.25">
      <c r="B144" s="116" t="s">
        <v>161</v>
      </c>
      <c r="C144" s="115">
        <v>6766952538</v>
      </c>
      <c r="D144" s="115">
        <v>573496934.77999997</v>
      </c>
      <c r="E144" s="115">
        <v>560488422.46000004</v>
      </c>
      <c r="F144" s="115">
        <v>550231119.46000004</v>
      </c>
    </row>
    <row r="145" spans="2:6" x14ac:dyDescent="0.25">
      <c r="B145" s="114" t="s">
        <v>242</v>
      </c>
      <c r="C145" s="115">
        <v>740326493</v>
      </c>
      <c r="D145" s="115">
        <v>58107868.370000005</v>
      </c>
      <c r="E145" s="115">
        <v>48195395.819999993</v>
      </c>
      <c r="F145" s="115">
        <v>67693928.99000001</v>
      </c>
    </row>
    <row r="146" spans="2:6" x14ac:dyDescent="0.25">
      <c r="B146" s="116" t="s">
        <v>243</v>
      </c>
      <c r="C146" s="115">
        <v>740326493</v>
      </c>
      <c r="D146" s="115">
        <v>58107868.370000005</v>
      </c>
      <c r="E146" s="115">
        <v>48195395.819999993</v>
      </c>
      <c r="F146" s="115">
        <v>67693928.99000001</v>
      </c>
    </row>
    <row r="147" spans="2:6" x14ac:dyDescent="0.25">
      <c r="B147" s="114" t="s">
        <v>244</v>
      </c>
      <c r="C147" s="115">
        <v>33018941</v>
      </c>
      <c r="D147" s="115">
        <v>1821747.21</v>
      </c>
      <c r="E147" s="115">
        <v>3127826.8200000003</v>
      </c>
      <c r="F147" s="115">
        <v>2702394.3600000003</v>
      </c>
    </row>
    <row r="148" spans="2:6" x14ac:dyDescent="0.25">
      <c r="B148" s="116" t="s">
        <v>245</v>
      </c>
      <c r="C148" s="115">
        <v>33018941</v>
      </c>
      <c r="D148" s="115">
        <v>1821747.21</v>
      </c>
      <c r="E148" s="115">
        <v>3127826.8200000003</v>
      </c>
      <c r="F148" s="115">
        <v>2702394.3600000003</v>
      </c>
    </row>
    <row r="149" spans="2:6" x14ac:dyDescent="0.25">
      <c r="B149" s="114" t="s">
        <v>246</v>
      </c>
      <c r="C149" s="115">
        <v>93378798</v>
      </c>
      <c r="D149" s="115">
        <v>6787515.9200000009</v>
      </c>
      <c r="E149" s="115">
        <v>7255928.7200000007</v>
      </c>
      <c r="F149" s="115">
        <v>7439234.7200000007</v>
      </c>
    </row>
    <row r="150" spans="2:6" x14ac:dyDescent="0.25">
      <c r="B150" s="116" t="s">
        <v>245</v>
      </c>
      <c r="C150" s="115">
        <v>93378798</v>
      </c>
      <c r="D150" s="115">
        <v>6787515.9200000009</v>
      </c>
      <c r="E150" s="115">
        <v>7255928.7200000007</v>
      </c>
      <c r="F150" s="115">
        <v>7439234.7200000007</v>
      </c>
    </row>
    <row r="151" spans="2:6" x14ac:dyDescent="0.25">
      <c r="B151" s="114" t="s">
        <v>247</v>
      </c>
      <c r="C151" s="115">
        <v>405999360</v>
      </c>
      <c r="D151" s="115">
        <v>61410227.920000002</v>
      </c>
      <c r="E151" s="115">
        <v>55883790.230000004</v>
      </c>
      <c r="F151" s="115">
        <v>79014317.989999995</v>
      </c>
    </row>
    <row r="152" spans="2:6" x14ac:dyDescent="0.25">
      <c r="B152" s="116" t="s">
        <v>245</v>
      </c>
      <c r="C152" s="115">
        <v>405999360</v>
      </c>
      <c r="D152" s="115">
        <v>61410227.920000002</v>
      </c>
      <c r="E152" s="115">
        <v>55883790.230000004</v>
      </c>
      <c r="F152" s="115">
        <v>79014317.989999995</v>
      </c>
    </row>
    <row r="153" spans="2:6" x14ac:dyDescent="0.25">
      <c r="B153" s="114" t="s">
        <v>248</v>
      </c>
      <c r="C153" s="115">
        <v>44703019</v>
      </c>
      <c r="D153" s="115">
        <v>2139879.1</v>
      </c>
      <c r="E153" s="115">
        <v>2932456.5</v>
      </c>
      <c r="F153" s="115">
        <v>3759277.62</v>
      </c>
    </row>
    <row r="154" spans="2:6" x14ac:dyDescent="0.25">
      <c r="B154" s="116" t="s">
        <v>249</v>
      </c>
      <c r="C154" s="115">
        <v>44703019</v>
      </c>
      <c r="D154" s="115">
        <v>2139879.1</v>
      </c>
      <c r="E154" s="115">
        <v>2932456.5</v>
      </c>
      <c r="F154" s="115">
        <v>3759277.62</v>
      </c>
    </row>
    <row r="155" spans="2:6" x14ac:dyDescent="0.25">
      <c r="B155" s="114" t="s">
        <v>250</v>
      </c>
      <c r="C155" s="115">
        <v>47931484</v>
      </c>
      <c r="D155" s="115">
        <v>2316748.5</v>
      </c>
      <c r="E155" s="115">
        <v>2685101.38</v>
      </c>
      <c r="F155" s="115">
        <v>2950885.62</v>
      </c>
    </row>
    <row r="156" spans="2:6" x14ac:dyDescent="0.25">
      <c r="B156" s="116" t="s">
        <v>243</v>
      </c>
      <c r="C156" s="115">
        <v>47931484</v>
      </c>
      <c r="D156" s="115">
        <v>2316748.5</v>
      </c>
      <c r="E156" s="115">
        <v>2685101.38</v>
      </c>
      <c r="F156" s="115">
        <v>2950885.62</v>
      </c>
    </row>
    <row r="157" spans="2:6" x14ac:dyDescent="0.25">
      <c r="B157" s="114" t="s">
        <v>251</v>
      </c>
      <c r="C157" s="115">
        <v>22392179</v>
      </c>
      <c r="D157" s="115">
        <v>1337531.24</v>
      </c>
      <c r="E157" s="115">
        <v>1527159.34</v>
      </c>
      <c r="F157" s="115">
        <v>1552536.28</v>
      </c>
    </row>
    <row r="158" spans="2:6" x14ac:dyDescent="0.25">
      <c r="B158" s="116" t="s">
        <v>243</v>
      </c>
      <c r="C158" s="115">
        <v>22392179</v>
      </c>
      <c r="D158" s="115">
        <v>1337531.24</v>
      </c>
      <c r="E158" s="115">
        <v>1527159.34</v>
      </c>
      <c r="F158" s="115">
        <v>1552536.28</v>
      </c>
    </row>
    <row r="159" spans="2:6" x14ac:dyDescent="0.25">
      <c r="B159" s="114" t="s">
        <v>252</v>
      </c>
      <c r="C159" s="115">
        <v>26207791</v>
      </c>
      <c r="D159" s="115">
        <v>0</v>
      </c>
      <c r="E159" s="115">
        <v>2209376.64</v>
      </c>
      <c r="F159" s="115">
        <v>2982616.6399999997</v>
      </c>
    </row>
    <row r="160" spans="2:6" x14ac:dyDescent="0.25">
      <c r="B160" s="116" t="s">
        <v>243</v>
      </c>
      <c r="C160" s="115">
        <v>26207791</v>
      </c>
      <c r="D160" s="115">
        <v>0</v>
      </c>
      <c r="E160" s="115">
        <v>2209376.64</v>
      </c>
      <c r="F160" s="115">
        <v>2982616.6399999997</v>
      </c>
    </row>
    <row r="161" spans="2:6" x14ac:dyDescent="0.25">
      <c r="B161" s="114" t="s">
        <v>253</v>
      </c>
      <c r="C161" s="115">
        <v>35548457</v>
      </c>
      <c r="D161" s="115">
        <v>0</v>
      </c>
      <c r="E161" s="115">
        <v>1821699.58</v>
      </c>
      <c r="F161" s="115">
        <v>3504511.8</v>
      </c>
    </row>
    <row r="162" spans="2:6" x14ac:dyDescent="0.25">
      <c r="B162" s="116" t="s">
        <v>243</v>
      </c>
      <c r="C162" s="115">
        <v>35548457</v>
      </c>
      <c r="D162" s="115">
        <v>0</v>
      </c>
      <c r="E162" s="115">
        <v>1821699.58</v>
      </c>
      <c r="F162" s="115">
        <v>3504511.8</v>
      </c>
    </row>
    <row r="163" spans="2:6" x14ac:dyDescent="0.25">
      <c r="B163" s="114" t="s">
        <v>254</v>
      </c>
      <c r="C163" s="115">
        <v>25559290</v>
      </c>
      <c r="D163" s="115">
        <v>1340291.6399999999</v>
      </c>
      <c r="E163" s="115">
        <v>1590291.64</v>
      </c>
      <c r="F163" s="115">
        <v>2679245.34</v>
      </c>
    </row>
    <row r="164" spans="2:6" x14ac:dyDescent="0.25">
      <c r="B164" s="116" t="s">
        <v>168</v>
      </c>
      <c r="C164" s="115">
        <v>25559290</v>
      </c>
      <c r="D164" s="115">
        <v>1340291.6399999999</v>
      </c>
      <c r="E164" s="115">
        <v>1590291.64</v>
      </c>
      <c r="F164" s="115">
        <v>2679245.34</v>
      </c>
    </row>
    <row r="165" spans="2:6" x14ac:dyDescent="0.25">
      <c r="B165" s="114" t="s">
        <v>255</v>
      </c>
      <c r="C165" s="115">
        <v>539380081</v>
      </c>
      <c r="D165" s="115">
        <v>21137402.850000001</v>
      </c>
      <c r="E165" s="115">
        <v>31210381.520000003</v>
      </c>
      <c r="F165" s="115">
        <v>63154292.889999986</v>
      </c>
    </row>
    <row r="166" spans="2:6" x14ac:dyDescent="0.25">
      <c r="B166" s="116" t="s">
        <v>249</v>
      </c>
      <c r="C166" s="115">
        <v>539380081</v>
      </c>
      <c r="D166" s="115">
        <v>21137402.850000001</v>
      </c>
      <c r="E166" s="115">
        <v>31210381.520000003</v>
      </c>
      <c r="F166" s="115">
        <v>63154292.889999986</v>
      </c>
    </row>
    <row r="167" spans="2:6" x14ac:dyDescent="0.25">
      <c r="B167" s="114" t="s">
        <v>256</v>
      </c>
      <c r="C167" s="115">
        <v>58866155</v>
      </c>
      <c r="D167" s="115">
        <v>4762935.71</v>
      </c>
      <c r="E167" s="115">
        <v>5041333.7700000005</v>
      </c>
      <c r="F167" s="115">
        <v>5890809.9900000002</v>
      </c>
    </row>
    <row r="168" spans="2:6" x14ac:dyDescent="0.25">
      <c r="B168" s="116" t="s">
        <v>249</v>
      </c>
      <c r="C168" s="115">
        <v>58866155</v>
      </c>
      <c r="D168" s="115">
        <v>4762935.71</v>
      </c>
      <c r="E168" s="115">
        <v>5041333.7700000005</v>
      </c>
      <c r="F168" s="115">
        <v>5890809.9900000002</v>
      </c>
    </row>
    <row r="169" spans="2:6" x14ac:dyDescent="0.25">
      <c r="B169" s="114" t="s">
        <v>257</v>
      </c>
      <c r="C169" s="115">
        <v>108829498</v>
      </c>
      <c r="D169" s="115">
        <v>8259354.3200000003</v>
      </c>
      <c r="E169" s="115">
        <v>9009354.3200000003</v>
      </c>
      <c r="F169" s="115">
        <v>9766484.3100000005</v>
      </c>
    </row>
    <row r="170" spans="2:6" x14ac:dyDescent="0.25">
      <c r="B170" s="116" t="s">
        <v>249</v>
      </c>
      <c r="C170" s="115">
        <v>108829498</v>
      </c>
      <c r="D170" s="115">
        <v>8259354.3200000003</v>
      </c>
      <c r="E170" s="115">
        <v>9009354.3200000003</v>
      </c>
      <c r="F170" s="115">
        <v>9766484.3100000005</v>
      </c>
    </row>
    <row r="171" spans="2:6" x14ac:dyDescent="0.25">
      <c r="B171" s="114" t="s">
        <v>258</v>
      </c>
      <c r="C171" s="115">
        <v>55389954</v>
      </c>
      <c r="D171" s="115">
        <v>5985098.129999999</v>
      </c>
      <c r="E171" s="115">
        <v>4345320.87</v>
      </c>
      <c r="F171" s="115">
        <v>5232820.4300000006</v>
      </c>
    </row>
    <row r="172" spans="2:6" x14ac:dyDescent="0.25">
      <c r="B172" s="116" t="s">
        <v>243</v>
      </c>
      <c r="C172" s="115">
        <v>55389954</v>
      </c>
      <c r="D172" s="115">
        <v>5985098.129999999</v>
      </c>
      <c r="E172" s="115">
        <v>4345320.87</v>
      </c>
      <c r="F172" s="115">
        <v>5232820.4300000006</v>
      </c>
    </row>
    <row r="173" spans="2:6" x14ac:dyDescent="0.25">
      <c r="B173" s="114" t="s">
        <v>259</v>
      </c>
      <c r="C173" s="115">
        <v>67114391</v>
      </c>
      <c r="D173" s="115">
        <v>4570993.3100000005</v>
      </c>
      <c r="E173" s="115">
        <v>4570993.3100000005</v>
      </c>
      <c r="F173" s="115">
        <v>5177546.37</v>
      </c>
    </row>
    <row r="174" spans="2:6" x14ac:dyDescent="0.25">
      <c r="B174" s="116" t="s">
        <v>249</v>
      </c>
      <c r="C174" s="115">
        <v>67114391</v>
      </c>
      <c r="D174" s="115">
        <v>4570993.3100000005</v>
      </c>
      <c r="E174" s="115">
        <v>4570993.3100000005</v>
      </c>
      <c r="F174" s="115">
        <v>5177546.37</v>
      </c>
    </row>
    <row r="175" spans="2:6" x14ac:dyDescent="0.25">
      <c r="B175" s="114" t="s">
        <v>260</v>
      </c>
      <c r="C175" s="115">
        <v>332301706</v>
      </c>
      <c r="D175" s="115">
        <v>21588038.489999998</v>
      </c>
      <c r="E175" s="115">
        <v>22458688.490000002</v>
      </c>
      <c r="F175" s="115">
        <v>30381637.210000005</v>
      </c>
    </row>
    <row r="176" spans="2:6" x14ac:dyDescent="0.25">
      <c r="B176" s="116" t="s">
        <v>249</v>
      </c>
      <c r="C176" s="115">
        <v>332301706</v>
      </c>
      <c r="D176" s="115">
        <v>21588038.489999998</v>
      </c>
      <c r="E176" s="115">
        <v>22458688.490000002</v>
      </c>
      <c r="F176" s="115">
        <v>30381637.210000005</v>
      </c>
    </row>
    <row r="177" spans="2:6" x14ac:dyDescent="0.25">
      <c r="B177" s="114" t="s">
        <v>261</v>
      </c>
      <c r="C177" s="115">
        <v>1203553596</v>
      </c>
      <c r="D177" s="115">
        <v>86724619.199999988</v>
      </c>
      <c r="E177" s="115">
        <v>81498368.689999983</v>
      </c>
      <c r="F177" s="115">
        <v>73499696.099999994</v>
      </c>
    </row>
    <row r="178" spans="2:6" x14ac:dyDescent="0.25">
      <c r="B178" s="116" t="s">
        <v>249</v>
      </c>
      <c r="C178" s="115">
        <v>1203553596</v>
      </c>
      <c r="D178" s="115">
        <v>86724619.199999988</v>
      </c>
      <c r="E178" s="115">
        <v>81498368.689999983</v>
      </c>
      <c r="F178" s="115">
        <v>73499696.099999994</v>
      </c>
    </row>
    <row r="179" spans="2:6" x14ac:dyDescent="0.25">
      <c r="B179" s="114" t="s">
        <v>262</v>
      </c>
      <c r="C179" s="115">
        <v>47962618</v>
      </c>
      <c r="D179" s="115">
        <v>6511870.5999999996</v>
      </c>
      <c r="E179" s="115">
        <v>4347550.5999999996</v>
      </c>
      <c r="F179" s="115">
        <v>3966371.8</v>
      </c>
    </row>
    <row r="180" spans="2:6" x14ac:dyDescent="0.25">
      <c r="B180" s="116" t="s">
        <v>168</v>
      </c>
      <c r="C180" s="115">
        <v>47962618</v>
      </c>
      <c r="D180" s="115">
        <v>6511870.5999999996</v>
      </c>
      <c r="E180" s="115">
        <v>4347550.5999999996</v>
      </c>
      <c r="F180" s="115">
        <v>3966371.8</v>
      </c>
    </row>
    <row r="181" spans="2:6" x14ac:dyDescent="0.25">
      <c r="B181" s="114" t="s">
        <v>263</v>
      </c>
      <c r="C181" s="115">
        <v>74782554</v>
      </c>
      <c r="D181" s="115">
        <v>3971645.22</v>
      </c>
      <c r="E181" s="115">
        <v>5001834.62</v>
      </c>
      <c r="F181" s="115">
        <v>5501946.9500000002</v>
      </c>
    </row>
    <row r="182" spans="2:6" x14ac:dyDescent="0.25">
      <c r="B182" s="116" t="s">
        <v>243</v>
      </c>
      <c r="C182" s="115">
        <v>74782554</v>
      </c>
      <c r="D182" s="115">
        <v>3971645.22</v>
      </c>
      <c r="E182" s="115">
        <v>5001834.62</v>
      </c>
      <c r="F182" s="115">
        <v>5501946.9500000002</v>
      </c>
    </row>
    <row r="183" spans="2:6" x14ac:dyDescent="0.25">
      <c r="B183" s="114" t="s">
        <v>264</v>
      </c>
      <c r="C183" s="115">
        <v>148541257</v>
      </c>
      <c r="D183" s="115">
        <v>20675487.570000004</v>
      </c>
      <c r="E183" s="115">
        <v>15474353.889999999</v>
      </c>
      <c r="F183" s="115">
        <v>10941499.890000001</v>
      </c>
    </row>
    <row r="184" spans="2:6" x14ac:dyDescent="0.25">
      <c r="B184" s="116" t="s">
        <v>249</v>
      </c>
      <c r="C184" s="115">
        <v>148541257</v>
      </c>
      <c r="D184" s="115">
        <v>20675487.570000004</v>
      </c>
      <c r="E184" s="115">
        <v>15474353.889999999</v>
      </c>
      <c r="F184" s="115">
        <v>10941499.890000001</v>
      </c>
    </row>
    <row r="185" spans="2:6" x14ac:dyDescent="0.25">
      <c r="B185" s="114" t="s">
        <v>265</v>
      </c>
      <c r="C185" s="115">
        <v>53282478</v>
      </c>
      <c r="D185" s="115">
        <v>3319271.9499999997</v>
      </c>
      <c r="E185" s="115">
        <v>3419271.9499999997</v>
      </c>
      <c r="F185" s="115">
        <v>5244736.0799999991</v>
      </c>
    </row>
    <row r="186" spans="2:6" x14ac:dyDescent="0.25">
      <c r="B186" s="116" t="s">
        <v>243</v>
      </c>
      <c r="C186" s="115">
        <v>53282478</v>
      </c>
      <c r="D186" s="115">
        <v>3319271.9499999997</v>
      </c>
      <c r="E186" s="115">
        <v>3419271.9499999997</v>
      </c>
      <c r="F186" s="115">
        <v>5244736.0799999991</v>
      </c>
    </row>
    <row r="187" spans="2:6" x14ac:dyDescent="0.25">
      <c r="B187" s="112" t="s">
        <v>266</v>
      </c>
      <c r="C187" s="113">
        <v>12303908533</v>
      </c>
      <c r="D187" s="113">
        <v>998609209.66000009</v>
      </c>
      <c r="E187" s="113">
        <v>987655639.30999994</v>
      </c>
      <c r="F187" s="113">
        <v>1020715765.8099999</v>
      </c>
    </row>
    <row r="188" spans="2:6" x14ac:dyDescent="0.25">
      <c r="B188" s="114" t="s">
        <v>267</v>
      </c>
      <c r="C188" s="115">
        <v>12182515946</v>
      </c>
      <c r="D188" s="115">
        <v>992530643.97000003</v>
      </c>
      <c r="E188" s="115">
        <v>980706189.03999996</v>
      </c>
      <c r="F188" s="115">
        <v>1012497053.66</v>
      </c>
    </row>
    <row r="189" spans="2:6" x14ac:dyDescent="0.25">
      <c r="B189" s="116" t="s">
        <v>249</v>
      </c>
      <c r="C189" s="115">
        <v>12182515946</v>
      </c>
      <c r="D189" s="115">
        <v>992530643.97000003</v>
      </c>
      <c r="E189" s="115">
        <v>980706189.03999996</v>
      </c>
      <c r="F189" s="115">
        <v>1012497053.66</v>
      </c>
    </row>
    <row r="190" spans="2:6" x14ac:dyDescent="0.25">
      <c r="B190" s="114" t="s">
        <v>268</v>
      </c>
      <c r="C190" s="115">
        <v>70121946</v>
      </c>
      <c r="D190" s="115">
        <v>3440199.45</v>
      </c>
      <c r="E190" s="115">
        <v>4099644.0300000003</v>
      </c>
      <c r="F190" s="115">
        <v>5580345.9100000001</v>
      </c>
    </row>
    <row r="191" spans="2:6" x14ac:dyDescent="0.25">
      <c r="B191" s="116" t="s">
        <v>245</v>
      </c>
      <c r="C191" s="115">
        <v>70121946</v>
      </c>
      <c r="D191" s="115">
        <v>3440199.45</v>
      </c>
      <c r="E191" s="115">
        <v>4099644.0300000003</v>
      </c>
      <c r="F191" s="115">
        <v>5580345.9100000001</v>
      </c>
    </row>
    <row r="192" spans="2:6" x14ac:dyDescent="0.25">
      <c r="B192" s="114" t="s">
        <v>244</v>
      </c>
      <c r="C192" s="115">
        <v>51270641</v>
      </c>
      <c r="D192" s="115">
        <v>2638366.2400000002</v>
      </c>
      <c r="E192" s="115">
        <v>2849806.24</v>
      </c>
      <c r="F192" s="115">
        <v>2638366.2400000002</v>
      </c>
    </row>
    <row r="193" spans="2:6" x14ac:dyDescent="0.25">
      <c r="B193" s="116" t="s">
        <v>245</v>
      </c>
      <c r="C193" s="115">
        <v>51270641</v>
      </c>
      <c r="D193" s="115">
        <v>2638366.2400000002</v>
      </c>
      <c r="E193" s="115">
        <v>2849806.24</v>
      </c>
      <c r="F193" s="115">
        <v>2638366.2400000002</v>
      </c>
    </row>
    <row r="194" spans="2:6" x14ac:dyDescent="0.25">
      <c r="B194" s="112" t="s">
        <v>269</v>
      </c>
      <c r="C194" s="113">
        <v>5447330289</v>
      </c>
      <c r="D194" s="113">
        <v>442124849.72999996</v>
      </c>
      <c r="E194" s="113">
        <v>465451201.22000003</v>
      </c>
      <c r="F194" s="113">
        <v>439176576.13999999</v>
      </c>
    </row>
    <row r="195" spans="2:6" x14ac:dyDescent="0.25">
      <c r="B195" s="114" t="s">
        <v>270</v>
      </c>
      <c r="C195" s="115">
        <v>435618306</v>
      </c>
      <c r="D195" s="115">
        <v>39251757.709999993</v>
      </c>
      <c r="E195" s="115">
        <v>39251757.709999993</v>
      </c>
      <c r="F195" s="115">
        <v>39780338.199999996</v>
      </c>
    </row>
    <row r="196" spans="2:6" x14ac:dyDescent="0.25">
      <c r="B196" s="116" t="s">
        <v>245</v>
      </c>
      <c r="C196" s="115">
        <v>223982732</v>
      </c>
      <c r="D196" s="115">
        <v>22129288.969999999</v>
      </c>
      <c r="E196" s="115">
        <v>22129288.969999999</v>
      </c>
      <c r="F196" s="115">
        <v>22238215.559999999</v>
      </c>
    </row>
    <row r="197" spans="2:6" x14ac:dyDescent="0.25">
      <c r="B197" s="116" t="s">
        <v>243</v>
      </c>
      <c r="C197" s="115">
        <v>211635574</v>
      </c>
      <c r="D197" s="115">
        <v>17122468.739999998</v>
      </c>
      <c r="E197" s="115">
        <v>17122468.739999998</v>
      </c>
      <c r="F197" s="115">
        <v>17542122.639999997</v>
      </c>
    </row>
    <row r="198" spans="2:6" x14ac:dyDescent="0.25">
      <c r="B198" s="114" t="s">
        <v>267</v>
      </c>
      <c r="C198" s="115">
        <v>4903477910</v>
      </c>
      <c r="D198" s="115">
        <v>397459695.51999998</v>
      </c>
      <c r="E198" s="115">
        <v>417025875.38000005</v>
      </c>
      <c r="F198" s="115">
        <v>390718834.48000002</v>
      </c>
    </row>
    <row r="199" spans="2:6" x14ac:dyDescent="0.25">
      <c r="B199" s="116" t="s">
        <v>249</v>
      </c>
      <c r="C199" s="115">
        <v>4903477910</v>
      </c>
      <c r="D199" s="115">
        <v>397459695.51999998</v>
      </c>
      <c r="E199" s="115">
        <v>417025875.38000005</v>
      </c>
      <c r="F199" s="115">
        <v>390718834.48000002</v>
      </c>
    </row>
    <row r="200" spans="2:6" x14ac:dyDescent="0.25">
      <c r="B200" s="114" t="s">
        <v>271</v>
      </c>
      <c r="C200" s="115">
        <v>77742671</v>
      </c>
      <c r="D200" s="115">
        <v>4172795.03</v>
      </c>
      <c r="E200" s="115">
        <v>7232969.0200000005</v>
      </c>
      <c r="F200" s="115">
        <v>3568190.53</v>
      </c>
    </row>
    <row r="201" spans="2:6" x14ac:dyDescent="0.25">
      <c r="B201" s="116" t="s">
        <v>249</v>
      </c>
      <c r="C201" s="115">
        <v>77742671</v>
      </c>
      <c r="D201" s="115">
        <v>4172795.03</v>
      </c>
      <c r="E201" s="115">
        <v>7232969.0200000005</v>
      </c>
      <c r="F201" s="115">
        <v>3568190.53</v>
      </c>
    </row>
    <row r="202" spans="2:6" x14ac:dyDescent="0.25">
      <c r="B202" s="114" t="s">
        <v>272</v>
      </c>
      <c r="C202" s="115">
        <v>30491402</v>
      </c>
      <c r="D202" s="115">
        <v>1240601.47</v>
      </c>
      <c r="E202" s="115">
        <v>1940599.1099999999</v>
      </c>
      <c r="F202" s="115">
        <v>5109212.9300000006</v>
      </c>
    </row>
    <row r="203" spans="2:6" x14ac:dyDescent="0.25">
      <c r="B203" s="116" t="s">
        <v>249</v>
      </c>
      <c r="C203" s="115">
        <v>30491402</v>
      </c>
      <c r="D203" s="115">
        <v>1240601.47</v>
      </c>
      <c r="E203" s="115">
        <v>1940599.1099999999</v>
      </c>
      <c r="F203" s="115">
        <v>5109212.9300000006</v>
      </c>
    </row>
    <row r="204" spans="2:6" x14ac:dyDescent="0.25">
      <c r="B204" s="112" t="s">
        <v>273</v>
      </c>
      <c r="C204" s="113">
        <v>8472825140</v>
      </c>
      <c r="D204" s="113">
        <v>637996248.5</v>
      </c>
      <c r="E204" s="113">
        <v>618366243.56000006</v>
      </c>
      <c r="F204" s="113">
        <v>625132046.4200002</v>
      </c>
    </row>
    <row r="205" spans="2:6" x14ac:dyDescent="0.25">
      <c r="B205" s="116" t="s">
        <v>267</v>
      </c>
      <c r="C205" s="115">
        <v>7825946214</v>
      </c>
      <c r="D205" s="115">
        <v>535103864.05000001</v>
      </c>
      <c r="E205" s="115">
        <v>540899282.36000001</v>
      </c>
      <c r="F205" s="115">
        <v>546356385.11000013</v>
      </c>
    </row>
    <row r="206" spans="2:6" x14ac:dyDescent="0.25">
      <c r="B206" s="116" t="s">
        <v>249</v>
      </c>
      <c r="C206" s="115">
        <v>7825946214</v>
      </c>
      <c r="D206" s="115">
        <v>535103864.05000001</v>
      </c>
      <c r="E206" s="115">
        <v>540899282.36000001</v>
      </c>
      <c r="F206" s="115">
        <v>546356385.11000013</v>
      </c>
    </row>
    <row r="207" spans="2:6" x14ac:dyDescent="0.25">
      <c r="B207" s="116" t="s">
        <v>242</v>
      </c>
      <c r="C207" s="115">
        <v>519801292</v>
      </c>
      <c r="D207" s="115">
        <v>94780871.989999995</v>
      </c>
      <c r="E207" s="115">
        <v>69005448.739999995</v>
      </c>
      <c r="F207" s="115">
        <v>67475442.609999999</v>
      </c>
    </row>
    <row r="208" spans="2:6" x14ac:dyDescent="0.25">
      <c r="B208" s="116" t="s">
        <v>243</v>
      </c>
      <c r="C208" s="125">
        <v>519801292</v>
      </c>
      <c r="D208" s="125">
        <v>94780871.989999995</v>
      </c>
      <c r="E208" s="125">
        <v>69005448.739999995</v>
      </c>
      <c r="F208" s="125">
        <v>67475442.609999999</v>
      </c>
    </row>
    <row r="209" spans="2:6" x14ac:dyDescent="0.25">
      <c r="B209" s="116" t="s">
        <v>244</v>
      </c>
      <c r="C209" s="125">
        <v>127077634</v>
      </c>
      <c r="D209" s="125">
        <v>8111512.46</v>
      </c>
      <c r="E209" s="125">
        <v>8461512.4600000009</v>
      </c>
      <c r="F209" s="125">
        <v>11300218.700000001</v>
      </c>
    </row>
    <row r="210" spans="2:6" x14ac:dyDescent="0.25">
      <c r="B210" s="116" t="s">
        <v>245</v>
      </c>
      <c r="C210" s="125">
        <v>127077634</v>
      </c>
      <c r="D210" s="125">
        <v>8111512.46</v>
      </c>
      <c r="E210" s="125">
        <v>8461512.4600000009</v>
      </c>
      <c r="F210" s="125">
        <v>11300218.700000001</v>
      </c>
    </row>
    <row r="211" spans="2:6" x14ac:dyDescent="0.25">
      <c r="B211" s="110" t="s">
        <v>274</v>
      </c>
      <c r="C211" s="111">
        <v>9748050161</v>
      </c>
      <c r="D211" s="111">
        <v>618213888.79000008</v>
      </c>
      <c r="E211" s="111">
        <v>785002138.95000005</v>
      </c>
      <c r="F211" s="111">
        <v>794965974.75999999</v>
      </c>
    </row>
    <row r="212" spans="2:6" x14ac:dyDescent="0.25">
      <c r="B212" s="112" t="s">
        <v>275</v>
      </c>
      <c r="C212" s="113">
        <v>9748050161</v>
      </c>
      <c r="D212" s="113">
        <v>618213888.79000008</v>
      </c>
      <c r="E212" s="113">
        <v>785002138.95000005</v>
      </c>
      <c r="F212" s="113">
        <v>794965974.75999999</v>
      </c>
    </row>
    <row r="213" spans="2:6" x14ac:dyDescent="0.25">
      <c r="B213" s="114" t="s">
        <v>276</v>
      </c>
      <c r="C213" s="115">
        <v>8454702483</v>
      </c>
      <c r="D213" s="115">
        <v>559821933.76999998</v>
      </c>
      <c r="E213" s="115">
        <v>634291630.80000007</v>
      </c>
      <c r="F213" s="115">
        <v>663949832.41000009</v>
      </c>
    </row>
    <row r="214" spans="2:6" x14ac:dyDescent="0.25">
      <c r="B214" s="116" t="s">
        <v>168</v>
      </c>
      <c r="C214" s="115">
        <v>1734902709</v>
      </c>
      <c r="D214" s="115">
        <v>29554050.170000002</v>
      </c>
      <c r="E214" s="115">
        <v>77872313.689999998</v>
      </c>
      <c r="F214" s="115">
        <v>93706300.170000002</v>
      </c>
    </row>
    <row r="215" spans="2:6" x14ac:dyDescent="0.25">
      <c r="B215" s="116" t="s">
        <v>277</v>
      </c>
      <c r="C215" s="115">
        <v>6289554774</v>
      </c>
      <c r="D215" s="115">
        <v>461214962.99000001</v>
      </c>
      <c r="E215" s="115">
        <v>487366396.50000006</v>
      </c>
      <c r="F215" s="115">
        <v>487456396.50000006</v>
      </c>
    </row>
    <row r="216" spans="2:6" x14ac:dyDescent="0.25">
      <c r="B216" s="116" t="s">
        <v>161</v>
      </c>
      <c r="C216" s="115">
        <v>430245000</v>
      </c>
      <c r="D216" s="115">
        <v>69052920.609999999</v>
      </c>
      <c r="E216" s="115">
        <v>69052920.609999999</v>
      </c>
      <c r="F216" s="115">
        <v>82787135.74000001</v>
      </c>
    </row>
    <row r="217" spans="2:6" x14ac:dyDescent="0.25">
      <c r="B217" s="114" t="s">
        <v>278</v>
      </c>
      <c r="C217" s="115">
        <v>1024795636</v>
      </c>
      <c r="D217" s="115">
        <v>44338312.57</v>
      </c>
      <c r="E217" s="115">
        <v>135739610.25000003</v>
      </c>
      <c r="F217" s="115">
        <v>115178052.91999999</v>
      </c>
    </row>
    <row r="218" spans="2:6" x14ac:dyDescent="0.25">
      <c r="B218" s="116" t="s">
        <v>279</v>
      </c>
      <c r="C218" s="125">
        <v>1024795636</v>
      </c>
      <c r="D218" s="125">
        <v>44338312.57</v>
      </c>
      <c r="E218" s="125">
        <v>135739610.25000003</v>
      </c>
      <c r="F218" s="125">
        <v>115178052.91999999</v>
      </c>
    </row>
    <row r="219" spans="2:6" x14ac:dyDescent="0.25">
      <c r="B219" s="114" t="s">
        <v>280</v>
      </c>
      <c r="C219" s="125">
        <v>179756600</v>
      </c>
      <c r="D219" s="125">
        <v>8742253.4900000002</v>
      </c>
      <c r="E219" s="125">
        <v>8888987.4700000007</v>
      </c>
      <c r="F219" s="125">
        <v>8747177.0399999991</v>
      </c>
    </row>
    <row r="220" spans="2:6" x14ac:dyDescent="0.25">
      <c r="B220" s="116" t="s">
        <v>281</v>
      </c>
      <c r="C220" s="125">
        <v>179756600</v>
      </c>
      <c r="D220" s="125">
        <v>8742253.4900000002</v>
      </c>
      <c r="E220" s="125">
        <v>8888987.4700000007</v>
      </c>
      <c r="F220" s="125">
        <v>8747177.0399999991</v>
      </c>
    </row>
    <row r="221" spans="2:6" x14ac:dyDescent="0.25">
      <c r="B221" s="114" t="s">
        <v>282</v>
      </c>
      <c r="C221" s="125">
        <v>44075307</v>
      </c>
      <c r="D221" s="125">
        <v>3441610.94</v>
      </c>
      <c r="E221" s="125">
        <v>3930712.29</v>
      </c>
      <c r="F221" s="125">
        <v>4571365.09</v>
      </c>
    </row>
    <row r="222" spans="2:6" x14ac:dyDescent="0.25">
      <c r="B222" s="116" t="s">
        <v>283</v>
      </c>
      <c r="C222" s="125">
        <v>44075307</v>
      </c>
      <c r="D222" s="125">
        <v>3441610.94</v>
      </c>
      <c r="E222" s="125">
        <v>3930712.29</v>
      </c>
      <c r="F222" s="125">
        <v>4571365.09</v>
      </c>
    </row>
    <row r="223" spans="2:6" x14ac:dyDescent="0.25">
      <c r="B223" s="114" t="s">
        <v>284</v>
      </c>
      <c r="C223" s="125">
        <v>44720135</v>
      </c>
      <c r="D223" s="125">
        <v>1869778.02</v>
      </c>
      <c r="E223" s="125">
        <v>2151198.14</v>
      </c>
      <c r="F223" s="125">
        <v>2519547.3000000003</v>
      </c>
    </row>
    <row r="224" spans="2:6" x14ac:dyDescent="0.25">
      <c r="B224" s="116" t="s">
        <v>277</v>
      </c>
      <c r="C224" s="125">
        <v>44720135</v>
      </c>
      <c r="D224" s="125">
        <v>1869778.02</v>
      </c>
      <c r="E224" s="125">
        <v>2151198.14</v>
      </c>
      <c r="F224" s="125">
        <v>2519547.3000000003</v>
      </c>
    </row>
    <row r="225" spans="2:6" x14ac:dyDescent="0.25">
      <c r="B225" s="110" t="s">
        <v>285</v>
      </c>
      <c r="C225" s="111">
        <v>21541931000</v>
      </c>
      <c r="D225" s="111">
        <v>1483875074.76</v>
      </c>
      <c r="E225" s="111">
        <v>1537390191.5799997</v>
      </c>
      <c r="F225" s="111">
        <v>1668368151.3499999</v>
      </c>
    </row>
    <row r="226" spans="2:6" x14ac:dyDescent="0.25">
      <c r="B226" s="112" t="s">
        <v>286</v>
      </c>
      <c r="C226" s="113">
        <v>21541931000</v>
      </c>
      <c r="D226" s="113">
        <v>1483875074.76</v>
      </c>
      <c r="E226" s="113">
        <v>1537390191.5799997</v>
      </c>
      <c r="F226" s="113">
        <v>1668368151.3499999</v>
      </c>
    </row>
    <row r="227" spans="2:6" x14ac:dyDescent="0.25">
      <c r="B227" s="114" t="s">
        <v>287</v>
      </c>
      <c r="C227" s="115">
        <v>17112748585</v>
      </c>
      <c r="D227" s="115">
        <v>1180564996.6399999</v>
      </c>
      <c r="E227" s="115">
        <v>1211360124.0599999</v>
      </c>
      <c r="F227" s="115">
        <v>1222634037.3799999</v>
      </c>
    </row>
    <row r="228" spans="2:6" x14ac:dyDescent="0.25">
      <c r="B228" s="116" t="s">
        <v>168</v>
      </c>
      <c r="C228" s="115">
        <v>2960007990</v>
      </c>
      <c r="D228" s="115">
        <v>115373147.13</v>
      </c>
      <c r="E228" s="115">
        <v>146168274.55000001</v>
      </c>
      <c r="F228" s="115">
        <v>152462187.86999997</v>
      </c>
    </row>
    <row r="229" spans="2:6" x14ac:dyDescent="0.25">
      <c r="B229" s="116" t="s">
        <v>288</v>
      </c>
      <c r="C229" s="115">
        <v>265866147</v>
      </c>
      <c r="D229" s="115">
        <v>0</v>
      </c>
      <c r="E229" s="115">
        <v>0</v>
      </c>
      <c r="F229" s="115">
        <v>0</v>
      </c>
    </row>
    <row r="230" spans="2:6" x14ac:dyDescent="0.25">
      <c r="B230" s="116" t="s">
        <v>161</v>
      </c>
      <c r="C230" s="115">
        <v>350914200</v>
      </c>
      <c r="D230" s="115">
        <v>20000</v>
      </c>
      <c r="E230" s="115">
        <v>20000</v>
      </c>
      <c r="F230" s="115">
        <v>0</v>
      </c>
    </row>
    <row r="231" spans="2:6" x14ac:dyDescent="0.25">
      <c r="B231" s="116" t="s">
        <v>170</v>
      </c>
      <c r="C231" s="115">
        <v>13535960248</v>
      </c>
      <c r="D231" s="115">
        <v>1065171849.51</v>
      </c>
      <c r="E231" s="115">
        <v>1065171849.51</v>
      </c>
      <c r="F231" s="115">
        <v>1070171849.51</v>
      </c>
    </row>
    <row r="232" spans="2:6" x14ac:dyDescent="0.25">
      <c r="B232" s="114" t="s">
        <v>289</v>
      </c>
      <c r="C232" s="115">
        <v>300247582</v>
      </c>
      <c r="D232" s="115">
        <v>27291124.27</v>
      </c>
      <c r="E232" s="115">
        <v>17407108.059999999</v>
      </c>
      <c r="F232" s="115">
        <v>22535391.399999999</v>
      </c>
    </row>
    <row r="233" spans="2:6" x14ac:dyDescent="0.25">
      <c r="B233" s="116" t="s">
        <v>290</v>
      </c>
      <c r="C233" s="115">
        <v>300247582</v>
      </c>
      <c r="D233" s="115">
        <v>27291124.27</v>
      </c>
      <c r="E233" s="115">
        <v>17407108.059999999</v>
      </c>
      <c r="F233" s="115">
        <v>22535391.399999999</v>
      </c>
    </row>
    <row r="234" spans="2:6" x14ac:dyDescent="0.25">
      <c r="B234" s="114" t="s">
        <v>291</v>
      </c>
      <c r="C234" s="115">
        <v>892036398</v>
      </c>
      <c r="D234" s="115">
        <v>61964264.420000002</v>
      </c>
      <c r="E234" s="115">
        <v>40897620.619999997</v>
      </c>
      <c r="F234" s="115">
        <v>39172701.75999999</v>
      </c>
    </row>
    <row r="235" spans="2:6" x14ac:dyDescent="0.25">
      <c r="B235" s="116" t="s">
        <v>292</v>
      </c>
      <c r="C235" s="115">
        <v>892036398</v>
      </c>
      <c r="D235" s="115">
        <v>61964264.420000002</v>
      </c>
      <c r="E235" s="115">
        <v>40897620.619999997</v>
      </c>
      <c r="F235" s="115">
        <v>39172701.75999999</v>
      </c>
    </row>
    <row r="236" spans="2:6" x14ac:dyDescent="0.25">
      <c r="B236" s="114" t="s">
        <v>293</v>
      </c>
      <c r="C236" s="115">
        <v>532561425</v>
      </c>
      <c r="D236" s="115">
        <v>45711949.43</v>
      </c>
      <c r="E236" s="115">
        <v>47499284.109999999</v>
      </c>
      <c r="F236" s="115">
        <v>58630357.339999996</v>
      </c>
    </row>
    <row r="237" spans="2:6" x14ac:dyDescent="0.25">
      <c r="B237" s="116" t="s">
        <v>294</v>
      </c>
      <c r="C237" s="115">
        <v>532561425</v>
      </c>
      <c r="D237" s="115">
        <v>45711949.43</v>
      </c>
      <c r="E237" s="115">
        <v>47499284.109999999</v>
      </c>
      <c r="F237" s="115">
        <v>58630357.339999996</v>
      </c>
    </row>
    <row r="238" spans="2:6" x14ac:dyDescent="0.25">
      <c r="B238" s="114" t="s">
        <v>295</v>
      </c>
      <c r="C238" s="115">
        <v>129678888</v>
      </c>
      <c r="D238" s="115">
        <v>5773056.5800000001</v>
      </c>
      <c r="E238" s="115">
        <v>10332823.380000001</v>
      </c>
      <c r="F238" s="115">
        <v>10368418.120000001</v>
      </c>
    </row>
    <row r="239" spans="2:6" x14ac:dyDescent="0.25">
      <c r="B239" s="116" t="s">
        <v>296</v>
      </c>
      <c r="C239" s="115">
        <v>129678888</v>
      </c>
      <c r="D239" s="115">
        <v>5773056.5800000001</v>
      </c>
      <c r="E239" s="115">
        <v>10332823.380000001</v>
      </c>
      <c r="F239" s="115">
        <v>10368418.120000001</v>
      </c>
    </row>
    <row r="240" spans="2:6" x14ac:dyDescent="0.25">
      <c r="B240" s="114" t="s">
        <v>297</v>
      </c>
      <c r="C240" s="115">
        <v>223646305</v>
      </c>
      <c r="D240" s="115">
        <v>23025769.050000001</v>
      </c>
      <c r="E240" s="115">
        <v>20627932.309999999</v>
      </c>
      <c r="F240" s="115">
        <v>13186996.760000002</v>
      </c>
    </row>
    <row r="241" spans="2:6" x14ac:dyDescent="0.25">
      <c r="B241" s="116" t="s">
        <v>298</v>
      </c>
      <c r="C241" s="115">
        <v>223646305</v>
      </c>
      <c r="D241" s="115">
        <v>23025769.050000001</v>
      </c>
      <c r="E241" s="115">
        <v>20627932.309999999</v>
      </c>
      <c r="F241" s="115">
        <v>13186996.760000002</v>
      </c>
    </row>
    <row r="242" spans="2:6" x14ac:dyDescent="0.25">
      <c r="B242" s="114" t="s">
        <v>299</v>
      </c>
      <c r="C242" s="115">
        <v>0</v>
      </c>
      <c r="D242" s="115">
        <v>6553800</v>
      </c>
      <c r="E242" s="115">
        <v>2184600</v>
      </c>
      <c r="F242" s="115">
        <v>96684600</v>
      </c>
    </row>
    <row r="243" spans="2:6" x14ac:dyDescent="0.25">
      <c r="B243" s="116" t="s">
        <v>288</v>
      </c>
      <c r="C243" s="115">
        <v>0</v>
      </c>
      <c r="D243" s="115">
        <v>6553800</v>
      </c>
      <c r="E243" s="115">
        <v>2184600</v>
      </c>
      <c r="F243" s="115">
        <v>96684600</v>
      </c>
    </row>
    <row r="244" spans="2:6" x14ac:dyDescent="0.25">
      <c r="B244" s="114" t="s">
        <v>300</v>
      </c>
      <c r="C244" s="115">
        <v>491684800</v>
      </c>
      <c r="D244" s="115">
        <v>42206553.229999997</v>
      </c>
      <c r="E244" s="115">
        <v>45922587.580000006</v>
      </c>
      <c r="F244" s="115">
        <v>45036603.440000013</v>
      </c>
    </row>
    <row r="245" spans="2:6" x14ac:dyDescent="0.25">
      <c r="B245" s="116" t="s">
        <v>301</v>
      </c>
      <c r="C245" s="115">
        <v>491684800</v>
      </c>
      <c r="D245" s="115">
        <v>42206553.229999997</v>
      </c>
      <c r="E245" s="115">
        <v>45922587.580000006</v>
      </c>
      <c r="F245" s="115">
        <v>45036603.440000013</v>
      </c>
    </row>
    <row r="246" spans="2:6" x14ac:dyDescent="0.25">
      <c r="B246" s="114" t="s">
        <v>302</v>
      </c>
      <c r="C246" s="115">
        <v>490064557</v>
      </c>
      <c r="D246" s="115">
        <v>27432821.889999997</v>
      </c>
      <c r="E246" s="115">
        <v>27537845.230000004</v>
      </c>
      <c r="F246" s="115">
        <v>31850567.950000003</v>
      </c>
    </row>
    <row r="247" spans="2:6" x14ac:dyDescent="0.25">
      <c r="B247" s="116" t="s">
        <v>303</v>
      </c>
      <c r="C247" s="115">
        <v>490064557</v>
      </c>
      <c r="D247" s="115">
        <v>27432821.889999997</v>
      </c>
      <c r="E247" s="115">
        <v>27537845.230000004</v>
      </c>
      <c r="F247" s="115">
        <v>31850567.950000003</v>
      </c>
    </row>
    <row r="248" spans="2:6" x14ac:dyDescent="0.25">
      <c r="B248" s="114" t="s">
        <v>304</v>
      </c>
      <c r="C248" s="125">
        <v>657019369</v>
      </c>
      <c r="D248" s="125">
        <v>25849830.93</v>
      </c>
      <c r="E248" s="125">
        <v>55024121.160000004</v>
      </c>
      <c r="F248" s="125">
        <v>68177161.190000013</v>
      </c>
    </row>
    <row r="249" spans="2:6" x14ac:dyDescent="0.25">
      <c r="B249" s="116" t="s">
        <v>305</v>
      </c>
      <c r="C249" s="125">
        <v>657019369</v>
      </c>
      <c r="D249" s="125">
        <v>25849830.93</v>
      </c>
      <c r="E249" s="125">
        <v>55024121.160000004</v>
      </c>
      <c r="F249" s="125">
        <v>68177161.190000013</v>
      </c>
    </row>
    <row r="250" spans="2:6" x14ac:dyDescent="0.25">
      <c r="B250" s="114" t="s">
        <v>306</v>
      </c>
      <c r="C250" s="125">
        <v>187840383</v>
      </c>
      <c r="D250" s="125">
        <v>4840897.49</v>
      </c>
      <c r="E250" s="125">
        <v>8332729.2400000012</v>
      </c>
      <c r="F250" s="125">
        <v>8266137.1399999997</v>
      </c>
    </row>
    <row r="251" spans="2:6" x14ac:dyDescent="0.25">
      <c r="B251" s="116" t="s">
        <v>307</v>
      </c>
      <c r="C251" s="125">
        <v>187840383</v>
      </c>
      <c r="D251" s="125">
        <v>4840897.49</v>
      </c>
      <c r="E251" s="125">
        <v>8332729.2400000012</v>
      </c>
      <c r="F251" s="125">
        <v>8266137.1399999997</v>
      </c>
    </row>
    <row r="252" spans="2:6" x14ac:dyDescent="0.25">
      <c r="B252" s="114" t="s">
        <v>308</v>
      </c>
      <c r="C252" s="125">
        <v>524402708</v>
      </c>
      <c r="D252" s="125">
        <v>32660010.829999998</v>
      </c>
      <c r="E252" s="125">
        <v>50263415.830000006</v>
      </c>
      <c r="F252" s="125">
        <v>51825178.870000005</v>
      </c>
    </row>
    <row r="253" spans="2:6" x14ac:dyDescent="0.25">
      <c r="B253" s="116" t="s">
        <v>309</v>
      </c>
      <c r="C253" s="115">
        <v>524402708</v>
      </c>
      <c r="D253" s="115">
        <v>32660010.829999998</v>
      </c>
      <c r="E253" s="115">
        <v>50263415.830000006</v>
      </c>
      <c r="F253" s="115">
        <v>51825178.870000005</v>
      </c>
    </row>
    <row r="254" spans="2:6" x14ac:dyDescent="0.25">
      <c r="B254" s="110" t="s">
        <v>310</v>
      </c>
      <c r="C254" s="111">
        <v>231147700000</v>
      </c>
      <c r="D254" s="111">
        <v>9341727318.0699978</v>
      </c>
      <c r="E254" s="111">
        <v>17975049920.310001</v>
      </c>
      <c r="F254" s="111">
        <v>18849990398.200001</v>
      </c>
    </row>
    <row r="255" spans="2:6" x14ac:dyDescent="0.25">
      <c r="B255" s="112" t="s">
        <v>311</v>
      </c>
      <c r="C255" s="113">
        <v>231147700000</v>
      </c>
      <c r="D255" s="113">
        <v>9341727318.0699978</v>
      </c>
      <c r="E255" s="113">
        <v>17975049920.310001</v>
      </c>
      <c r="F255" s="113">
        <v>18849990398.200001</v>
      </c>
    </row>
    <row r="256" spans="2:6" x14ac:dyDescent="0.25">
      <c r="B256" s="114" t="s">
        <v>312</v>
      </c>
      <c r="C256" s="115">
        <v>170773683960</v>
      </c>
      <c r="D256" s="115">
        <v>5728458947.1999989</v>
      </c>
      <c r="E256" s="115">
        <v>14327934194.32</v>
      </c>
      <c r="F256" s="115">
        <v>14365152903.220001</v>
      </c>
    </row>
    <row r="257" spans="2:6" x14ac:dyDescent="0.25">
      <c r="B257" s="116" t="s">
        <v>168</v>
      </c>
      <c r="C257" s="115">
        <v>9543329178</v>
      </c>
      <c r="D257" s="115">
        <v>674806162.16000009</v>
      </c>
      <c r="E257" s="115">
        <v>917689522.13999987</v>
      </c>
      <c r="F257" s="115">
        <v>741754132.0200001</v>
      </c>
    </row>
    <row r="258" spans="2:6" x14ac:dyDescent="0.25">
      <c r="B258" s="116" t="s">
        <v>313</v>
      </c>
      <c r="C258" s="115">
        <v>18883034943</v>
      </c>
      <c r="D258" s="115">
        <v>822386706.45999992</v>
      </c>
      <c r="E258" s="115">
        <v>652695903.58999991</v>
      </c>
      <c r="F258" s="115">
        <v>836501813.34000003</v>
      </c>
    </row>
    <row r="259" spans="2:6" x14ac:dyDescent="0.25">
      <c r="B259" s="116" t="s">
        <v>314</v>
      </c>
      <c r="C259" s="115">
        <v>83048381959</v>
      </c>
      <c r="D259" s="115">
        <v>2487429015.1599998</v>
      </c>
      <c r="E259" s="115">
        <v>8386179889.3199997</v>
      </c>
      <c r="F259" s="115">
        <v>8375430942.2600012</v>
      </c>
    </row>
    <row r="260" spans="2:6" x14ac:dyDescent="0.25">
      <c r="B260" s="116" t="s">
        <v>315</v>
      </c>
      <c r="C260" s="115">
        <v>36791157958</v>
      </c>
      <c r="D260" s="115">
        <v>944975743.76999998</v>
      </c>
      <c r="E260" s="115">
        <v>3111376926.5199995</v>
      </c>
      <c r="F260" s="115">
        <v>3126818205.3200002</v>
      </c>
    </row>
    <row r="261" spans="2:6" x14ac:dyDescent="0.25">
      <c r="B261" s="116" t="s">
        <v>316</v>
      </c>
      <c r="C261" s="115">
        <v>6798840315</v>
      </c>
      <c r="D261" s="115">
        <v>59727818.859999999</v>
      </c>
      <c r="E261" s="115">
        <v>363365039.66000003</v>
      </c>
      <c r="F261" s="115">
        <v>336713820.86999995</v>
      </c>
    </row>
    <row r="262" spans="2:6" x14ac:dyDescent="0.25">
      <c r="B262" s="116" t="s">
        <v>317</v>
      </c>
      <c r="C262" s="115">
        <v>9740875154</v>
      </c>
      <c r="D262" s="115">
        <v>247018777.92000002</v>
      </c>
      <c r="E262" s="115">
        <v>289773122.23000002</v>
      </c>
      <c r="F262" s="115">
        <v>377630128.43000007</v>
      </c>
    </row>
    <row r="263" spans="2:6" x14ac:dyDescent="0.25">
      <c r="B263" s="116" t="s">
        <v>318</v>
      </c>
      <c r="C263" s="115">
        <v>303800673</v>
      </c>
      <c r="D263" s="115">
        <v>0</v>
      </c>
      <c r="E263" s="115">
        <v>2771295.4000000004</v>
      </c>
      <c r="F263" s="115">
        <v>4968495.4000000004</v>
      </c>
    </row>
    <row r="264" spans="2:6" x14ac:dyDescent="0.25">
      <c r="B264" s="116" t="s">
        <v>319</v>
      </c>
      <c r="C264" s="115">
        <v>889503853</v>
      </c>
      <c r="D264" s="115">
        <v>3888102.92</v>
      </c>
      <c r="E264" s="115">
        <v>52900212.689999998</v>
      </c>
      <c r="F264" s="115">
        <v>53881955.269999996</v>
      </c>
    </row>
    <row r="265" spans="2:6" x14ac:dyDescent="0.25">
      <c r="B265" s="116" t="s">
        <v>320</v>
      </c>
      <c r="C265" s="115">
        <v>2864746004</v>
      </c>
      <c r="D265" s="115">
        <v>254026606.76999998</v>
      </c>
      <c r="E265" s="115">
        <v>316982269.58999997</v>
      </c>
      <c r="F265" s="115">
        <v>230432657.04999998</v>
      </c>
    </row>
    <row r="266" spans="2:6" x14ac:dyDescent="0.25">
      <c r="B266" s="116" t="s">
        <v>161</v>
      </c>
      <c r="C266" s="115">
        <v>1910013923</v>
      </c>
      <c r="D266" s="115">
        <v>234200013.17999998</v>
      </c>
      <c r="E266" s="115">
        <v>234200013.17999998</v>
      </c>
      <c r="F266" s="115">
        <v>281020753.25999999</v>
      </c>
    </row>
    <row r="267" spans="2:6" x14ac:dyDescent="0.25">
      <c r="B267" s="114" t="s">
        <v>321</v>
      </c>
      <c r="C267" s="115">
        <v>2521069884</v>
      </c>
      <c r="D267" s="115">
        <v>6075469.5299999993</v>
      </c>
      <c r="E267" s="115">
        <v>5226232.62</v>
      </c>
      <c r="F267" s="115">
        <v>10578413.58</v>
      </c>
    </row>
    <row r="268" spans="2:6" x14ac:dyDescent="0.25">
      <c r="B268" s="116" t="s">
        <v>315</v>
      </c>
      <c r="C268" s="115">
        <v>1785701384</v>
      </c>
      <c r="D268" s="115">
        <v>1370575</v>
      </c>
      <c r="E268" s="115">
        <v>1370575</v>
      </c>
      <c r="F268" s="115">
        <v>6778797.5599999996</v>
      </c>
    </row>
    <row r="269" spans="2:6" x14ac:dyDescent="0.25">
      <c r="B269" s="116" t="s">
        <v>322</v>
      </c>
      <c r="C269" s="115">
        <v>735368500</v>
      </c>
      <c r="D269" s="115">
        <v>4704894.5299999993</v>
      </c>
      <c r="E269" s="115">
        <v>3855657.62</v>
      </c>
      <c r="F269" s="115">
        <v>3799616.0200000005</v>
      </c>
    </row>
    <row r="270" spans="2:6" x14ac:dyDescent="0.25">
      <c r="B270" s="114" t="s">
        <v>323</v>
      </c>
      <c r="C270" s="115">
        <v>408501104</v>
      </c>
      <c r="D270" s="115">
        <v>50192357.260000005</v>
      </c>
      <c r="E270" s="115">
        <v>37181558.030000009</v>
      </c>
      <c r="F270" s="115">
        <v>41346009.520000003</v>
      </c>
    </row>
    <row r="271" spans="2:6" x14ac:dyDescent="0.25">
      <c r="B271" s="116" t="s">
        <v>313</v>
      </c>
      <c r="C271" s="115">
        <v>408501104</v>
      </c>
      <c r="D271" s="115">
        <v>50192357.260000005</v>
      </c>
      <c r="E271" s="115">
        <v>37181558.030000009</v>
      </c>
      <c r="F271" s="115">
        <v>41346009.520000003</v>
      </c>
    </row>
    <row r="272" spans="2:6" x14ac:dyDescent="0.25">
      <c r="B272" s="114" t="s">
        <v>324</v>
      </c>
      <c r="C272" s="115">
        <v>15455318687</v>
      </c>
      <c r="D272" s="115">
        <v>1091123911.0799999</v>
      </c>
      <c r="E272" s="115">
        <v>1090603995.9099998</v>
      </c>
      <c r="F272" s="115">
        <v>1090944841.27</v>
      </c>
    </row>
    <row r="273" spans="2:6" x14ac:dyDescent="0.25">
      <c r="B273" s="116" t="s">
        <v>325</v>
      </c>
      <c r="C273" s="115">
        <v>15455318687</v>
      </c>
      <c r="D273" s="115">
        <v>1091123911.0799999</v>
      </c>
      <c r="E273" s="115">
        <v>1090603995.9099998</v>
      </c>
      <c r="F273" s="115">
        <v>1090944841.27</v>
      </c>
    </row>
    <row r="274" spans="2:6" x14ac:dyDescent="0.25">
      <c r="B274" s="114" t="s">
        <v>326</v>
      </c>
      <c r="C274" s="115">
        <v>215545437</v>
      </c>
      <c r="D274" s="115">
        <v>15603839.049999999</v>
      </c>
      <c r="E274" s="115">
        <v>15718755.9</v>
      </c>
      <c r="F274" s="115">
        <v>16786018.899999999</v>
      </c>
    </row>
    <row r="275" spans="2:6" x14ac:dyDescent="0.25">
      <c r="B275" s="116" t="s">
        <v>313</v>
      </c>
      <c r="C275" s="115">
        <v>215545437</v>
      </c>
      <c r="D275" s="115">
        <v>15603839.049999999</v>
      </c>
      <c r="E275" s="115">
        <v>15718755.9</v>
      </c>
      <c r="F275" s="115">
        <v>16786018.899999999</v>
      </c>
    </row>
    <row r="276" spans="2:6" x14ac:dyDescent="0.25">
      <c r="B276" s="114" t="s">
        <v>327</v>
      </c>
      <c r="C276" s="115">
        <v>2403614449</v>
      </c>
      <c r="D276" s="115">
        <v>285679587.50999999</v>
      </c>
      <c r="E276" s="115">
        <v>181164758.21000004</v>
      </c>
      <c r="F276" s="115">
        <v>147407088.76000002</v>
      </c>
    </row>
    <row r="277" spans="2:6" x14ac:dyDescent="0.25">
      <c r="B277" s="116" t="s">
        <v>318</v>
      </c>
      <c r="C277" s="115">
        <v>2403614449</v>
      </c>
      <c r="D277" s="115">
        <v>285679587.50999999</v>
      </c>
      <c r="E277" s="115">
        <v>181164758.21000004</v>
      </c>
      <c r="F277" s="115">
        <v>147407088.76000002</v>
      </c>
    </row>
    <row r="278" spans="2:6" x14ac:dyDescent="0.25">
      <c r="B278" s="114" t="s">
        <v>328</v>
      </c>
      <c r="C278" s="115">
        <v>2707281872</v>
      </c>
      <c r="D278" s="115">
        <v>144064110.14999998</v>
      </c>
      <c r="E278" s="115">
        <v>138604404.15999997</v>
      </c>
      <c r="F278" s="115">
        <v>126276790.80000001</v>
      </c>
    </row>
    <row r="279" spans="2:6" x14ac:dyDescent="0.25">
      <c r="B279" s="116" t="s">
        <v>318</v>
      </c>
      <c r="C279" s="125">
        <v>2707281872</v>
      </c>
      <c r="D279" s="125">
        <v>144064110.14999998</v>
      </c>
      <c r="E279" s="125">
        <v>138604404.15999997</v>
      </c>
      <c r="F279" s="125">
        <v>126276790.80000001</v>
      </c>
    </row>
    <row r="280" spans="2:6" x14ac:dyDescent="0.25">
      <c r="B280" s="114" t="s">
        <v>329</v>
      </c>
      <c r="C280" s="125">
        <v>8336626554</v>
      </c>
      <c r="D280" s="125">
        <v>537848393.02999997</v>
      </c>
      <c r="E280" s="125">
        <v>471065576.88999999</v>
      </c>
      <c r="F280" s="125">
        <v>569946455.43999982</v>
      </c>
    </row>
    <row r="281" spans="2:6" x14ac:dyDescent="0.25">
      <c r="B281" s="116" t="s">
        <v>330</v>
      </c>
      <c r="C281" s="125">
        <v>8336626554</v>
      </c>
      <c r="D281" s="125">
        <v>537848393.02999997</v>
      </c>
      <c r="E281" s="125">
        <v>471065576.88999999</v>
      </c>
      <c r="F281" s="125">
        <v>569946455.43999982</v>
      </c>
    </row>
    <row r="282" spans="2:6" x14ac:dyDescent="0.25">
      <c r="B282" s="114" t="s">
        <v>331</v>
      </c>
      <c r="C282" s="125">
        <v>28326058053</v>
      </c>
      <c r="D282" s="125">
        <v>1482680703.2599998</v>
      </c>
      <c r="E282" s="125">
        <v>1707550444.27</v>
      </c>
      <c r="F282" s="125">
        <v>2481551876.71</v>
      </c>
    </row>
    <row r="283" spans="2:6" x14ac:dyDescent="0.25">
      <c r="B283" s="116" t="s">
        <v>332</v>
      </c>
      <c r="C283" s="125">
        <v>28326058053</v>
      </c>
      <c r="D283" s="125">
        <v>1482680703.2599998</v>
      </c>
      <c r="E283" s="125">
        <v>1707550444.27</v>
      </c>
      <c r="F283" s="125">
        <v>2481551876.71</v>
      </c>
    </row>
    <row r="284" spans="2:6" x14ac:dyDescent="0.25">
      <c r="B284" s="110" t="s">
        <v>333</v>
      </c>
      <c r="C284" s="111">
        <v>123452761388</v>
      </c>
      <c r="D284" s="111">
        <v>8372185659.4700003</v>
      </c>
      <c r="E284" s="111">
        <v>8733944408.0799999</v>
      </c>
      <c r="F284" s="111">
        <v>10672966985.02</v>
      </c>
    </row>
    <row r="285" spans="2:6" x14ac:dyDescent="0.25">
      <c r="B285" s="112" t="s">
        <v>334</v>
      </c>
      <c r="C285" s="113">
        <v>123452761388</v>
      </c>
      <c r="D285" s="113">
        <v>8372185659.4700003</v>
      </c>
      <c r="E285" s="113">
        <v>8733944408.0799999</v>
      </c>
      <c r="F285" s="113">
        <v>10672966985.02</v>
      </c>
    </row>
    <row r="286" spans="2:6" x14ac:dyDescent="0.25">
      <c r="B286" s="114" t="s">
        <v>335</v>
      </c>
      <c r="C286" s="115">
        <v>114824796924</v>
      </c>
      <c r="D286" s="115">
        <v>8051498923.3299999</v>
      </c>
      <c r="E286" s="115">
        <v>7987605403.4200001</v>
      </c>
      <c r="F286" s="115">
        <v>9357090359.0699997</v>
      </c>
    </row>
    <row r="287" spans="2:6" x14ac:dyDescent="0.25">
      <c r="B287" s="116" t="s">
        <v>168</v>
      </c>
      <c r="C287" s="115">
        <v>5358574258</v>
      </c>
      <c r="D287" s="115">
        <v>550232329.60000002</v>
      </c>
      <c r="E287" s="115">
        <v>480611609.37000012</v>
      </c>
      <c r="F287" s="115">
        <v>579174416.83999991</v>
      </c>
    </row>
    <row r="288" spans="2:6" x14ac:dyDescent="0.25">
      <c r="B288" s="116" t="s">
        <v>336</v>
      </c>
      <c r="C288" s="115">
        <v>389714537</v>
      </c>
      <c r="D288" s="115">
        <v>0</v>
      </c>
      <c r="E288" s="115">
        <v>0</v>
      </c>
      <c r="F288" s="115">
        <v>0</v>
      </c>
    </row>
    <row r="289" spans="2:6" x14ac:dyDescent="0.25">
      <c r="B289" s="116" t="s">
        <v>337</v>
      </c>
      <c r="C289" s="115">
        <v>1011999975</v>
      </c>
      <c r="D289" s="115">
        <v>25942955.690000001</v>
      </c>
      <c r="E289" s="115">
        <v>38832708.030000001</v>
      </c>
      <c r="F289" s="115">
        <v>29364517.09</v>
      </c>
    </row>
    <row r="290" spans="2:6" x14ac:dyDescent="0.25">
      <c r="B290" s="116" t="s">
        <v>338</v>
      </c>
      <c r="C290" s="115">
        <v>104762729</v>
      </c>
      <c r="D290" s="115">
        <v>274317.13</v>
      </c>
      <c r="E290" s="115">
        <v>601322.57000000007</v>
      </c>
      <c r="F290" s="115">
        <v>52230.93</v>
      </c>
    </row>
    <row r="291" spans="2:6" x14ac:dyDescent="0.25">
      <c r="B291" s="116" t="s">
        <v>339</v>
      </c>
      <c r="C291" s="115">
        <v>1898954988</v>
      </c>
      <c r="D291" s="115">
        <v>22992326.469999999</v>
      </c>
      <c r="E291" s="115">
        <v>17459140.490000002</v>
      </c>
      <c r="F291" s="115">
        <v>16763504.449999999</v>
      </c>
    </row>
    <row r="292" spans="2:6" x14ac:dyDescent="0.25">
      <c r="B292" s="116" t="s">
        <v>196</v>
      </c>
      <c r="C292" s="115">
        <v>32000000</v>
      </c>
      <c r="D292" s="115">
        <v>1301652.3999999999</v>
      </c>
      <c r="E292" s="115">
        <v>0</v>
      </c>
      <c r="F292" s="115">
        <v>0</v>
      </c>
    </row>
    <row r="293" spans="2:6" x14ac:dyDescent="0.25">
      <c r="B293" s="116" t="s">
        <v>340</v>
      </c>
      <c r="C293" s="115">
        <v>878764721</v>
      </c>
      <c r="D293" s="115">
        <v>1478534.12</v>
      </c>
      <c r="E293" s="115">
        <v>920015.04</v>
      </c>
      <c r="F293" s="115">
        <v>198550</v>
      </c>
    </row>
    <row r="294" spans="2:6" x14ac:dyDescent="0.25">
      <c r="B294" s="116" t="s">
        <v>341</v>
      </c>
      <c r="C294" s="115">
        <v>23908152</v>
      </c>
      <c r="D294" s="115">
        <v>96200</v>
      </c>
      <c r="E294" s="115">
        <v>0</v>
      </c>
      <c r="F294" s="115">
        <v>0</v>
      </c>
    </row>
    <row r="295" spans="2:6" x14ac:dyDescent="0.25">
      <c r="B295" s="116" t="s">
        <v>342</v>
      </c>
      <c r="C295" s="115">
        <v>24027276</v>
      </c>
      <c r="D295" s="115">
        <v>0</v>
      </c>
      <c r="E295" s="115">
        <v>0</v>
      </c>
      <c r="F295" s="115">
        <v>0</v>
      </c>
    </row>
    <row r="296" spans="2:6" x14ac:dyDescent="0.25">
      <c r="B296" s="116" t="s">
        <v>161</v>
      </c>
      <c r="C296" s="115">
        <v>1181805339</v>
      </c>
      <c r="D296" s="115">
        <v>125773409.06</v>
      </c>
      <c r="E296" s="115">
        <v>125773409.06</v>
      </c>
      <c r="F296" s="115">
        <v>103747634.04000001</v>
      </c>
    </row>
    <row r="297" spans="2:6" x14ac:dyDescent="0.25">
      <c r="B297" s="116" t="s">
        <v>170</v>
      </c>
      <c r="C297" s="115">
        <v>103920284949</v>
      </c>
      <c r="D297" s="115">
        <v>7323407198.8599997</v>
      </c>
      <c r="E297" s="115">
        <v>7323407198.8599997</v>
      </c>
      <c r="F297" s="115">
        <v>8627789505.7199993</v>
      </c>
    </row>
    <row r="298" spans="2:6" x14ac:dyDescent="0.25">
      <c r="B298" s="114" t="s">
        <v>343</v>
      </c>
      <c r="C298" s="115">
        <v>241775024</v>
      </c>
      <c r="D298" s="115">
        <v>10900293.4</v>
      </c>
      <c r="E298" s="115">
        <v>11163118.710000001</v>
      </c>
      <c r="F298" s="115">
        <v>12615739.620000001</v>
      </c>
    </row>
    <row r="299" spans="2:6" x14ac:dyDescent="0.25">
      <c r="B299" s="116" t="s">
        <v>340</v>
      </c>
      <c r="C299" s="115">
        <v>241775024</v>
      </c>
      <c r="D299" s="115">
        <v>10900293.4</v>
      </c>
      <c r="E299" s="115">
        <v>11163118.710000001</v>
      </c>
      <c r="F299" s="115">
        <v>12615739.620000001</v>
      </c>
    </row>
    <row r="300" spans="2:6" x14ac:dyDescent="0.25">
      <c r="B300" s="114" t="s">
        <v>344</v>
      </c>
      <c r="C300" s="115">
        <v>8386189440</v>
      </c>
      <c r="D300" s="115">
        <v>304442981.72000003</v>
      </c>
      <c r="E300" s="115">
        <v>711718480.01999998</v>
      </c>
      <c r="F300" s="115">
        <v>1280235912.03</v>
      </c>
    </row>
    <row r="301" spans="2:6" x14ac:dyDescent="0.25">
      <c r="B301" s="116" t="s">
        <v>345</v>
      </c>
      <c r="C301" s="125">
        <v>4523739784</v>
      </c>
      <c r="D301" s="125">
        <v>174110961.72</v>
      </c>
      <c r="E301" s="125">
        <v>249825204.90000001</v>
      </c>
      <c r="F301" s="125">
        <v>481610337.25</v>
      </c>
    </row>
    <row r="302" spans="2:6" x14ac:dyDescent="0.25">
      <c r="B302" s="116" t="s">
        <v>337</v>
      </c>
      <c r="C302" s="125">
        <v>3862449656</v>
      </c>
      <c r="D302" s="125">
        <v>130332020</v>
      </c>
      <c r="E302" s="125">
        <v>461893275.12</v>
      </c>
      <c r="F302" s="125">
        <v>798625574.77999997</v>
      </c>
    </row>
    <row r="303" spans="2:6" x14ac:dyDescent="0.25">
      <c r="B303" s="114" t="s">
        <v>346</v>
      </c>
      <c r="C303" s="125">
        <v>0</v>
      </c>
      <c r="D303" s="125">
        <v>5343461.0199999996</v>
      </c>
      <c r="E303" s="125">
        <v>23457405.93</v>
      </c>
      <c r="F303" s="125">
        <v>23024974.299999997</v>
      </c>
    </row>
    <row r="304" spans="2:6" x14ac:dyDescent="0.25">
      <c r="B304" s="116" t="s">
        <v>336</v>
      </c>
      <c r="C304" s="115">
        <v>0</v>
      </c>
      <c r="D304" s="115">
        <v>5343461.0199999996</v>
      </c>
      <c r="E304" s="115">
        <v>23457405.93</v>
      </c>
      <c r="F304" s="115">
        <v>23024974.299999997</v>
      </c>
    </row>
    <row r="305" spans="2:6" x14ac:dyDescent="0.25">
      <c r="B305" s="110" t="s">
        <v>347</v>
      </c>
      <c r="C305" s="111">
        <v>2890580897</v>
      </c>
      <c r="D305" s="111">
        <v>199571791.09</v>
      </c>
      <c r="E305" s="111">
        <v>199879335.62</v>
      </c>
      <c r="F305" s="111">
        <v>279567392.41999996</v>
      </c>
    </row>
    <row r="306" spans="2:6" x14ac:dyDescent="0.25">
      <c r="B306" s="112" t="s">
        <v>348</v>
      </c>
      <c r="C306" s="113">
        <v>2890580897</v>
      </c>
      <c r="D306" s="113">
        <v>199571791.09</v>
      </c>
      <c r="E306" s="113">
        <v>199879335.62</v>
      </c>
      <c r="F306" s="113">
        <v>279567392.41999996</v>
      </c>
    </row>
    <row r="307" spans="2:6" x14ac:dyDescent="0.25">
      <c r="B307" s="114" t="s">
        <v>349</v>
      </c>
      <c r="C307" s="115">
        <v>2746095827</v>
      </c>
      <c r="D307" s="115">
        <v>194016452.70000002</v>
      </c>
      <c r="E307" s="115">
        <v>193859997.23000002</v>
      </c>
      <c r="F307" s="115">
        <v>273548054.02999997</v>
      </c>
    </row>
    <row r="308" spans="2:6" x14ac:dyDescent="0.25">
      <c r="B308" s="116" t="s">
        <v>168</v>
      </c>
      <c r="C308" s="115">
        <v>1249396408</v>
      </c>
      <c r="D308" s="115">
        <v>88174535.900000006</v>
      </c>
      <c r="E308" s="115">
        <v>87981044.829999998</v>
      </c>
      <c r="F308" s="115">
        <v>97478538.689999998</v>
      </c>
    </row>
    <row r="309" spans="2:6" x14ac:dyDescent="0.25">
      <c r="B309" s="116" t="s">
        <v>350</v>
      </c>
      <c r="C309" s="115">
        <v>396169155</v>
      </c>
      <c r="D309" s="115">
        <v>27080773.469999999</v>
      </c>
      <c r="E309" s="115">
        <v>27080773.469999999</v>
      </c>
      <c r="F309" s="115">
        <v>59782313.769999996</v>
      </c>
    </row>
    <row r="310" spans="2:6" x14ac:dyDescent="0.25">
      <c r="B310" s="116" t="s">
        <v>351</v>
      </c>
      <c r="C310" s="115">
        <v>641414855</v>
      </c>
      <c r="D310" s="115">
        <v>52548363.709999993</v>
      </c>
      <c r="E310" s="115">
        <v>52548363.709999993</v>
      </c>
      <c r="F310" s="115">
        <v>51658714.079999998</v>
      </c>
    </row>
    <row r="311" spans="2:6" x14ac:dyDescent="0.25">
      <c r="B311" s="116" t="s">
        <v>352</v>
      </c>
      <c r="C311" s="115">
        <v>68327400</v>
      </c>
      <c r="D311" s="115">
        <v>3402049.34</v>
      </c>
      <c r="E311" s="115">
        <v>3358349.34</v>
      </c>
      <c r="F311" s="115">
        <v>3358349.34</v>
      </c>
    </row>
    <row r="312" spans="2:6" x14ac:dyDescent="0.25">
      <c r="B312" s="116" t="s">
        <v>353</v>
      </c>
      <c r="C312" s="115">
        <v>34362500</v>
      </c>
      <c r="D312" s="115">
        <v>254643.68</v>
      </c>
      <c r="E312" s="115">
        <v>254643.68</v>
      </c>
      <c r="F312" s="115">
        <v>254643.68</v>
      </c>
    </row>
    <row r="313" spans="2:6" x14ac:dyDescent="0.25">
      <c r="B313" s="116" t="s">
        <v>354</v>
      </c>
      <c r="C313" s="115">
        <v>214647441</v>
      </c>
      <c r="D313" s="115">
        <v>1019475.8</v>
      </c>
      <c r="E313" s="115">
        <v>1100211.4000000001</v>
      </c>
      <c r="F313" s="115">
        <v>9941327.0800000001</v>
      </c>
    </row>
    <row r="314" spans="2:6" x14ac:dyDescent="0.25">
      <c r="B314" s="116" t="s">
        <v>161</v>
      </c>
      <c r="C314" s="125">
        <v>141778068</v>
      </c>
      <c r="D314" s="125">
        <v>21536610.800000001</v>
      </c>
      <c r="E314" s="125">
        <v>21536610.800000001</v>
      </c>
      <c r="F314" s="125">
        <v>51074167.390000001</v>
      </c>
    </row>
    <row r="315" spans="2:6" x14ac:dyDescent="0.25">
      <c r="B315" s="114" t="s">
        <v>355</v>
      </c>
      <c r="C315" s="115">
        <v>144485070</v>
      </c>
      <c r="D315" s="115">
        <v>5555338.3899999997</v>
      </c>
      <c r="E315" s="115">
        <v>6019338.3899999997</v>
      </c>
      <c r="F315" s="115">
        <v>6019338.3899999997</v>
      </c>
    </row>
    <row r="316" spans="2:6" x14ac:dyDescent="0.25">
      <c r="B316" s="116" t="s">
        <v>354</v>
      </c>
      <c r="C316" s="115">
        <v>144485070</v>
      </c>
      <c r="D316" s="115">
        <v>5555338.3899999997</v>
      </c>
      <c r="E316" s="115">
        <v>6019338.3899999997</v>
      </c>
      <c r="F316" s="115">
        <v>6019338.3899999997</v>
      </c>
    </row>
    <row r="317" spans="2:6" x14ac:dyDescent="0.25">
      <c r="B317" s="110" t="s">
        <v>356</v>
      </c>
      <c r="C317" s="111">
        <v>3321764347</v>
      </c>
      <c r="D317" s="111">
        <v>318560977.72999996</v>
      </c>
      <c r="E317" s="111">
        <v>336844760.25999999</v>
      </c>
      <c r="F317" s="111">
        <v>300213568.15999997</v>
      </c>
    </row>
    <row r="318" spans="2:6" x14ac:dyDescent="0.25">
      <c r="B318" s="112" t="s">
        <v>357</v>
      </c>
      <c r="C318" s="113">
        <v>3321764347</v>
      </c>
      <c r="D318" s="113">
        <v>318560977.72999996</v>
      </c>
      <c r="E318" s="113">
        <v>336844760.25999999</v>
      </c>
      <c r="F318" s="113">
        <v>300213568.15999997</v>
      </c>
    </row>
    <row r="319" spans="2:6" x14ac:dyDescent="0.25">
      <c r="B319" s="114" t="s">
        <v>358</v>
      </c>
      <c r="C319" s="115">
        <v>3321764347</v>
      </c>
      <c r="D319" s="115">
        <v>318560977.72999996</v>
      </c>
      <c r="E319" s="115">
        <v>336844760.25999999</v>
      </c>
      <c r="F319" s="115">
        <v>300213568.15999997</v>
      </c>
    </row>
    <row r="320" spans="2:6" x14ac:dyDescent="0.25">
      <c r="B320" s="116" t="s">
        <v>168</v>
      </c>
      <c r="C320" s="115">
        <v>559207565</v>
      </c>
      <c r="D320" s="115">
        <v>35472109.589999996</v>
      </c>
      <c r="E320" s="115">
        <v>33432051.050000001</v>
      </c>
      <c r="F320" s="115">
        <v>33096588.649999999</v>
      </c>
    </row>
    <row r="321" spans="2:6" x14ac:dyDescent="0.25">
      <c r="B321" s="116" t="s">
        <v>359</v>
      </c>
      <c r="C321" s="115">
        <v>343061350</v>
      </c>
      <c r="D321" s="115">
        <v>35607789.739999995</v>
      </c>
      <c r="E321" s="115">
        <v>35806634.159999996</v>
      </c>
      <c r="F321" s="115">
        <v>30736202.039999999</v>
      </c>
    </row>
    <row r="322" spans="2:6" x14ac:dyDescent="0.25">
      <c r="B322" s="116" t="s">
        <v>360</v>
      </c>
      <c r="C322" s="125">
        <v>19548000</v>
      </c>
      <c r="D322" s="125">
        <v>879554.03</v>
      </c>
      <c r="E322" s="125">
        <v>879554.03</v>
      </c>
      <c r="F322" s="125">
        <v>879554.03</v>
      </c>
    </row>
    <row r="323" spans="2:6" x14ac:dyDescent="0.25">
      <c r="B323" s="116" t="s">
        <v>361</v>
      </c>
      <c r="C323" s="125">
        <v>1451871557</v>
      </c>
      <c r="D323" s="125">
        <v>6489516.2299999995</v>
      </c>
      <c r="E323" s="125">
        <v>26614512.879999999</v>
      </c>
      <c r="F323" s="125">
        <v>8447784.9299999997</v>
      </c>
    </row>
    <row r="324" spans="2:6" x14ac:dyDescent="0.25">
      <c r="B324" s="116" t="s">
        <v>161</v>
      </c>
      <c r="C324" s="125">
        <v>24755964</v>
      </c>
      <c r="D324" s="125">
        <v>13395673.630000001</v>
      </c>
      <c r="E324" s="125">
        <v>13395673.630000001</v>
      </c>
      <c r="F324" s="125">
        <v>337104</v>
      </c>
    </row>
    <row r="325" spans="2:6" x14ac:dyDescent="0.25">
      <c r="B325" s="116" t="s">
        <v>170</v>
      </c>
      <c r="C325" s="115">
        <v>923319911</v>
      </c>
      <c r="D325" s="115">
        <v>226716334.50999999</v>
      </c>
      <c r="E325" s="115">
        <v>226716334.50999999</v>
      </c>
      <c r="F325" s="115">
        <v>226716334.50999999</v>
      </c>
    </row>
    <row r="326" spans="2:6" x14ac:dyDescent="0.25">
      <c r="B326" s="110" t="s">
        <v>362</v>
      </c>
      <c r="C326" s="111">
        <v>15702169538</v>
      </c>
      <c r="D326" s="111">
        <v>2467804596.9200001</v>
      </c>
      <c r="E326" s="111">
        <v>2152761834.75</v>
      </c>
      <c r="F326" s="111">
        <v>1672913006.3799999</v>
      </c>
    </row>
    <row r="327" spans="2:6" x14ac:dyDescent="0.25">
      <c r="B327" s="112" t="s">
        <v>363</v>
      </c>
      <c r="C327" s="113">
        <v>15702169538</v>
      </c>
      <c r="D327" s="113">
        <v>2467804596.9200001</v>
      </c>
      <c r="E327" s="113">
        <v>2152761834.75</v>
      </c>
      <c r="F327" s="113">
        <v>1672913006.3799999</v>
      </c>
    </row>
    <row r="328" spans="2:6" x14ac:dyDescent="0.25">
      <c r="B328" s="114" t="s">
        <v>364</v>
      </c>
      <c r="C328" s="115">
        <v>14875474831</v>
      </c>
      <c r="D328" s="115">
        <v>2394661048.6299996</v>
      </c>
      <c r="E328" s="115">
        <v>2099942127</v>
      </c>
      <c r="F328" s="115">
        <v>1621098182.98</v>
      </c>
    </row>
    <row r="329" spans="2:6" x14ac:dyDescent="0.25">
      <c r="B329" s="116" t="s">
        <v>168</v>
      </c>
      <c r="C329" s="115">
        <v>3286347639</v>
      </c>
      <c r="D329" s="115">
        <v>820408953.99999976</v>
      </c>
      <c r="E329" s="115">
        <v>604573027.06999993</v>
      </c>
      <c r="F329" s="115">
        <v>186450060.71000001</v>
      </c>
    </row>
    <row r="330" spans="2:6" x14ac:dyDescent="0.25">
      <c r="B330" s="116" t="s">
        <v>365</v>
      </c>
      <c r="C330" s="115">
        <v>585117116</v>
      </c>
      <c r="D330" s="115">
        <v>176042137.56999999</v>
      </c>
      <c r="E330" s="115">
        <v>62962853.74000001</v>
      </c>
      <c r="F330" s="115">
        <v>49704609.819999993</v>
      </c>
    </row>
    <row r="331" spans="2:6" x14ac:dyDescent="0.25">
      <c r="B331" s="116" t="s">
        <v>366</v>
      </c>
      <c r="C331" s="115">
        <v>2455428027</v>
      </c>
      <c r="D331" s="115">
        <v>149398766.34</v>
      </c>
      <c r="E331" s="115">
        <v>187512883.86000001</v>
      </c>
      <c r="F331" s="115">
        <v>143535416.34999999</v>
      </c>
    </row>
    <row r="332" spans="2:6" x14ac:dyDescent="0.25">
      <c r="B332" s="116" t="s">
        <v>367</v>
      </c>
      <c r="C332" s="115">
        <v>286248000</v>
      </c>
      <c r="D332" s="115">
        <v>10660638.190000001</v>
      </c>
      <c r="E332" s="115">
        <v>11483156.549999999</v>
      </c>
      <c r="F332" s="115">
        <v>8671070.2899999991</v>
      </c>
    </row>
    <row r="333" spans="2:6" x14ac:dyDescent="0.25">
      <c r="B333" s="116" t="s">
        <v>368</v>
      </c>
      <c r="C333" s="115">
        <v>15000000</v>
      </c>
      <c r="D333" s="115">
        <v>2671393.2000000002</v>
      </c>
      <c r="E333" s="115">
        <v>0</v>
      </c>
      <c r="F333" s="115">
        <v>0</v>
      </c>
    </row>
    <row r="334" spans="2:6" x14ac:dyDescent="0.25">
      <c r="B334" s="116" t="s">
        <v>369</v>
      </c>
      <c r="C334" s="115">
        <v>1441004911</v>
      </c>
      <c r="D334" s="115">
        <v>2647071.31</v>
      </c>
      <c r="E334" s="115">
        <v>578117.76</v>
      </c>
      <c r="F334" s="115">
        <v>1768637.79</v>
      </c>
    </row>
    <row r="335" spans="2:6" x14ac:dyDescent="0.25">
      <c r="B335" s="116" t="s">
        <v>161</v>
      </c>
      <c r="C335" s="115">
        <v>1000508524</v>
      </c>
      <c r="D335" s="115">
        <v>496375043.86000001</v>
      </c>
      <c r="E335" s="115">
        <v>496375043.86000001</v>
      </c>
      <c r="F335" s="115">
        <v>496611643.86000001</v>
      </c>
    </row>
    <row r="336" spans="2:6" x14ac:dyDescent="0.25">
      <c r="B336" s="116" t="s">
        <v>170</v>
      </c>
      <c r="C336" s="115">
        <v>5805820614</v>
      </c>
      <c r="D336" s="115">
        <v>736457044.15999997</v>
      </c>
      <c r="E336" s="115">
        <v>736457044.15999997</v>
      </c>
      <c r="F336" s="115">
        <v>734356744.16000009</v>
      </c>
    </row>
    <row r="337" spans="2:7" x14ac:dyDescent="0.25">
      <c r="B337" s="114" t="s">
        <v>370</v>
      </c>
      <c r="C337" s="115">
        <v>649454641</v>
      </c>
      <c r="D337" s="115">
        <v>64263741.679999992</v>
      </c>
      <c r="E337" s="115">
        <v>44958775.589999996</v>
      </c>
      <c r="F337" s="115">
        <v>43511406.960000008</v>
      </c>
    </row>
    <row r="338" spans="2:7" x14ac:dyDescent="0.25">
      <c r="B338" s="116" t="s">
        <v>368</v>
      </c>
      <c r="C338" s="115">
        <v>571152190</v>
      </c>
      <c r="D338" s="115">
        <v>56575543.319999993</v>
      </c>
      <c r="E338" s="115">
        <v>44022921.089999996</v>
      </c>
      <c r="F338" s="115">
        <v>42312917.460000008</v>
      </c>
    </row>
    <row r="339" spans="2:7" x14ac:dyDescent="0.25">
      <c r="B339" s="116" t="s">
        <v>371</v>
      </c>
      <c r="C339" s="115">
        <v>57132451</v>
      </c>
      <c r="D339" s="115">
        <v>5672594.3600000003</v>
      </c>
      <c r="E339" s="115">
        <v>520450.5</v>
      </c>
      <c r="F339" s="115">
        <v>783085.5</v>
      </c>
    </row>
    <row r="340" spans="2:7" x14ac:dyDescent="0.25">
      <c r="B340" s="116" t="s">
        <v>372</v>
      </c>
      <c r="C340" s="115">
        <v>21170000</v>
      </c>
      <c r="D340" s="115">
        <v>2015604</v>
      </c>
      <c r="E340" s="115">
        <v>415404</v>
      </c>
      <c r="F340" s="115">
        <v>415404</v>
      </c>
    </row>
    <row r="341" spans="2:7" x14ac:dyDescent="0.25">
      <c r="B341" s="114" t="s">
        <v>373</v>
      </c>
      <c r="C341" s="125">
        <v>27240066</v>
      </c>
      <c r="D341" s="125">
        <v>1094666.8600000001</v>
      </c>
      <c r="E341" s="125">
        <v>1012564.8200000001</v>
      </c>
      <c r="F341" s="125">
        <v>972373.83000000007</v>
      </c>
      <c r="G341" s="64"/>
    </row>
    <row r="342" spans="2:7" x14ac:dyDescent="0.25">
      <c r="B342" s="116" t="s">
        <v>168</v>
      </c>
      <c r="C342" s="125">
        <v>27240066</v>
      </c>
      <c r="D342" s="125">
        <v>1094666.8600000001</v>
      </c>
      <c r="E342" s="125">
        <v>1012564.8200000001</v>
      </c>
      <c r="F342" s="125">
        <v>972373.83000000007</v>
      </c>
      <c r="G342" s="64"/>
    </row>
    <row r="343" spans="2:7" x14ac:dyDescent="0.25">
      <c r="B343" s="114" t="s">
        <v>374</v>
      </c>
      <c r="C343" s="125">
        <v>150000000</v>
      </c>
      <c r="D343" s="125">
        <v>7785139.75</v>
      </c>
      <c r="E343" s="125">
        <v>6848367.3399999989</v>
      </c>
      <c r="F343" s="125">
        <v>7331042.6099999994</v>
      </c>
      <c r="G343" s="64"/>
    </row>
    <row r="344" spans="2:7" x14ac:dyDescent="0.25">
      <c r="B344" s="116" t="s">
        <v>367</v>
      </c>
      <c r="C344" s="125">
        <v>150000000</v>
      </c>
      <c r="D344" s="125">
        <v>7785139.75</v>
      </c>
      <c r="E344" s="125">
        <v>6848367.3399999989</v>
      </c>
      <c r="F344" s="125">
        <v>7331042.6099999994</v>
      </c>
      <c r="G344" s="64"/>
    </row>
    <row r="345" spans="2:7" x14ac:dyDescent="0.25">
      <c r="B345" s="110" t="s">
        <v>375</v>
      </c>
      <c r="C345" s="111">
        <v>48295382533</v>
      </c>
      <c r="D345" s="111">
        <v>2869800677.3699999</v>
      </c>
      <c r="E345" s="111">
        <v>2123103969.0099998</v>
      </c>
      <c r="F345" s="111">
        <v>2705418023.1000004</v>
      </c>
    </row>
    <row r="346" spans="2:7" x14ac:dyDescent="0.25">
      <c r="B346" s="112" t="s">
        <v>376</v>
      </c>
      <c r="C346" s="113">
        <v>48295382533</v>
      </c>
      <c r="D346" s="113">
        <v>2869800677.3699999</v>
      </c>
      <c r="E346" s="113">
        <v>2123103969.0099998</v>
      </c>
      <c r="F346" s="113">
        <v>2705418023.1000004</v>
      </c>
    </row>
    <row r="347" spans="2:7" x14ac:dyDescent="0.25">
      <c r="B347" s="114" t="s">
        <v>377</v>
      </c>
      <c r="C347" s="115">
        <v>36273193816</v>
      </c>
      <c r="D347" s="115">
        <v>1706219861.2600002</v>
      </c>
      <c r="E347" s="115">
        <v>1042236048.73</v>
      </c>
      <c r="F347" s="115">
        <v>1877846450.75</v>
      </c>
    </row>
    <row r="348" spans="2:7" x14ac:dyDescent="0.25">
      <c r="B348" s="116" t="s">
        <v>168</v>
      </c>
      <c r="C348" s="115">
        <v>3200403388</v>
      </c>
      <c r="D348" s="115">
        <v>160367356.39999998</v>
      </c>
      <c r="E348" s="115">
        <v>136523719.78999999</v>
      </c>
      <c r="F348" s="115">
        <v>122177667.27000001</v>
      </c>
    </row>
    <row r="349" spans="2:7" x14ac:dyDescent="0.25">
      <c r="B349" s="116" t="s">
        <v>378</v>
      </c>
      <c r="C349" s="115">
        <v>13306891455</v>
      </c>
      <c r="D349" s="115">
        <v>271997947.11000001</v>
      </c>
      <c r="E349" s="115">
        <v>143371920.24000001</v>
      </c>
      <c r="F349" s="115">
        <v>254107707.36000004</v>
      </c>
    </row>
    <row r="350" spans="2:7" x14ac:dyDescent="0.25">
      <c r="B350" s="116" t="s">
        <v>379</v>
      </c>
      <c r="C350" s="115">
        <v>5246545416</v>
      </c>
      <c r="D350" s="115">
        <v>413174462.44999999</v>
      </c>
      <c r="E350" s="115">
        <v>261068327.19</v>
      </c>
      <c r="F350" s="115">
        <v>722424633.71000004</v>
      </c>
    </row>
    <row r="351" spans="2:7" x14ac:dyDescent="0.25">
      <c r="B351" s="116" t="s">
        <v>380</v>
      </c>
      <c r="C351" s="115">
        <v>1836454160</v>
      </c>
      <c r="D351" s="115">
        <v>273560971.86000001</v>
      </c>
      <c r="E351" s="115">
        <v>163560971.86000001</v>
      </c>
      <c r="F351" s="115">
        <v>466273653.48999995</v>
      </c>
    </row>
    <row r="352" spans="2:7" x14ac:dyDescent="0.25">
      <c r="B352" s="116" t="s">
        <v>381</v>
      </c>
      <c r="C352" s="115">
        <v>1105891782</v>
      </c>
      <c r="D352" s="115">
        <v>0</v>
      </c>
      <c r="E352" s="115">
        <v>0</v>
      </c>
      <c r="F352" s="115">
        <v>0</v>
      </c>
    </row>
    <row r="353" spans="2:6" x14ac:dyDescent="0.25">
      <c r="B353" s="116" t="s">
        <v>382</v>
      </c>
      <c r="C353" s="115">
        <v>242893607</v>
      </c>
      <c r="D353" s="115">
        <v>59259760.350000001</v>
      </c>
      <c r="E353" s="115">
        <v>9259760.3499999996</v>
      </c>
      <c r="F353" s="115">
        <v>9259760.3499999996</v>
      </c>
    </row>
    <row r="354" spans="2:6" x14ac:dyDescent="0.25">
      <c r="B354" s="116" t="s">
        <v>383</v>
      </c>
      <c r="C354" s="115">
        <v>31715518</v>
      </c>
      <c r="D354" s="115">
        <v>0</v>
      </c>
      <c r="E354" s="115">
        <v>0</v>
      </c>
      <c r="F354" s="115">
        <v>0</v>
      </c>
    </row>
    <row r="355" spans="2:6" x14ac:dyDescent="0.25">
      <c r="B355" s="116" t="s">
        <v>384</v>
      </c>
      <c r="C355" s="115">
        <v>1324386149</v>
      </c>
      <c r="D355" s="115">
        <v>254725632.39999998</v>
      </c>
      <c r="E355" s="115">
        <v>58294092.950000003</v>
      </c>
      <c r="F355" s="115">
        <v>34437635.719999999</v>
      </c>
    </row>
    <row r="356" spans="2:6" x14ac:dyDescent="0.25">
      <c r="B356" s="116" t="s">
        <v>385</v>
      </c>
      <c r="C356" s="115">
        <v>241720000</v>
      </c>
      <c r="D356" s="115">
        <v>0</v>
      </c>
      <c r="E356" s="115">
        <v>0</v>
      </c>
      <c r="F356" s="115">
        <v>0</v>
      </c>
    </row>
    <row r="357" spans="2:6" x14ac:dyDescent="0.25">
      <c r="B357" s="116" t="s">
        <v>386</v>
      </c>
      <c r="C357" s="115">
        <v>815962390</v>
      </c>
      <c r="D357" s="115">
        <v>70448900</v>
      </c>
      <c r="E357" s="115">
        <v>70164271.060000002</v>
      </c>
      <c r="F357" s="115">
        <v>70164271.060000002</v>
      </c>
    </row>
    <row r="358" spans="2:6" x14ac:dyDescent="0.25">
      <c r="B358" s="116" t="s">
        <v>387</v>
      </c>
      <c r="C358" s="115">
        <v>181290000</v>
      </c>
      <c r="D358" s="115">
        <v>89480865.49000001</v>
      </c>
      <c r="E358" s="115">
        <v>86789020.090000004</v>
      </c>
      <c r="F358" s="115">
        <v>85797156.590000004</v>
      </c>
    </row>
    <row r="359" spans="2:6" x14ac:dyDescent="0.25">
      <c r="B359" s="116" t="s">
        <v>161</v>
      </c>
      <c r="C359" s="115">
        <v>4694362187</v>
      </c>
      <c r="D359" s="115">
        <v>135862</v>
      </c>
      <c r="E359" s="115">
        <v>135862</v>
      </c>
      <c r="F359" s="115">
        <v>135862</v>
      </c>
    </row>
    <row r="360" spans="2:6" x14ac:dyDescent="0.25">
      <c r="B360" s="116" t="s">
        <v>170</v>
      </c>
      <c r="C360" s="115">
        <v>4044677764</v>
      </c>
      <c r="D360" s="115">
        <v>113068103.19999999</v>
      </c>
      <c r="E360" s="115">
        <v>113068103.19999999</v>
      </c>
      <c r="F360" s="115">
        <v>113068103.19999999</v>
      </c>
    </row>
    <row r="361" spans="2:6" x14ac:dyDescent="0.25">
      <c r="B361" s="114" t="s">
        <v>389</v>
      </c>
      <c r="C361" s="115">
        <v>373839875</v>
      </c>
      <c r="D361" s="115">
        <v>25551267.420000002</v>
      </c>
      <c r="E361" s="115">
        <v>22648576.990000002</v>
      </c>
      <c r="F361" s="115">
        <v>24728371.75</v>
      </c>
    </row>
    <row r="362" spans="2:6" x14ac:dyDescent="0.25">
      <c r="B362" s="116" t="s">
        <v>390</v>
      </c>
      <c r="C362" s="115">
        <v>373839875</v>
      </c>
      <c r="D362" s="115">
        <v>25551267.420000002</v>
      </c>
      <c r="E362" s="115">
        <v>22648576.990000002</v>
      </c>
      <c r="F362" s="115">
        <v>24728371.75</v>
      </c>
    </row>
    <row r="363" spans="2:6" x14ac:dyDescent="0.25">
      <c r="B363" s="114" t="s">
        <v>391</v>
      </c>
      <c r="C363" s="115">
        <v>8979667454</v>
      </c>
      <c r="D363" s="115">
        <v>835538147.54000008</v>
      </c>
      <c r="E363" s="115">
        <v>787678909.78000009</v>
      </c>
      <c r="F363" s="115">
        <v>536494668.38999999</v>
      </c>
    </row>
    <row r="364" spans="2:6" x14ac:dyDescent="0.25">
      <c r="B364" s="116" t="s">
        <v>392</v>
      </c>
      <c r="C364" s="115">
        <v>8979667454</v>
      </c>
      <c r="D364" s="115">
        <v>835538147.54000008</v>
      </c>
      <c r="E364" s="115">
        <v>787678909.78000009</v>
      </c>
      <c r="F364" s="115">
        <v>536494668.38999999</v>
      </c>
    </row>
    <row r="365" spans="2:6" x14ac:dyDescent="0.25">
      <c r="B365" s="114" t="s">
        <v>393</v>
      </c>
      <c r="C365" s="115">
        <v>2264240745</v>
      </c>
      <c r="D365" s="115">
        <v>201718054.91</v>
      </c>
      <c r="E365" s="115">
        <v>246170056.55000001</v>
      </c>
      <c r="F365" s="115">
        <v>240459835.79999998</v>
      </c>
    </row>
    <row r="366" spans="2:6" x14ac:dyDescent="0.25">
      <c r="B366" s="116" t="s">
        <v>392</v>
      </c>
      <c r="C366" s="115">
        <v>2264240745</v>
      </c>
      <c r="D366" s="115">
        <v>201718054.91</v>
      </c>
      <c r="E366" s="115">
        <v>246170056.55000001</v>
      </c>
      <c r="F366" s="115">
        <v>240459835.79999998</v>
      </c>
    </row>
    <row r="367" spans="2:6" x14ac:dyDescent="0.25">
      <c r="B367" s="114" t="s">
        <v>394</v>
      </c>
      <c r="C367" s="115">
        <v>152886760</v>
      </c>
      <c r="D367" s="115">
        <v>79078169.37000002</v>
      </c>
      <c r="E367" s="115">
        <v>9311779.3499999996</v>
      </c>
      <c r="F367" s="115">
        <v>10083056.279999999</v>
      </c>
    </row>
    <row r="368" spans="2:6" x14ac:dyDescent="0.25">
      <c r="B368" s="116" t="s">
        <v>384</v>
      </c>
      <c r="C368" s="125">
        <v>152886760</v>
      </c>
      <c r="D368" s="125">
        <v>79078169.37000002</v>
      </c>
      <c r="E368" s="125">
        <v>9311779.3499999996</v>
      </c>
      <c r="F368" s="125">
        <v>10083056.279999999</v>
      </c>
    </row>
    <row r="369" spans="2:6" x14ac:dyDescent="0.25">
      <c r="B369" s="114" t="s">
        <v>395</v>
      </c>
      <c r="C369" s="125">
        <v>195688996</v>
      </c>
      <c r="D369" s="125">
        <v>19062232.039999999</v>
      </c>
      <c r="E369" s="125">
        <v>12734866.560000001</v>
      </c>
      <c r="F369" s="125">
        <v>12596945.82</v>
      </c>
    </row>
    <row r="370" spans="2:6" x14ac:dyDescent="0.25">
      <c r="B370" s="116" t="s">
        <v>396</v>
      </c>
      <c r="C370" s="125">
        <v>195688996</v>
      </c>
      <c r="D370" s="125">
        <v>19062232.039999999</v>
      </c>
      <c r="E370" s="125">
        <v>12734866.560000001</v>
      </c>
      <c r="F370" s="125">
        <v>12596945.82</v>
      </c>
    </row>
    <row r="371" spans="2:6" x14ac:dyDescent="0.25">
      <c r="B371" s="114" t="s">
        <v>397</v>
      </c>
      <c r="C371" s="125">
        <v>55864887</v>
      </c>
      <c r="D371" s="125">
        <v>2632944.83</v>
      </c>
      <c r="E371" s="125">
        <v>2323731.0499999998</v>
      </c>
      <c r="F371" s="125">
        <v>3208694.3099999996</v>
      </c>
    </row>
    <row r="372" spans="2:6" x14ac:dyDescent="0.25">
      <c r="B372" s="116" t="s">
        <v>398</v>
      </c>
      <c r="C372" s="125">
        <v>55864887</v>
      </c>
      <c r="D372" s="125">
        <v>2632944.83</v>
      </c>
      <c r="E372" s="125">
        <v>2323731.0499999998</v>
      </c>
      <c r="F372" s="125">
        <v>3208694.3099999996</v>
      </c>
    </row>
    <row r="373" spans="2:6" x14ac:dyDescent="0.25">
      <c r="B373" s="110" t="s">
        <v>399</v>
      </c>
      <c r="C373" s="111">
        <v>6771009965</v>
      </c>
      <c r="D373" s="111">
        <v>711939952.05999994</v>
      </c>
      <c r="E373" s="111">
        <v>631527660.90999997</v>
      </c>
      <c r="F373" s="111">
        <v>682366221.75000012</v>
      </c>
    </row>
    <row r="374" spans="2:6" x14ac:dyDescent="0.25">
      <c r="B374" s="112" t="s">
        <v>400</v>
      </c>
      <c r="C374" s="113">
        <v>6771009965</v>
      </c>
      <c r="D374" s="113">
        <v>711939952.05999994</v>
      </c>
      <c r="E374" s="113">
        <v>631527660.90999997</v>
      </c>
      <c r="F374" s="113">
        <v>682366221.75000012</v>
      </c>
    </row>
    <row r="375" spans="2:6" x14ac:dyDescent="0.25">
      <c r="B375" s="114" t="s">
        <v>401</v>
      </c>
      <c r="C375" s="115">
        <v>6306319011</v>
      </c>
      <c r="D375" s="115">
        <v>666960346.98000002</v>
      </c>
      <c r="E375" s="115">
        <v>595975967.12</v>
      </c>
      <c r="F375" s="115">
        <v>651077030.42000008</v>
      </c>
    </row>
    <row r="376" spans="2:6" x14ac:dyDescent="0.25">
      <c r="B376" s="116" t="s">
        <v>168</v>
      </c>
      <c r="C376" s="125">
        <v>2686907651</v>
      </c>
      <c r="D376" s="125">
        <v>197930536.43000001</v>
      </c>
      <c r="E376" s="125">
        <v>137005877.07999998</v>
      </c>
      <c r="F376" s="125">
        <v>176150550.56</v>
      </c>
    </row>
    <row r="377" spans="2:6" x14ac:dyDescent="0.25">
      <c r="B377" s="116" t="s">
        <v>402</v>
      </c>
      <c r="C377" s="125">
        <v>122346587</v>
      </c>
      <c r="D377" s="125">
        <v>7719077.1799999997</v>
      </c>
      <c r="E377" s="125">
        <v>6066475.0700000003</v>
      </c>
      <c r="F377" s="125">
        <v>6416475.0700000003</v>
      </c>
    </row>
    <row r="378" spans="2:6" x14ac:dyDescent="0.25">
      <c r="B378" s="116" t="s">
        <v>403</v>
      </c>
      <c r="C378" s="125">
        <v>862357072</v>
      </c>
      <c r="D378" s="125">
        <v>76125472.450000003</v>
      </c>
      <c r="E378" s="125">
        <v>66416697.850000001</v>
      </c>
      <c r="F378" s="125">
        <v>66014154.520000003</v>
      </c>
    </row>
    <row r="379" spans="2:6" x14ac:dyDescent="0.25">
      <c r="B379" s="116" t="s">
        <v>404</v>
      </c>
      <c r="C379" s="125">
        <v>241240039</v>
      </c>
      <c r="D379" s="125">
        <v>9403070.4800000004</v>
      </c>
      <c r="E379" s="125">
        <v>10756199.609999999</v>
      </c>
      <c r="F379" s="125">
        <v>12022063.080000002</v>
      </c>
    </row>
    <row r="380" spans="2:6" x14ac:dyDescent="0.25">
      <c r="B380" s="116" t="s">
        <v>405</v>
      </c>
      <c r="C380" s="125">
        <v>50000000</v>
      </c>
      <c r="D380" s="125">
        <v>1721201.43</v>
      </c>
      <c r="E380" s="125">
        <v>1669728.5</v>
      </c>
      <c r="F380" s="125">
        <v>1669728.5</v>
      </c>
    </row>
    <row r="381" spans="2:6" x14ac:dyDescent="0.25">
      <c r="B381" s="116" t="s">
        <v>161</v>
      </c>
      <c r="C381" s="115">
        <v>107793580</v>
      </c>
      <c r="D381" s="115">
        <v>239907848.30000001</v>
      </c>
      <c r="E381" s="115">
        <v>239907848.30000001</v>
      </c>
      <c r="F381" s="115">
        <v>243859825.67000002</v>
      </c>
    </row>
    <row r="382" spans="2:6" x14ac:dyDescent="0.25">
      <c r="B382" s="116" t="s">
        <v>170</v>
      </c>
      <c r="C382" s="115">
        <v>2235674082</v>
      </c>
      <c r="D382" s="115">
        <v>134153140.71000001</v>
      </c>
      <c r="E382" s="115">
        <v>134153140.71000001</v>
      </c>
      <c r="F382" s="115">
        <v>144944233.02000001</v>
      </c>
    </row>
    <row r="383" spans="2:6" x14ac:dyDescent="0.25">
      <c r="B383" s="114" t="s">
        <v>406</v>
      </c>
      <c r="C383" s="115">
        <v>190938467</v>
      </c>
      <c r="D383" s="115">
        <v>21273165.77</v>
      </c>
      <c r="E383" s="115">
        <v>10925943.389999999</v>
      </c>
      <c r="F383" s="115">
        <v>12409779.5</v>
      </c>
    </row>
    <row r="384" spans="2:6" x14ac:dyDescent="0.25">
      <c r="B384" s="116" t="s">
        <v>407</v>
      </c>
      <c r="C384" s="125">
        <v>190938467</v>
      </c>
      <c r="D384" s="125">
        <v>21273165.77</v>
      </c>
      <c r="E384" s="125">
        <v>10925943.389999999</v>
      </c>
      <c r="F384" s="125">
        <v>12409779.5</v>
      </c>
    </row>
    <row r="385" spans="2:6" x14ac:dyDescent="0.25">
      <c r="B385" s="114" t="s">
        <v>408</v>
      </c>
      <c r="C385" s="125">
        <v>141264040</v>
      </c>
      <c r="D385" s="125">
        <v>12637538.859999999</v>
      </c>
      <c r="E385" s="125">
        <v>12596887.93</v>
      </c>
      <c r="F385" s="125">
        <v>9363870.8399999999</v>
      </c>
    </row>
    <row r="386" spans="2:6" x14ac:dyDescent="0.25">
      <c r="B386" s="116" t="s">
        <v>403</v>
      </c>
      <c r="C386" s="125">
        <v>141264040</v>
      </c>
      <c r="D386" s="125">
        <v>12637538.859999999</v>
      </c>
      <c r="E386" s="125">
        <v>12596887.93</v>
      </c>
      <c r="F386" s="125">
        <v>9363870.8399999999</v>
      </c>
    </row>
    <row r="387" spans="2:6" x14ac:dyDescent="0.25">
      <c r="B387" s="114" t="s">
        <v>409</v>
      </c>
      <c r="C387" s="125">
        <v>54094771</v>
      </c>
      <c r="D387" s="125">
        <v>5754848.7999999998</v>
      </c>
      <c r="E387" s="125">
        <v>6714810.8200000003</v>
      </c>
      <c r="F387" s="125">
        <v>4751927.3399999989</v>
      </c>
    </row>
    <row r="388" spans="2:6" x14ac:dyDescent="0.25">
      <c r="B388" s="116" t="s">
        <v>403</v>
      </c>
      <c r="C388" s="125">
        <v>54094771</v>
      </c>
      <c r="D388" s="125">
        <v>5754848.7999999998</v>
      </c>
      <c r="E388" s="125">
        <v>6714810.8200000003</v>
      </c>
      <c r="F388" s="125">
        <v>4751927.3399999989</v>
      </c>
    </row>
    <row r="389" spans="2:6" x14ac:dyDescent="0.25">
      <c r="B389" s="114" t="s">
        <v>410</v>
      </c>
      <c r="C389" s="125">
        <v>78393676</v>
      </c>
      <c r="D389" s="125">
        <v>5314051.6500000004</v>
      </c>
      <c r="E389" s="125">
        <v>5314051.6500000004</v>
      </c>
      <c r="F389" s="125">
        <v>4763613.6500000004</v>
      </c>
    </row>
    <row r="390" spans="2:6" x14ac:dyDescent="0.25">
      <c r="B390" s="114" t="s">
        <v>402</v>
      </c>
      <c r="C390" s="115">
        <v>78393676</v>
      </c>
      <c r="D390" s="115">
        <v>5314051.6500000004</v>
      </c>
      <c r="E390" s="115">
        <v>5314051.6500000004</v>
      </c>
      <c r="F390" s="115">
        <v>4763613.6500000004</v>
      </c>
    </row>
    <row r="391" spans="2:6" x14ac:dyDescent="0.25">
      <c r="B391" s="110" t="s">
        <v>411</v>
      </c>
      <c r="C391" s="111">
        <v>6472352809</v>
      </c>
      <c r="D391" s="111">
        <v>600975621.86000013</v>
      </c>
      <c r="E391" s="111">
        <v>531171239.15999997</v>
      </c>
      <c r="F391" s="111">
        <v>223247832.34000003</v>
      </c>
    </row>
    <row r="392" spans="2:6" x14ac:dyDescent="0.25">
      <c r="B392" s="112" t="s">
        <v>412</v>
      </c>
      <c r="C392" s="113">
        <v>6472352809</v>
      </c>
      <c r="D392" s="113">
        <v>600975621.86000013</v>
      </c>
      <c r="E392" s="113">
        <v>531171239.15999997</v>
      </c>
      <c r="F392" s="113">
        <v>223247832.34000003</v>
      </c>
    </row>
    <row r="393" spans="2:6" x14ac:dyDescent="0.25">
      <c r="B393" s="114" t="s">
        <v>413</v>
      </c>
      <c r="C393" s="125">
        <v>4478884603</v>
      </c>
      <c r="D393" s="125">
        <v>256472133.85000002</v>
      </c>
      <c r="E393" s="125">
        <v>212970297.92000002</v>
      </c>
      <c r="F393" s="125">
        <v>187417133.92000002</v>
      </c>
    </row>
    <row r="394" spans="2:6" x14ac:dyDescent="0.25">
      <c r="B394" s="116" t="s">
        <v>168</v>
      </c>
      <c r="C394" s="125">
        <v>909774836</v>
      </c>
      <c r="D394" s="125">
        <v>105504198.95</v>
      </c>
      <c r="E394" s="125">
        <v>95166505.430000007</v>
      </c>
      <c r="F394" s="125">
        <v>85111774.230000019</v>
      </c>
    </row>
    <row r="395" spans="2:6" x14ac:dyDescent="0.25">
      <c r="B395" s="116" t="s">
        <v>414</v>
      </c>
      <c r="C395" s="125">
        <v>3107008742</v>
      </c>
      <c r="D395" s="125">
        <v>140176614.90000001</v>
      </c>
      <c r="E395" s="125">
        <v>107071472.48999999</v>
      </c>
      <c r="F395" s="125">
        <v>92438611.689999998</v>
      </c>
    </row>
    <row r="396" spans="2:6" x14ac:dyDescent="0.25">
      <c r="B396" s="116" t="s">
        <v>415</v>
      </c>
      <c r="C396" s="125">
        <v>221314565</v>
      </c>
      <c r="D396" s="125">
        <v>5783000</v>
      </c>
      <c r="E396" s="125">
        <v>5724000</v>
      </c>
      <c r="F396" s="125">
        <v>5566000</v>
      </c>
    </row>
    <row r="397" spans="2:6" x14ac:dyDescent="0.25">
      <c r="B397" s="116" t="s">
        <v>161</v>
      </c>
      <c r="C397" s="125">
        <v>240786460</v>
      </c>
      <c r="D397" s="125">
        <v>5008320</v>
      </c>
      <c r="E397" s="125">
        <v>5008320</v>
      </c>
      <c r="F397" s="125">
        <v>4300748</v>
      </c>
    </row>
    <row r="398" spans="2:6" x14ac:dyDescent="0.25">
      <c r="B398" s="114" t="s">
        <v>416</v>
      </c>
      <c r="C398" s="125">
        <v>1993468206</v>
      </c>
      <c r="D398" s="125">
        <v>344503488.01000011</v>
      </c>
      <c r="E398" s="125">
        <v>318200941.23999995</v>
      </c>
      <c r="F398" s="125">
        <v>35830698.420000009</v>
      </c>
    </row>
    <row r="399" spans="2:6" x14ac:dyDescent="0.25">
      <c r="B399" s="116" t="s">
        <v>417</v>
      </c>
      <c r="C399" s="125">
        <v>1993468206</v>
      </c>
      <c r="D399" s="125">
        <v>344503488.01000011</v>
      </c>
      <c r="E399" s="125">
        <v>318200941.23999995</v>
      </c>
      <c r="F399" s="125">
        <v>35830698.420000009</v>
      </c>
    </row>
    <row r="400" spans="2:6" x14ac:dyDescent="0.25">
      <c r="B400" s="110" t="s">
        <v>418</v>
      </c>
      <c r="C400" s="111">
        <v>8399310777</v>
      </c>
      <c r="D400" s="111">
        <v>653967948.30000007</v>
      </c>
      <c r="E400" s="111">
        <v>653967948.30000007</v>
      </c>
      <c r="F400" s="111">
        <v>662537045.1400001</v>
      </c>
    </row>
    <row r="401" spans="2:6" x14ac:dyDescent="0.25">
      <c r="B401" s="112" t="s">
        <v>419</v>
      </c>
      <c r="C401" s="125">
        <v>8399310777</v>
      </c>
      <c r="D401" s="125">
        <v>653967948.30000007</v>
      </c>
      <c r="E401" s="125">
        <v>653967948.30000007</v>
      </c>
      <c r="F401" s="125">
        <v>662537045.1400001</v>
      </c>
    </row>
    <row r="402" spans="2:6" x14ac:dyDescent="0.25">
      <c r="B402" s="114" t="s">
        <v>420</v>
      </c>
      <c r="C402" s="125">
        <v>8399310777</v>
      </c>
      <c r="D402" s="125">
        <v>653967948.30000007</v>
      </c>
      <c r="E402" s="125">
        <v>653967948.30000007</v>
      </c>
      <c r="F402" s="125">
        <v>662537045.1400001</v>
      </c>
    </row>
    <row r="403" spans="2:6" x14ac:dyDescent="0.25">
      <c r="B403" s="116" t="s">
        <v>168</v>
      </c>
      <c r="C403" s="125">
        <v>1480974094</v>
      </c>
      <c r="D403" s="125">
        <v>123414507.83</v>
      </c>
      <c r="E403" s="125">
        <v>123414507.83</v>
      </c>
      <c r="F403" s="125">
        <v>123414507.83</v>
      </c>
    </row>
    <row r="404" spans="2:6" x14ac:dyDescent="0.25">
      <c r="B404" s="116" t="s">
        <v>421</v>
      </c>
      <c r="C404" s="125">
        <v>5678609477</v>
      </c>
      <c r="D404" s="125">
        <v>427242840.64999998</v>
      </c>
      <c r="E404" s="125">
        <v>427242840.64999998</v>
      </c>
      <c r="F404" s="125">
        <v>435811937.49000001</v>
      </c>
    </row>
    <row r="405" spans="2:6" x14ac:dyDescent="0.25">
      <c r="B405" s="116" t="s">
        <v>422</v>
      </c>
      <c r="C405" s="125">
        <v>1030544527</v>
      </c>
      <c r="D405" s="125">
        <v>85878710.579999998</v>
      </c>
      <c r="E405" s="125">
        <v>85878710.579999998</v>
      </c>
      <c r="F405" s="125">
        <v>85878710.579999998</v>
      </c>
    </row>
    <row r="406" spans="2:6" x14ac:dyDescent="0.25">
      <c r="B406" s="116" t="s">
        <v>423</v>
      </c>
      <c r="C406" s="125">
        <v>209182679</v>
      </c>
      <c r="D406" s="125">
        <v>17431889.239999998</v>
      </c>
      <c r="E406" s="125">
        <v>17431889.239999998</v>
      </c>
      <c r="F406" s="125">
        <v>17431889.239999998</v>
      </c>
    </row>
    <row r="407" spans="2:6" x14ac:dyDescent="0.25">
      <c r="B407" s="110" t="s">
        <v>424</v>
      </c>
      <c r="C407" s="111">
        <v>1206917122</v>
      </c>
      <c r="D407" s="111">
        <v>144311716.21999997</v>
      </c>
      <c r="E407" s="111">
        <v>111322751.59999999</v>
      </c>
      <c r="F407" s="111">
        <v>92676720.689999983</v>
      </c>
    </row>
    <row r="408" spans="2:6" x14ac:dyDescent="0.25">
      <c r="B408" s="112" t="s">
        <v>425</v>
      </c>
      <c r="C408" s="113">
        <v>1206917122</v>
      </c>
      <c r="D408" s="113">
        <v>144311716.21999997</v>
      </c>
      <c r="E408" s="113">
        <v>111322751.59999999</v>
      </c>
      <c r="F408" s="113">
        <v>92676720.689999983</v>
      </c>
    </row>
    <row r="409" spans="2:6" x14ac:dyDescent="0.25">
      <c r="B409" s="114" t="s">
        <v>426</v>
      </c>
      <c r="C409" s="125">
        <v>1206917122</v>
      </c>
      <c r="D409" s="125">
        <v>144311716.21999997</v>
      </c>
      <c r="E409" s="125">
        <v>111322751.59999999</v>
      </c>
      <c r="F409" s="125">
        <v>92676720.689999983</v>
      </c>
    </row>
    <row r="410" spans="2:6" x14ac:dyDescent="0.25">
      <c r="B410" s="116" t="s">
        <v>168</v>
      </c>
      <c r="C410" s="115">
        <v>486268379</v>
      </c>
      <c r="D410" s="115">
        <v>49482549.050000004</v>
      </c>
      <c r="E410" s="115">
        <v>33605186.18</v>
      </c>
      <c r="F410" s="115">
        <v>34010210.919999994</v>
      </c>
    </row>
    <row r="411" spans="2:6" x14ac:dyDescent="0.25">
      <c r="B411" s="116" t="s">
        <v>427</v>
      </c>
      <c r="C411" s="115">
        <v>41185856</v>
      </c>
      <c r="D411" s="115">
        <v>449779.29</v>
      </c>
      <c r="E411" s="115">
        <v>449779.29</v>
      </c>
      <c r="F411" s="115">
        <v>477408.82999999996</v>
      </c>
    </row>
    <row r="412" spans="2:6" x14ac:dyDescent="0.25">
      <c r="B412" s="116" t="s">
        <v>428</v>
      </c>
      <c r="C412" s="125">
        <v>23262980</v>
      </c>
      <c r="D412" s="125">
        <v>1320183.1600000001</v>
      </c>
      <c r="E412" s="125">
        <v>1177898.3600000001</v>
      </c>
      <c r="F412" s="125">
        <v>1027635.12</v>
      </c>
    </row>
    <row r="413" spans="2:6" x14ac:dyDescent="0.25">
      <c r="B413" s="116" t="s">
        <v>429</v>
      </c>
      <c r="C413" s="125">
        <v>145352665</v>
      </c>
      <c r="D413" s="125">
        <v>46111769.019999996</v>
      </c>
      <c r="E413" s="125">
        <v>30230339.800000001</v>
      </c>
      <c r="F413" s="125">
        <v>3836398.8</v>
      </c>
    </row>
    <row r="414" spans="2:6" x14ac:dyDescent="0.25">
      <c r="B414" s="116" t="s">
        <v>430</v>
      </c>
      <c r="C414" s="125">
        <v>41920095</v>
      </c>
      <c r="D414" s="125">
        <v>1298707.58</v>
      </c>
      <c r="E414" s="125">
        <v>417585.35</v>
      </c>
      <c r="F414" s="125">
        <v>6785342.75</v>
      </c>
    </row>
    <row r="415" spans="2:6" x14ac:dyDescent="0.25">
      <c r="B415" s="116" t="s">
        <v>197</v>
      </c>
      <c r="C415" s="125">
        <v>22850000</v>
      </c>
      <c r="D415" s="125">
        <v>206765.5</v>
      </c>
      <c r="E415" s="125">
        <v>0</v>
      </c>
      <c r="F415" s="125">
        <v>0</v>
      </c>
    </row>
    <row r="416" spans="2:6" x14ac:dyDescent="0.25">
      <c r="B416" s="116" t="s">
        <v>161</v>
      </c>
      <c r="C416" s="125">
        <v>446077147</v>
      </c>
      <c r="D416" s="125">
        <v>45441962.61999999</v>
      </c>
      <c r="E416" s="125">
        <v>45441962.61999999</v>
      </c>
      <c r="F416" s="125">
        <v>46539724.269999996</v>
      </c>
    </row>
    <row r="417" spans="2:6" x14ac:dyDescent="0.25">
      <c r="B417" s="110" t="s">
        <v>431</v>
      </c>
      <c r="C417" s="111">
        <v>3017699205</v>
      </c>
      <c r="D417" s="111">
        <v>194857948.59999999</v>
      </c>
      <c r="E417" s="111">
        <v>197365589.28</v>
      </c>
      <c r="F417" s="111">
        <v>168567139.27000001</v>
      </c>
    </row>
    <row r="418" spans="2:6" x14ac:dyDescent="0.25">
      <c r="B418" s="112" t="s">
        <v>432</v>
      </c>
      <c r="C418" s="113">
        <v>3017699205</v>
      </c>
      <c r="D418" s="113">
        <v>194857948.59999999</v>
      </c>
      <c r="E418" s="113">
        <v>197365589.28</v>
      </c>
      <c r="F418" s="113">
        <v>168567139.27000001</v>
      </c>
    </row>
    <row r="419" spans="2:6" x14ac:dyDescent="0.25">
      <c r="B419" s="114" t="s">
        <v>433</v>
      </c>
      <c r="C419" s="125">
        <v>2115775488</v>
      </c>
      <c r="D419" s="125">
        <v>138404715.91</v>
      </c>
      <c r="E419" s="125">
        <v>139330584.17999998</v>
      </c>
      <c r="F419" s="125">
        <v>111896312.15000001</v>
      </c>
    </row>
    <row r="420" spans="2:6" x14ac:dyDescent="0.25">
      <c r="B420" s="116" t="s">
        <v>168</v>
      </c>
      <c r="C420" s="115">
        <v>620881817</v>
      </c>
      <c r="D420" s="115">
        <v>45671172.95000001</v>
      </c>
      <c r="E420" s="115">
        <v>46483315.159999996</v>
      </c>
      <c r="F420" s="115">
        <v>50074785.140000001</v>
      </c>
    </row>
    <row r="421" spans="2:6" x14ac:dyDescent="0.25">
      <c r="B421" s="116" t="s">
        <v>434</v>
      </c>
      <c r="C421" s="115">
        <v>232811058</v>
      </c>
      <c r="D421" s="115">
        <v>12881559.07</v>
      </c>
      <c r="E421" s="115">
        <v>13139232.220000001</v>
      </c>
      <c r="F421" s="115">
        <v>13037824.619999999</v>
      </c>
    </row>
    <row r="422" spans="2:6" x14ac:dyDescent="0.25">
      <c r="B422" s="116" t="s">
        <v>435</v>
      </c>
      <c r="C422" s="115">
        <v>30610000</v>
      </c>
      <c r="D422" s="115">
        <v>271540.40000000002</v>
      </c>
      <c r="E422" s="115">
        <v>271540.40000000002</v>
      </c>
      <c r="F422" s="115">
        <v>21240</v>
      </c>
    </row>
    <row r="423" spans="2:6" x14ac:dyDescent="0.25">
      <c r="B423" s="116" t="s">
        <v>436</v>
      </c>
      <c r="C423" s="125">
        <v>317883594</v>
      </c>
      <c r="D423" s="125">
        <v>11829883.98</v>
      </c>
      <c r="E423" s="125">
        <v>11685936.889999999</v>
      </c>
      <c r="F423" s="125">
        <v>14716965.290000001</v>
      </c>
    </row>
    <row r="424" spans="2:6" x14ac:dyDescent="0.25">
      <c r="B424" s="116" t="s">
        <v>161</v>
      </c>
      <c r="C424" s="125">
        <v>349122449</v>
      </c>
      <c r="D424" s="125">
        <v>27534743.969999999</v>
      </c>
      <c r="E424" s="125">
        <v>27534743.969999999</v>
      </c>
      <c r="F424" s="125">
        <v>23199035.560000002</v>
      </c>
    </row>
    <row r="425" spans="2:6" x14ac:dyDescent="0.25">
      <c r="B425" s="116" t="s">
        <v>170</v>
      </c>
      <c r="C425" s="125">
        <v>564466570</v>
      </c>
      <c r="D425" s="125">
        <v>40215815.539999999</v>
      </c>
      <c r="E425" s="125">
        <v>40215815.539999999</v>
      </c>
      <c r="F425" s="125">
        <v>10846461.539999999</v>
      </c>
    </row>
    <row r="426" spans="2:6" x14ac:dyDescent="0.25">
      <c r="B426" s="114" t="s">
        <v>437</v>
      </c>
      <c r="C426" s="125">
        <v>100117122</v>
      </c>
      <c r="D426" s="125">
        <v>6156711.21</v>
      </c>
      <c r="E426" s="125">
        <v>6156711.21</v>
      </c>
      <c r="F426" s="125">
        <v>7944054.9300000006</v>
      </c>
    </row>
    <row r="427" spans="2:6" x14ac:dyDescent="0.25">
      <c r="B427" s="114" t="s">
        <v>436</v>
      </c>
      <c r="C427" s="125">
        <v>100117122</v>
      </c>
      <c r="D427" s="125">
        <v>6156711.21</v>
      </c>
      <c r="E427" s="125">
        <v>6156711.21</v>
      </c>
      <c r="F427" s="125">
        <v>7944054.9300000006</v>
      </c>
    </row>
    <row r="428" spans="2:6" x14ac:dyDescent="0.25">
      <c r="B428" s="114" t="s">
        <v>438</v>
      </c>
      <c r="C428" s="125">
        <v>148779208</v>
      </c>
      <c r="D428" s="125">
        <v>10055451.1</v>
      </c>
      <c r="E428" s="125">
        <v>10974003.549999999</v>
      </c>
      <c r="F428" s="125">
        <v>10196385.73</v>
      </c>
    </row>
    <row r="429" spans="2:6" x14ac:dyDescent="0.25">
      <c r="B429" s="116" t="s">
        <v>435</v>
      </c>
      <c r="C429" s="125">
        <v>148779208</v>
      </c>
      <c r="D429" s="125">
        <v>10055451.1</v>
      </c>
      <c r="E429" s="125">
        <v>10974003.549999999</v>
      </c>
      <c r="F429" s="125">
        <v>10196385.73</v>
      </c>
    </row>
    <row r="430" spans="2:6" x14ac:dyDescent="0.25">
      <c r="B430" s="114" t="s">
        <v>439</v>
      </c>
      <c r="C430" s="125">
        <v>653027387</v>
      </c>
      <c r="D430" s="125">
        <v>40241070.379999995</v>
      </c>
      <c r="E430" s="125">
        <v>40904290.339999996</v>
      </c>
      <c r="F430" s="125">
        <v>38530386.460000001</v>
      </c>
    </row>
    <row r="431" spans="2:6" x14ac:dyDescent="0.25">
      <c r="B431" s="116" t="s">
        <v>436</v>
      </c>
      <c r="C431" s="125">
        <v>653027387</v>
      </c>
      <c r="D431" s="125">
        <v>40241070.379999995</v>
      </c>
      <c r="E431" s="125">
        <v>40904290.339999996</v>
      </c>
      <c r="F431" s="125">
        <v>38530386.460000001</v>
      </c>
    </row>
    <row r="432" spans="2:6" x14ac:dyDescent="0.25">
      <c r="B432" s="110" t="s">
        <v>440</v>
      </c>
      <c r="C432" s="111">
        <v>660646782</v>
      </c>
      <c r="D432" s="111">
        <v>15509389.359999999</v>
      </c>
      <c r="E432" s="111">
        <v>35043521.109999999</v>
      </c>
      <c r="F432" s="111">
        <v>44157450.5</v>
      </c>
    </row>
    <row r="433" spans="2:6" x14ac:dyDescent="0.25">
      <c r="B433" s="112" t="s">
        <v>441</v>
      </c>
      <c r="C433" s="113">
        <v>660646782</v>
      </c>
      <c r="D433" s="113">
        <v>15509389.359999999</v>
      </c>
      <c r="E433" s="113">
        <v>35043521.109999999</v>
      </c>
      <c r="F433" s="113">
        <v>44157450.5</v>
      </c>
    </row>
    <row r="434" spans="2:6" x14ac:dyDescent="0.25">
      <c r="B434" s="114" t="s">
        <v>442</v>
      </c>
      <c r="C434" s="125">
        <v>660646782</v>
      </c>
      <c r="D434" s="125">
        <v>15509389.359999999</v>
      </c>
      <c r="E434" s="125">
        <v>35043521.109999999</v>
      </c>
      <c r="F434" s="125">
        <v>44157450.5</v>
      </c>
    </row>
    <row r="435" spans="2:6" x14ac:dyDescent="0.25">
      <c r="B435" s="116" t="s">
        <v>443</v>
      </c>
      <c r="C435" s="113">
        <v>656287732</v>
      </c>
      <c r="D435" s="113">
        <v>15509389.359999999</v>
      </c>
      <c r="E435" s="113">
        <v>35043521.109999999</v>
      </c>
      <c r="F435" s="113">
        <v>44157450.5</v>
      </c>
    </row>
    <row r="436" spans="2:6" x14ac:dyDescent="0.25">
      <c r="B436" s="116" t="s">
        <v>161</v>
      </c>
      <c r="C436" s="115">
        <v>4359050</v>
      </c>
      <c r="D436" s="115">
        <v>0</v>
      </c>
      <c r="E436" s="115">
        <v>0</v>
      </c>
      <c r="F436" s="115">
        <v>0</v>
      </c>
    </row>
    <row r="437" spans="2:6" x14ac:dyDescent="0.25">
      <c r="B437" s="110" t="s">
        <v>444</v>
      </c>
      <c r="C437" s="111">
        <v>12135451604</v>
      </c>
      <c r="D437" s="111">
        <v>1073969891.5699999</v>
      </c>
      <c r="E437" s="111">
        <v>974904921.66999984</v>
      </c>
      <c r="F437" s="111">
        <v>996829100.24000001</v>
      </c>
    </row>
    <row r="438" spans="2:6" x14ac:dyDescent="0.25">
      <c r="B438" s="112" t="s">
        <v>445</v>
      </c>
      <c r="C438" s="113">
        <v>12135451604</v>
      </c>
      <c r="D438" s="113">
        <v>1073969891.5699999</v>
      </c>
      <c r="E438" s="113">
        <v>974904921.66999984</v>
      </c>
      <c r="F438" s="113">
        <v>996829100.24000001</v>
      </c>
    </row>
    <row r="439" spans="2:6" x14ac:dyDescent="0.25">
      <c r="B439" s="114" t="s">
        <v>446</v>
      </c>
      <c r="C439" s="125">
        <v>11082462961</v>
      </c>
      <c r="D439" s="125">
        <v>998579847.29999995</v>
      </c>
      <c r="E439" s="125">
        <v>927404335.63999987</v>
      </c>
      <c r="F439" s="125">
        <v>936181632.20000005</v>
      </c>
    </row>
    <row r="440" spans="2:6" x14ac:dyDescent="0.25">
      <c r="B440" s="116" t="s">
        <v>168</v>
      </c>
      <c r="C440" s="115">
        <v>1304738273</v>
      </c>
      <c r="D440" s="115">
        <v>96591044.059999973</v>
      </c>
      <c r="E440" s="115">
        <v>80191103.929999977</v>
      </c>
      <c r="F440" s="115">
        <v>85756171.75</v>
      </c>
    </row>
    <row r="441" spans="2:6" x14ac:dyDescent="0.25">
      <c r="B441" s="116" t="s">
        <v>447</v>
      </c>
      <c r="C441" s="115">
        <v>60057830</v>
      </c>
      <c r="D441" s="115">
        <v>4019330</v>
      </c>
      <c r="E441" s="115">
        <v>4034070.4999999995</v>
      </c>
      <c r="F441" s="115">
        <v>4048920.5</v>
      </c>
    </row>
    <row r="442" spans="2:6" x14ac:dyDescent="0.25">
      <c r="B442" s="116" t="s">
        <v>448</v>
      </c>
      <c r="C442" s="115">
        <v>454870434</v>
      </c>
      <c r="D442" s="115">
        <v>29118803.579999998</v>
      </c>
      <c r="E442" s="115">
        <v>34004475.849999994</v>
      </c>
      <c r="F442" s="115">
        <v>30793297.309999999</v>
      </c>
    </row>
    <row r="443" spans="2:6" x14ac:dyDescent="0.25">
      <c r="B443" s="116" t="s">
        <v>449</v>
      </c>
      <c r="C443" s="115">
        <v>815254072</v>
      </c>
      <c r="D443" s="115">
        <v>100747571.7</v>
      </c>
      <c r="E443" s="115">
        <v>79698577.850000009</v>
      </c>
      <c r="F443" s="115">
        <v>87118674.950000003</v>
      </c>
    </row>
    <row r="444" spans="2:6" x14ac:dyDescent="0.25">
      <c r="B444" s="116" t="s">
        <v>450</v>
      </c>
      <c r="C444" s="115">
        <v>1161417797</v>
      </c>
      <c r="D444" s="115">
        <v>77950888</v>
      </c>
      <c r="E444" s="115">
        <v>42147039.359999999</v>
      </c>
      <c r="F444" s="115">
        <v>43159485.219999999</v>
      </c>
    </row>
    <row r="445" spans="2:6" x14ac:dyDescent="0.25">
      <c r="B445" s="116" t="s">
        <v>451</v>
      </c>
      <c r="C445" s="115">
        <v>75748528</v>
      </c>
      <c r="D445" s="115">
        <v>7208216</v>
      </c>
      <c r="E445" s="115">
        <v>3923925.7399999998</v>
      </c>
      <c r="F445" s="115">
        <v>3772450.7399999998</v>
      </c>
    </row>
    <row r="446" spans="2:6" x14ac:dyDescent="0.25">
      <c r="B446" s="116" t="s">
        <v>452</v>
      </c>
      <c r="C446" s="115">
        <v>212481509</v>
      </c>
      <c r="D446" s="115">
        <v>9301895.5</v>
      </c>
      <c r="E446" s="115">
        <v>9225742.3000000007</v>
      </c>
      <c r="F446" s="115">
        <v>9138528.3000000007</v>
      </c>
    </row>
    <row r="447" spans="2:6" x14ac:dyDescent="0.25">
      <c r="B447" s="116" t="s">
        <v>453</v>
      </c>
      <c r="C447" s="115">
        <v>97648290</v>
      </c>
      <c r="D447" s="115">
        <v>5402630.5999999996</v>
      </c>
      <c r="E447" s="115">
        <v>5939932.2499999991</v>
      </c>
      <c r="F447" s="115">
        <v>5410462.1499999994</v>
      </c>
    </row>
    <row r="448" spans="2:6" x14ac:dyDescent="0.25">
      <c r="B448" s="116" t="s">
        <v>161</v>
      </c>
      <c r="C448" s="115">
        <v>315273847</v>
      </c>
      <c r="D448" s="115">
        <v>16066380.77</v>
      </c>
      <c r="E448" s="115">
        <v>16066380.77</v>
      </c>
      <c r="F448" s="115">
        <v>15171896.23</v>
      </c>
    </row>
    <row r="449" spans="2:6" x14ac:dyDescent="0.25">
      <c r="B449" s="116" t="s">
        <v>170</v>
      </c>
      <c r="C449" s="125">
        <v>6584972381</v>
      </c>
      <c r="D449" s="125">
        <v>652173087.08999991</v>
      </c>
      <c r="E449" s="125">
        <v>652173087.08999991</v>
      </c>
      <c r="F449" s="125">
        <v>651811745.04999995</v>
      </c>
    </row>
    <row r="450" spans="2:6" x14ac:dyDescent="0.25">
      <c r="B450" s="114" t="s">
        <v>454</v>
      </c>
      <c r="C450" s="125">
        <v>1052988643</v>
      </c>
      <c r="D450" s="125">
        <v>75390044.270000011</v>
      </c>
      <c r="E450" s="125">
        <v>47500586.029999994</v>
      </c>
      <c r="F450" s="125">
        <v>60647468.039999992</v>
      </c>
    </row>
    <row r="451" spans="2:6" x14ac:dyDescent="0.25">
      <c r="B451" s="114" t="s">
        <v>450</v>
      </c>
      <c r="C451" s="115">
        <v>1052988643</v>
      </c>
      <c r="D451" s="115">
        <v>75390044.270000011</v>
      </c>
      <c r="E451" s="115">
        <v>47500586.029999994</v>
      </c>
      <c r="F451" s="115">
        <v>60647468.039999992</v>
      </c>
    </row>
    <row r="452" spans="2:6" x14ac:dyDescent="0.25">
      <c r="B452" s="110" t="s">
        <v>455</v>
      </c>
      <c r="C452" s="111">
        <v>15535507827</v>
      </c>
      <c r="D452" s="111">
        <v>1129686078.4200003</v>
      </c>
      <c r="E452" s="111">
        <v>1127814798.0599999</v>
      </c>
      <c r="F452" s="111">
        <v>1068078656.5000001</v>
      </c>
    </row>
    <row r="453" spans="2:6" x14ac:dyDescent="0.25">
      <c r="B453" s="112" t="s">
        <v>456</v>
      </c>
      <c r="C453" s="113">
        <v>15535507827</v>
      </c>
      <c r="D453" s="113">
        <v>1129686078.4200003</v>
      </c>
      <c r="E453" s="113">
        <v>1127814798.0599999</v>
      </c>
      <c r="F453" s="113">
        <v>1068078656.5000001</v>
      </c>
    </row>
    <row r="454" spans="2:6" x14ac:dyDescent="0.25">
      <c r="B454" s="114" t="s">
        <v>457</v>
      </c>
      <c r="C454" s="125">
        <v>14321235398</v>
      </c>
      <c r="D454" s="125">
        <v>1062406946.45</v>
      </c>
      <c r="E454" s="125">
        <v>1024473827.17</v>
      </c>
      <c r="F454" s="125">
        <v>972552170.18000007</v>
      </c>
    </row>
    <row r="455" spans="2:6" x14ac:dyDescent="0.25">
      <c r="B455" s="116" t="s">
        <v>168</v>
      </c>
      <c r="C455" s="115">
        <v>545939160</v>
      </c>
      <c r="D455" s="115">
        <v>54632402.060000002</v>
      </c>
      <c r="E455" s="115">
        <v>30602444.869999997</v>
      </c>
      <c r="F455" s="115">
        <v>30447511.149999999</v>
      </c>
    </row>
    <row r="456" spans="2:6" x14ac:dyDescent="0.25">
      <c r="B456" s="116" t="s">
        <v>458</v>
      </c>
      <c r="C456" s="115">
        <v>2940706788</v>
      </c>
      <c r="D456" s="115">
        <v>194128649.78000003</v>
      </c>
      <c r="E456" s="115">
        <v>179125487.69000003</v>
      </c>
      <c r="F456" s="115">
        <v>139617480.51000002</v>
      </c>
    </row>
    <row r="457" spans="2:6" x14ac:dyDescent="0.25">
      <c r="B457" s="116" t="s">
        <v>459</v>
      </c>
      <c r="C457" s="115">
        <v>463394782</v>
      </c>
      <c r="D457" s="115">
        <v>31468958.789999999</v>
      </c>
      <c r="E457" s="115">
        <v>32568958.789999999</v>
      </c>
      <c r="F457" s="115">
        <v>31126384.359999999</v>
      </c>
    </row>
    <row r="458" spans="2:6" x14ac:dyDescent="0.25">
      <c r="B458" s="116" t="s">
        <v>161</v>
      </c>
      <c r="C458" s="115">
        <v>760228131</v>
      </c>
      <c r="D458" s="115">
        <v>57976163.399999999</v>
      </c>
      <c r="E458" s="115">
        <v>57976163.399999999</v>
      </c>
      <c r="F458" s="115">
        <v>62248465.160000004</v>
      </c>
    </row>
    <row r="459" spans="2:6" x14ac:dyDescent="0.25">
      <c r="B459" s="116" t="s">
        <v>170</v>
      </c>
      <c r="C459" s="115">
        <v>9610966537</v>
      </c>
      <c r="D459" s="115">
        <v>724200772.41999996</v>
      </c>
      <c r="E459" s="115">
        <v>724200772.41999996</v>
      </c>
      <c r="F459" s="115">
        <v>709112329</v>
      </c>
    </row>
    <row r="460" spans="2:6" x14ac:dyDescent="0.25">
      <c r="B460" s="114" t="s">
        <v>460</v>
      </c>
      <c r="C460" s="115">
        <v>595209094</v>
      </c>
      <c r="D460" s="115">
        <v>65596129.410000004</v>
      </c>
      <c r="E460" s="115">
        <v>52488626.459999993</v>
      </c>
      <c r="F460" s="115">
        <v>50103958.379999995</v>
      </c>
    </row>
    <row r="461" spans="2:6" x14ac:dyDescent="0.25">
      <c r="B461" s="116" t="s">
        <v>459</v>
      </c>
      <c r="C461" s="125">
        <v>595209094</v>
      </c>
      <c r="D461" s="125">
        <v>65596129.410000004</v>
      </c>
      <c r="E461" s="125">
        <v>52488626.459999993</v>
      </c>
      <c r="F461" s="125">
        <v>50103958.379999995</v>
      </c>
    </row>
    <row r="462" spans="2:6" x14ac:dyDescent="0.25">
      <c r="B462" s="114" t="s">
        <v>461</v>
      </c>
      <c r="C462" s="125">
        <v>580483181</v>
      </c>
      <c r="D462" s="125">
        <v>-1020169.8599999995</v>
      </c>
      <c r="E462" s="125">
        <v>48399172.00999999</v>
      </c>
      <c r="F462" s="125">
        <v>43263016.119999997</v>
      </c>
    </row>
    <row r="463" spans="2:6" x14ac:dyDescent="0.25">
      <c r="B463" s="116" t="s">
        <v>458</v>
      </c>
      <c r="C463" s="125">
        <v>580483181</v>
      </c>
      <c r="D463" s="125">
        <v>-1020169.8599999995</v>
      </c>
      <c r="E463" s="125">
        <v>48399172.00999999</v>
      </c>
      <c r="F463" s="125">
        <v>43263016.119999997</v>
      </c>
    </row>
    <row r="464" spans="2:6" x14ac:dyDescent="0.25">
      <c r="B464" s="114" t="s">
        <v>462</v>
      </c>
      <c r="C464" s="125">
        <v>38580154</v>
      </c>
      <c r="D464" s="125">
        <v>2703172.42</v>
      </c>
      <c r="E464" s="125">
        <v>2453172.42</v>
      </c>
      <c r="F464" s="125">
        <v>2159511.8199999998</v>
      </c>
    </row>
    <row r="465" spans="2:6" x14ac:dyDescent="0.25">
      <c r="B465" s="114" t="s">
        <v>459</v>
      </c>
      <c r="C465" s="125">
        <v>38580154</v>
      </c>
      <c r="D465" s="125">
        <v>2703172.42</v>
      </c>
      <c r="E465" s="125">
        <v>2453172.42</v>
      </c>
      <c r="F465" s="125">
        <v>2159511.8199999998</v>
      </c>
    </row>
    <row r="466" spans="2:6" x14ac:dyDescent="0.25">
      <c r="B466" s="110" t="s">
        <v>463</v>
      </c>
      <c r="C466" s="111">
        <v>5697312972</v>
      </c>
      <c r="D466" s="111">
        <v>389320858.42000002</v>
      </c>
      <c r="E466" s="111">
        <v>382050969.64000005</v>
      </c>
      <c r="F466" s="111">
        <v>202327261.74000004</v>
      </c>
    </row>
    <row r="467" spans="2:6" x14ac:dyDescent="0.25">
      <c r="B467" s="112" t="s">
        <v>464</v>
      </c>
      <c r="C467" s="113">
        <v>5697312972</v>
      </c>
      <c r="D467" s="113">
        <v>389320858.42000002</v>
      </c>
      <c r="E467" s="113">
        <v>382050969.64000005</v>
      </c>
      <c r="F467" s="113">
        <v>202327261.74000004</v>
      </c>
    </row>
    <row r="468" spans="2:6" x14ac:dyDescent="0.25">
      <c r="B468" s="114" t="s">
        <v>465</v>
      </c>
      <c r="C468" s="125">
        <v>2679122491</v>
      </c>
      <c r="D468" s="125">
        <v>335804560.01999998</v>
      </c>
      <c r="E468" s="125">
        <v>331758823.49000001</v>
      </c>
      <c r="F468" s="125">
        <v>158303288.79000002</v>
      </c>
    </row>
    <row r="469" spans="2:6" x14ac:dyDescent="0.25">
      <c r="B469" s="116" t="s">
        <v>168</v>
      </c>
      <c r="C469" s="115">
        <v>769418252</v>
      </c>
      <c r="D469" s="115">
        <v>74854076.189999998</v>
      </c>
      <c r="E469" s="115">
        <v>71422476.340000004</v>
      </c>
      <c r="F469" s="115">
        <v>69263110.919999987</v>
      </c>
    </row>
    <row r="470" spans="2:6" x14ac:dyDescent="0.25">
      <c r="B470" s="116" t="s">
        <v>466</v>
      </c>
      <c r="C470" s="115">
        <v>900218484</v>
      </c>
      <c r="D470" s="115">
        <v>9532632.75</v>
      </c>
      <c r="E470" s="115">
        <v>9604123.8000000007</v>
      </c>
      <c r="F470" s="115">
        <v>12025744.460000001</v>
      </c>
    </row>
    <row r="471" spans="2:6" x14ac:dyDescent="0.25">
      <c r="B471" s="116" t="s">
        <v>467</v>
      </c>
      <c r="C471" s="115">
        <v>536719638</v>
      </c>
      <c r="D471" s="115">
        <v>41515422.369999997</v>
      </c>
      <c r="E471" s="115">
        <v>40732733.079999998</v>
      </c>
      <c r="F471" s="115">
        <v>41110131.619999997</v>
      </c>
    </row>
    <row r="472" spans="2:6" x14ac:dyDescent="0.25">
      <c r="B472" s="116" t="s">
        <v>468</v>
      </c>
      <c r="C472" s="115">
        <v>163847729</v>
      </c>
      <c r="D472" s="115">
        <v>14440602.310000001</v>
      </c>
      <c r="E472" s="115">
        <v>14537663.869999999</v>
      </c>
      <c r="F472" s="115">
        <v>14693649.480000002</v>
      </c>
    </row>
    <row r="473" spans="2:6" x14ac:dyDescent="0.25">
      <c r="B473" s="116" t="s">
        <v>469</v>
      </c>
      <c r="C473" s="115">
        <v>73827605</v>
      </c>
      <c r="D473" s="115">
        <v>0</v>
      </c>
      <c r="E473" s="115">
        <v>0</v>
      </c>
      <c r="F473" s="115">
        <v>2405218.1100000003</v>
      </c>
    </row>
    <row r="474" spans="2:6" x14ac:dyDescent="0.25">
      <c r="B474" s="116" t="s">
        <v>470</v>
      </c>
      <c r="C474" s="115">
        <v>235090783</v>
      </c>
      <c r="D474" s="115">
        <v>195461826.40000001</v>
      </c>
      <c r="E474" s="115">
        <v>195461826.40000001</v>
      </c>
      <c r="F474" s="115">
        <v>18805434.200000003</v>
      </c>
    </row>
    <row r="475" spans="2:6" x14ac:dyDescent="0.25">
      <c r="B475" s="114" t="s">
        <v>471</v>
      </c>
      <c r="C475" s="115">
        <v>276622900</v>
      </c>
      <c r="D475" s="115">
        <v>0</v>
      </c>
      <c r="E475" s="115">
        <v>0</v>
      </c>
      <c r="F475" s="115">
        <v>0</v>
      </c>
    </row>
    <row r="476" spans="2:6" x14ac:dyDescent="0.25">
      <c r="B476" s="116" t="s">
        <v>468</v>
      </c>
      <c r="C476" s="125">
        <v>276622900</v>
      </c>
      <c r="D476" s="125">
        <v>0</v>
      </c>
      <c r="E476" s="125">
        <v>0</v>
      </c>
      <c r="F476" s="125">
        <v>0</v>
      </c>
    </row>
    <row r="477" spans="2:6" x14ac:dyDescent="0.25">
      <c r="B477" s="114" t="s">
        <v>472</v>
      </c>
      <c r="C477" s="125">
        <v>2691494249</v>
      </c>
      <c r="D477" s="125">
        <v>48326291.910000004</v>
      </c>
      <c r="E477" s="125">
        <v>47936721.289999999</v>
      </c>
      <c r="F477" s="125">
        <v>39727218.830000006</v>
      </c>
    </row>
    <row r="478" spans="2:6" x14ac:dyDescent="0.25">
      <c r="B478" s="116" t="s">
        <v>473</v>
      </c>
      <c r="C478" s="125">
        <v>2691494249</v>
      </c>
      <c r="D478" s="125">
        <v>48326291.910000004</v>
      </c>
      <c r="E478" s="125">
        <v>47936721.289999999</v>
      </c>
      <c r="F478" s="125">
        <v>39727218.830000006</v>
      </c>
    </row>
    <row r="479" spans="2:6" x14ac:dyDescent="0.25">
      <c r="B479" s="114" t="s">
        <v>474</v>
      </c>
      <c r="C479" s="125">
        <v>50073332</v>
      </c>
      <c r="D479" s="125">
        <v>5190006.49</v>
      </c>
      <c r="E479" s="125">
        <v>2355424.8600000003</v>
      </c>
      <c r="F479" s="125">
        <v>4296754.12</v>
      </c>
    </row>
    <row r="480" spans="2:6" x14ac:dyDescent="0.25">
      <c r="B480" s="116" t="s">
        <v>168</v>
      </c>
      <c r="C480" s="125">
        <v>50073332</v>
      </c>
      <c r="D480" s="125">
        <v>5190006.49</v>
      </c>
      <c r="E480" s="125">
        <v>2355424.8600000003</v>
      </c>
      <c r="F480" s="125">
        <v>4296754.12</v>
      </c>
    </row>
    <row r="481" spans="2:6" x14ac:dyDescent="0.25">
      <c r="B481" s="110" t="s">
        <v>475</v>
      </c>
      <c r="C481" s="111">
        <v>1857951622</v>
      </c>
      <c r="D481" s="111">
        <v>126454161.54999998</v>
      </c>
      <c r="E481" s="111">
        <v>115412960.41</v>
      </c>
      <c r="F481" s="111">
        <v>111644266.07999998</v>
      </c>
    </row>
    <row r="482" spans="2:6" x14ac:dyDescent="0.25">
      <c r="B482" s="112" t="s">
        <v>476</v>
      </c>
      <c r="C482" s="113">
        <v>1857951622</v>
      </c>
      <c r="D482" s="113">
        <v>126454161.54999998</v>
      </c>
      <c r="E482" s="113">
        <v>115412960.41</v>
      </c>
      <c r="F482" s="113">
        <v>111644266.07999998</v>
      </c>
    </row>
    <row r="483" spans="2:6" x14ac:dyDescent="0.25">
      <c r="B483" s="114" t="s">
        <v>477</v>
      </c>
      <c r="C483" s="125">
        <v>1000969087</v>
      </c>
      <c r="D483" s="125">
        <v>78026550.75999999</v>
      </c>
      <c r="E483" s="125">
        <v>71194517.920000002</v>
      </c>
      <c r="F483" s="125">
        <v>69483418.439999998</v>
      </c>
    </row>
    <row r="484" spans="2:6" x14ac:dyDescent="0.25">
      <c r="B484" s="116" t="s">
        <v>168</v>
      </c>
      <c r="C484" s="115">
        <v>673308126</v>
      </c>
      <c r="D484" s="115">
        <v>50967770.129999995</v>
      </c>
      <c r="E484" s="115">
        <v>43951049.089999996</v>
      </c>
      <c r="F484" s="115">
        <v>42297594.609999999</v>
      </c>
    </row>
    <row r="485" spans="2:6" x14ac:dyDescent="0.25">
      <c r="B485" s="116" t="s">
        <v>478</v>
      </c>
      <c r="C485" s="125">
        <v>300860961</v>
      </c>
      <c r="D485" s="125">
        <v>27058780.630000003</v>
      </c>
      <c r="E485" s="125">
        <v>27243468.830000002</v>
      </c>
      <c r="F485" s="125">
        <v>27185823.829999998</v>
      </c>
    </row>
    <row r="486" spans="2:6" x14ac:dyDescent="0.25">
      <c r="B486" s="116" t="s">
        <v>161</v>
      </c>
      <c r="C486" s="125">
        <v>26800000</v>
      </c>
      <c r="D486" s="125">
        <v>0</v>
      </c>
      <c r="E486" s="125">
        <v>0</v>
      </c>
      <c r="F486" s="125">
        <v>0</v>
      </c>
    </row>
    <row r="487" spans="2:6" x14ac:dyDescent="0.25">
      <c r="B487" s="114" t="s">
        <v>479</v>
      </c>
      <c r="C487" s="125">
        <v>186188488</v>
      </c>
      <c r="D487" s="125">
        <v>14268350.52</v>
      </c>
      <c r="E487" s="125">
        <v>10585240.48</v>
      </c>
      <c r="F487" s="125">
        <v>10126497.690000001</v>
      </c>
    </row>
    <row r="488" spans="2:6" x14ac:dyDescent="0.25">
      <c r="B488" s="116" t="s">
        <v>480</v>
      </c>
      <c r="C488" s="125">
        <v>186188488</v>
      </c>
      <c r="D488" s="125">
        <v>14268350.52</v>
      </c>
      <c r="E488" s="125">
        <v>10585240.48</v>
      </c>
      <c r="F488" s="125">
        <v>10126497.690000001</v>
      </c>
    </row>
    <row r="489" spans="2:6" x14ac:dyDescent="0.25">
      <c r="B489" s="114" t="s">
        <v>481</v>
      </c>
      <c r="C489" s="125">
        <v>670794047</v>
      </c>
      <c r="D489" s="125">
        <v>34159260.269999996</v>
      </c>
      <c r="E489" s="125">
        <v>33633202.009999998</v>
      </c>
      <c r="F489" s="125">
        <v>32034349.949999996</v>
      </c>
    </row>
    <row r="490" spans="2:6" x14ac:dyDescent="0.25">
      <c r="B490" s="116" t="s">
        <v>482</v>
      </c>
      <c r="C490" s="125">
        <v>670794047</v>
      </c>
      <c r="D490" s="125">
        <v>34159260.269999996</v>
      </c>
      <c r="E490" s="125">
        <v>33633202.009999998</v>
      </c>
      <c r="F490" s="125">
        <v>32034349.949999996</v>
      </c>
    </row>
    <row r="491" spans="2:6" x14ac:dyDescent="0.25">
      <c r="B491" s="110" t="s">
        <v>483</v>
      </c>
      <c r="C491" s="111">
        <v>3551479482</v>
      </c>
      <c r="D491" s="111">
        <v>121898893.53000002</v>
      </c>
      <c r="E491" s="111">
        <v>143035897.32000002</v>
      </c>
      <c r="F491" s="111">
        <v>183761776.12</v>
      </c>
    </row>
    <row r="492" spans="2:6" x14ac:dyDescent="0.25">
      <c r="B492" s="112" t="s">
        <v>484</v>
      </c>
      <c r="C492" s="113">
        <v>3551479482</v>
      </c>
      <c r="D492" s="113">
        <v>121898893.53000002</v>
      </c>
      <c r="E492" s="113">
        <v>143035897.32000002</v>
      </c>
      <c r="F492" s="113">
        <v>183761776.12</v>
      </c>
    </row>
    <row r="493" spans="2:6" x14ac:dyDescent="0.25">
      <c r="B493" s="114" t="s">
        <v>485</v>
      </c>
      <c r="C493" s="125">
        <v>3366336226</v>
      </c>
      <c r="D493" s="125">
        <v>100908895.03000002</v>
      </c>
      <c r="E493" s="125">
        <v>130650245.48000002</v>
      </c>
      <c r="F493" s="125">
        <v>171850047.27000001</v>
      </c>
    </row>
    <row r="494" spans="2:6" x14ac:dyDescent="0.25">
      <c r="B494" s="116" t="s">
        <v>168</v>
      </c>
      <c r="C494" s="115">
        <v>1501754655</v>
      </c>
      <c r="D494" s="115">
        <v>67441217.719999999</v>
      </c>
      <c r="E494" s="115">
        <v>99031427.670000002</v>
      </c>
      <c r="F494" s="115">
        <v>103788734.61999999</v>
      </c>
    </row>
    <row r="495" spans="2:6" x14ac:dyDescent="0.25">
      <c r="B495" s="116" t="s">
        <v>486</v>
      </c>
      <c r="C495" s="115">
        <v>134061622</v>
      </c>
      <c r="D495" s="115">
        <v>3815419.87</v>
      </c>
      <c r="E495" s="115">
        <v>3512360.37</v>
      </c>
      <c r="F495" s="115">
        <v>3512360.37</v>
      </c>
    </row>
    <row r="496" spans="2:6" x14ac:dyDescent="0.25">
      <c r="B496" s="116" t="s">
        <v>487</v>
      </c>
      <c r="C496" s="125">
        <v>734922693</v>
      </c>
      <c r="D496" s="125">
        <v>4815410.68</v>
      </c>
      <c r="E496" s="125">
        <v>3269610.68</v>
      </c>
      <c r="F496" s="125">
        <v>3269610.68</v>
      </c>
    </row>
    <row r="497" spans="2:6" x14ac:dyDescent="0.25">
      <c r="B497" s="116" t="s">
        <v>488</v>
      </c>
      <c r="C497" s="125">
        <v>368510122</v>
      </c>
      <c r="D497" s="125">
        <v>764286.42</v>
      </c>
      <c r="E497" s="125">
        <v>764286.42</v>
      </c>
      <c r="F497" s="125">
        <v>764286.42</v>
      </c>
    </row>
    <row r="498" spans="2:6" x14ac:dyDescent="0.25">
      <c r="B498" s="116" t="s">
        <v>161</v>
      </c>
      <c r="C498" s="125">
        <v>321370378</v>
      </c>
      <c r="D498" s="125">
        <v>0</v>
      </c>
      <c r="E498" s="125">
        <v>0</v>
      </c>
      <c r="F498" s="125">
        <v>21865260.5</v>
      </c>
    </row>
    <row r="499" spans="2:6" x14ac:dyDescent="0.25">
      <c r="B499" s="116" t="s">
        <v>170</v>
      </c>
      <c r="C499" s="125">
        <v>305716756</v>
      </c>
      <c r="D499" s="125">
        <v>24072560.34</v>
      </c>
      <c r="E499" s="125">
        <v>24072560.34</v>
      </c>
      <c r="F499" s="125">
        <v>38649794.68</v>
      </c>
    </row>
    <row r="500" spans="2:6" x14ac:dyDescent="0.25">
      <c r="B500" s="114" t="s">
        <v>489</v>
      </c>
      <c r="C500" s="125">
        <v>185143256</v>
      </c>
      <c r="D500" s="125">
        <v>20989998.499999996</v>
      </c>
      <c r="E500" s="125">
        <v>12385651.840000002</v>
      </c>
      <c r="F500" s="125">
        <v>11911728.850000001</v>
      </c>
    </row>
    <row r="501" spans="2:6" x14ac:dyDescent="0.25">
      <c r="B501" s="116" t="s">
        <v>486</v>
      </c>
      <c r="C501" s="125">
        <v>185143256</v>
      </c>
      <c r="D501" s="125">
        <v>20989998.499999996</v>
      </c>
      <c r="E501" s="125">
        <v>12385651.840000002</v>
      </c>
      <c r="F501" s="125">
        <v>11911728.850000001</v>
      </c>
    </row>
    <row r="502" spans="2:6" x14ac:dyDescent="0.25">
      <c r="B502" s="110" t="s">
        <v>490</v>
      </c>
      <c r="C502" s="111">
        <v>14115198200</v>
      </c>
      <c r="D502" s="111">
        <v>2725053477.8900008</v>
      </c>
      <c r="E502" s="111">
        <v>867378507.84000003</v>
      </c>
      <c r="F502" s="111">
        <v>466491840.91000003</v>
      </c>
    </row>
    <row r="503" spans="2:6" x14ac:dyDescent="0.25">
      <c r="B503" s="112" t="s">
        <v>491</v>
      </c>
      <c r="C503" s="113">
        <v>14115198200</v>
      </c>
      <c r="D503" s="113">
        <v>2725053477.8900008</v>
      </c>
      <c r="E503" s="113">
        <v>867378507.84000003</v>
      </c>
      <c r="F503" s="113">
        <v>466491840.91000003</v>
      </c>
    </row>
    <row r="504" spans="2:6" x14ac:dyDescent="0.25">
      <c r="B504" s="114" t="s">
        <v>492</v>
      </c>
      <c r="C504" s="125">
        <v>14115198200</v>
      </c>
      <c r="D504" s="125">
        <v>2725053477.8900008</v>
      </c>
      <c r="E504" s="125">
        <v>867378507.84000003</v>
      </c>
      <c r="F504" s="125">
        <v>466491840.91000003</v>
      </c>
    </row>
    <row r="505" spans="2:6" x14ac:dyDescent="0.25">
      <c r="B505" s="126" t="s">
        <v>168</v>
      </c>
      <c r="C505" s="125">
        <v>2140531468</v>
      </c>
      <c r="D505" s="125">
        <v>140824220.72000003</v>
      </c>
      <c r="E505" s="125">
        <v>155189210.23000002</v>
      </c>
      <c r="F505" s="125">
        <v>155646678.56999999</v>
      </c>
    </row>
    <row r="506" spans="2:6" x14ac:dyDescent="0.25">
      <c r="B506" s="126" t="s">
        <v>493</v>
      </c>
      <c r="C506" s="125">
        <v>6713453437</v>
      </c>
      <c r="D506" s="125">
        <v>2447462555.8500009</v>
      </c>
      <c r="E506" s="125">
        <v>575422596.28999996</v>
      </c>
      <c r="F506" s="125">
        <v>181164356.90000001</v>
      </c>
    </row>
    <row r="507" spans="2:6" x14ac:dyDescent="0.25">
      <c r="B507" s="126" t="s">
        <v>494</v>
      </c>
      <c r="C507" s="125">
        <v>5224875095</v>
      </c>
      <c r="D507" s="125">
        <v>136766701.31999999</v>
      </c>
      <c r="E507" s="125">
        <v>136766701.32000002</v>
      </c>
      <c r="F507" s="125">
        <v>129680805.44</v>
      </c>
    </row>
    <row r="508" spans="2:6" x14ac:dyDescent="0.25">
      <c r="B508" s="126" t="s">
        <v>161</v>
      </c>
      <c r="C508" s="125">
        <v>36338200</v>
      </c>
      <c r="D508" s="125">
        <v>0</v>
      </c>
      <c r="E508" s="125">
        <v>0</v>
      </c>
      <c r="F508" s="125">
        <v>0</v>
      </c>
    </row>
    <row r="509" spans="2:6" x14ac:dyDescent="0.25">
      <c r="B509" s="110" t="s">
        <v>495</v>
      </c>
      <c r="C509" s="111">
        <v>9087263346</v>
      </c>
      <c r="D509" s="111">
        <v>757271926.88999999</v>
      </c>
      <c r="E509" s="111">
        <v>757271926.88999999</v>
      </c>
      <c r="F509" s="111">
        <v>757271926.88999999</v>
      </c>
    </row>
    <row r="510" spans="2:6" x14ac:dyDescent="0.25">
      <c r="B510" s="112" t="s">
        <v>496</v>
      </c>
      <c r="C510" s="113">
        <v>9087263346</v>
      </c>
      <c r="D510" s="113">
        <v>757271926.88999999</v>
      </c>
      <c r="E510" s="113">
        <v>757271926.88999999</v>
      </c>
      <c r="F510" s="113">
        <v>757271926.88999999</v>
      </c>
    </row>
    <row r="511" spans="2:6" x14ac:dyDescent="0.25">
      <c r="B511" s="114" t="s">
        <v>497</v>
      </c>
      <c r="C511" s="125">
        <v>9087263346</v>
      </c>
      <c r="D511" s="125">
        <v>757271926.88999999</v>
      </c>
      <c r="E511" s="125">
        <v>757271926.88999999</v>
      </c>
      <c r="F511" s="125">
        <v>757271926.88999999</v>
      </c>
    </row>
    <row r="512" spans="2:6" x14ac:dyDescent="0.25">
      <c r="B512" s="126" t="s">
        <v>498</v>
      </c>
      <c r="C512" s="125">
        <v>8086959903</v>
      </c>
      <c r="D512" s="125">
        <v>673763188.40999997</v>
      </c>
      <c r="E512" s="125">
        <v>673763188.40999997</v>
      </c>
      <c r="F512" s="125">
        <v>673763188.40999997</v>
      </c>
    </row>
    <row r="513" spans="2:6" x14ac:dyDescent="0.25">
      <c r="B513" s="126" t="s">
        <v>161</v>
      </c>
      <c r="C513" s="125">
        <v>383633960</v>
      </c>
      <c r="D513" s="125">
        <v>32119614.899999999</v>
      </c>
      <c r="E513" s="125">
        <v>32119614.899999999</v>
      </c>
      <c r="F513" s="125">
        <v>32119614.899999999</v>
      </c>
    </row>
    <row r="514" spans="2:6" x14ac:dyDescent="0.25">
      <c r="B514" s="126" t="s">
        <v>170</v>
      </c>
      <c r="C514" s="125">
        <v>616669483</v>
      </c>
      <c r="D514" s="125">
        <v>51389123.579999998</v>
      </c>
      <c r="E514" s="125">
        <v>51389123.579999998</v>
      </c>
      <c r="F514" s="125">
        <v>51389123.579999998</v>
      </c>
    </row>
    <row r="515" spans="2:6" x14ac:dyDescent="0.25">
      <c r="B515" s="110" t="s">
        <v>499</v>
      </c>
      <c r="C515" s="111">
        <v>5511291957</v>
      </c>
      <c r="D515" s="111">
        <v>459274316</v>
      </c>
      <c r="E515" s="111">
        <v>459274316</v>
      </c>
      <c r="F515" s="111">
        <v>459274316</v>
      </c>
    </row>
    <row r="516" spans="2:6" x14ac:dyDescent="0.25">
      <c r="B516" s="112" t="s">
        <v>500</v>
      </c>
      <c r="C516" s="113">
        <v>5511291957</v>
      </c>
      <c r="D516" s="113">
        <v>459274316</v>
      </c>
      <c r="E516" s="113">
        <v>459274316</v>
      </c>
      <c r="F516" s="113">
        <v>459274316</v>
      </c>
    </row>
    <row r="517" spans="2:6" x14ac:dyDescent="0.25">
      <c r="B517" s="114" t="s">
        <v>501</v>
      </c>
      <c r="C517" s="125">
        <v>5511291957</v>
      </c>
      <c r="D517" s="125">
        <v>459274316</v>
      </c>
      <c r="E517" s="125">
        <v>459274316</v>
      </c>
      <c r="F517" s="125">
        <v>459274316</v>
      </c>
    </row>
    <row r="518" spans="2:6" x14ac:dyDescent="0.25">
      <c r="B518" s="126" t="s">
        <v>168</v>
      </c>
      <c r="C518" s="125">
        <v>2430099197</v>
      </c>
      <c r="D518" s="125">
        <v>176182187</v>
      </c>
      <c r="E518" s="125">
        <v>176182187</v>
      </c>
      <c r="F518" s="125">
        <v>176182187</v>
      </c>
    </row>
    <row r="519" spans="2:6" x14ac:dyDescent="0.25">
      <c r="B519" s="126" t="s">
        <v>502</v>
      </c>
      <c r="C519" s="125">
        <v>11775480</v>
      </c>
      <c r="D519" s="125">
        <v>92650065</v>
      </c>
      <c r="E519" s="125">
        <v>92650065</v>
      </c>
      <c r="F519" s="125">
        <v>92650065</v>
      </c>
    </row>
    <row r="520" spans="2:6" x14ac:dyDescent="0.25">
      <c r="B520" s="126" t="s">
        <v>503</v>
      </c>
      <c r="C520" s="125">
        <v>973012440</v>
      </c>
      <c r="D520" s="125">
        <v>85408731</v>
      </c>
      <c r="E520" s="125">
        <v>85408731</v>
      </c>
      <c r="F520" s="125">
        <v>85408731</v>
      </c>
    </row>
    <row r="521" spans="2:6" x14ac:dyDescent="0.25">
      <c r="B521" s="126" t="s">
        <v>504</v>
      </c>
      <c r="C521" s="125">
        <v>836004840</v>
      </c>
      <c r="D521" s="125">
        <v>105033333</v>
      </c>
      <c r="E521" s="125">
        <v>105033333</v>
      </c>
      <c r="F521" s="125">
        <v>105033333</v>
      </c>
    </row>
    <row r="522" spans="2:6" x14ac:dyDescent="0.25">
      <c r="B522" s="126" t="s">
        <v>161</v>
      </c>
      <c r="C522" s="125">
        <v>1260400000</v>
      </c>
      <c r="D522" s="125">
        <v>0</v>
      </c>
      <c r="E522" s="125">
        <v>0</v>
      </c>
      <c r="F522" s="125">
        <v>0</v>
      </c>
    </row>
    <row r="523" spans="2:6" x14ac:dyDescent="0.25">
      <c r="B523" s="110" t="s">
        <v>505</v>
      </c>
      <c r="C523" s="111">
        <v>1474248087</v>
      </c>
      <c r="D523" s="111">
        <v>124489478.70999999</v>
      </c>
      <c r="E523" s="111">
        <v>124489478.70999999</v>
      </c>
      <c r="F523" s="111">
        <v>124489478.70999999</v>
      </c>
    </row>
    <row r="524" spans="2:6" x14ac:dyDescent="0.25">
      <c r="B524" s="112" t="s">
        <v>506</v>
      </c>
      <c r="C524" s="113">
        <v>1474248087</v>
      </c>
      <c r="D524" s="113">
        <v>124489478.70999999</v>
      </c>
      <c r="E524" s="113">
        <v>124489478.70999999</v>
      </c>
      <c r="F524" s="113">
        <v>124489478.70999999</v>
      </c>
    </row>
    <row r="525" spans="2:6" x14ac:dyDescent="0.25">
      <c r="B525" s="114" t="s">
        <v>507</v>
      </c>
      <c r="C525" s="125">
        <v>1474248087</v>
      </c>
      <c r="D525" s="125">
        <v>124489478.70999999</v>
      </c>
      <c r="E525" s="125">
        <v>124489478.70999999</v>
      </c>
      <c r="F525" s="125">
        <v>124489478.70999999</v>
      </c>
    </row>
    <row r="526" spans="2:6" x14ac:dyDescent="0.25">
      <c r="B526" s="126" t="s">
        <v>508</v>
      </c>
      <c r="C526" s="125">
        <v>1472945088</v>
      </c>
      <c r="D526" s="125">
        <v>124375327.16</v>
      </c>
      <c r="E526" s="125">
        <v>124375327.16</v>
      </c>
      <c r="F526" s="125">
        <v>124375327.16</v>
      </c>
    </row>
    <row r="527" spans="2:6" x14ac:dyDescent="0.25">
      <c r="B527" s="126" t="s">
        <v>161</v>
      </c>
      <c r="C527" s="125">
        <v>1302999</v>
      </c>
      <c r="D527" s="125">
        <v>114151.55</v>
      </c>
      <c r="E527" s="125">
        <v>114151.55</v>
      </c>
      <c r="F527" s="125">
        <v>114151.55</v>
      </c>
    </row>
    <row r="528" spans="2:6" x14ac:dyDescent="0.25">
      <c r="B528" s="110" t="s">
        <v>509</v>
      </c>
      <c r="C528" s="111">
        <v>1575371875</v>
      </c>
      <c r="D528" s="111">
        <v>131280974.63</v>
      </c>
      <c r="E528" s="111">
        <v>131280974.63</v>
      </c>
      <c r="F528" s="111">
        <v>131280974.63</v>
      </c>
    </row>
    <row r="529" spans="2:6" x14ac:dyDescent="0.25">
      <c r="B529" s="112" t="s">
        <v>510</v>
      </c>
      <c r="C529" s="113">
        <v>1575371875</v>
      </c>
      <c r="D529" s="113">
        <v>131280974.63</v>
      </c>
      <c r="E529" s="113">
        <v>131280974.63</v>
      </c>
      <c r="F529" s="113">
        <v>131280974.63</v>
      </c>
    </row>
    <row r="530" spans="2:6" x14ac:dyDescent="0.25">
      <c r="B530" s="114" t="s">
        <v>511</v>
      </c>
      <c r="C530" s="125">
        <v>1575371875</v>
      </c>
      <c r="D530" s="125">
        <v>131280974.63</v>
      </c>
      <c r="E530" s="125">
        <v>131280974.63</v>
      </c>
      <c r="F530" s="125">
        <v>131280974.63</v>
      </c>
    </row>
    <row r="531" spans="2:6" x14ac:dyDescent="0.25">
      <c r="B531" s="126" t="s">
        <v>512</v>
      </c>
      <c r="C531" s="125">
        <v>1436291875</v>
      </c>
      <c r="D531" s="125">
        <v>119644610.98999999</v>
      </c>
      <c r="E531" s="125">
        <v>119644610.98999999</v>
      </c>
      <c r="F531" s="125">
        <v>119644610.98999999</v>
      </c>
    </row>
    <row r="532" spans="2:6" x14ac:dyDescent="0.25">
      <c r="B532" s="126" t="s">
        <v>161</v>
      </c>
      <c r="C532" s="125">
        <v>139080000</v>
      </c>
      <c r="D532" s="125">
        <v>11636363.640000001</v>
      </c>
      <c r="E532" s="125">
        <v>11636363.640000001</v>
      </c>
      <c r="F532" s="125">
        <v>11636363.640000001</v>
      </c>
    </row>
    <row r="533" spans="2:6" x14ac:dyDescent="0.25">
      <c r="B533" s="110" t="s">
        <v>513</v>
      </c>
      <c r="C533" s="111">
        <v>247728228</v>
      </c>
      <c r="D533" s="111">
        <v>31149158.640000001</v>
      </c>
      <c r="E533" s="111">
        <v>25394027.379999999</v>
      </c>
      <c r="F533" s="111">
        <v>23523223.519999996</v>
      </c>
    </row>
    <row r="534" spans="2:6" x14ac:dyDescent="0.25">
      <c r="B534" s="112" t="s">
        <v>514</v>
      </c>
      <c r="C534" s="113">
        <v>247728228</v>
      </c>
      <c r="D534" s="113">
        <v>31149158.640000001</v>
      </c>
      <c r="E534" s="113">
        <v>25394027.379999999</v>
      </c>
      <c r="F534" s="113">
        <v>23523223.519999996</v>
      </c>
    </row>
    <row r="535" spans="2:6" x14ac:dyDescent="0.25">
      <c r="B535" s="114" t="s">
        <v>515</v>
      </c>
      <c r="C535" s="125">
        <v>247728228</v>
      </c>
      <c r="D535" s="125">
        <v>31149158.640000001</v>
      </c>
      <c r="E535" s="125">
        <v>25394027.379999999</v>
      </c>
      <c r="F535" s="125">
        <v>23523223.519999996</v>
      </c>
    </row>
    <row r="536" spans="2:6" x14ac:dyDescent="0.25">
      <c r="B536" s="126" t="s">
        <v>516</v>
      </c>
      <c r="C536" s="125">
        <v>244213628</v>
      </c>
      <c r="D536" s="125">
        <v>30919659.640000001</v>
      </c>
      <c r="E536" s="125">
        <v>25164528.379999999</v>
      </c>
      <c r="F536" s="125">
        <v>23293724.519999996</v>
      </c>
    </row>
    <row r="537" spans="2:6" x14ac:dyDescent="0.25">
      <c r="B537" s="126" t="s">
        <v>161</v>
      </c>
      <c r="C537" s="125">
        <v>3514600</v>
      </c>
      <c r="D537" s="125">
        <v>229499</v>
      </c>
      <c r="E537" s="125">
        <v>229499</v>
      </c>
      <c r="F537" s="125">
        <v>229499</v>
      </c>
    </row>
    <row r="538" spans="2:6" x14ac:dyDescent="0.25">
      <c r="B538" s="110" t="s">
        <v>517</v>
      </c>
      <c r="C538" s="111">
        <v>901881669</v>
      </c>
      <c r="D538" s="111">
        <v>75156794</v>
      </c>
      <c r="E538" s="111">
        <v>75156794</v>
      </c>
      <c r="F538" s="111">
        <v>75156794</v>
      </c>
    </row>
    <row r="539" spans="2:6" x14ac:dyDescent="0.25">
      <c r="B539" s="112" t="s">
        <v>518</v>
      </c>
      <c r="C539" s="113">
        <v>901881669</v>
      </c>
      <c r="D539" s="113">
        <v>75156794</v>
      </c>
      <c r="E539" s="113">
        <v>75156794</v>
      </c>
      <c r="F539" s="113">
        <v>75156794</v>
      </c>
    </row>
    <row r="540" spans="2:6" x14ac:dyDescent="0.25">
      <c r="B540" s="114" t="s">
        <v>519</v>
      </c>
      <c r="C540" s="125">
        <v>901881669</v>
      </c>
      <c r="D540" s="125">
        <v>75156794</v>
      </c>
      <c r="E540" s="125">
        <v>75156794</v>
      </c>
      <c r="F540" s="125">
        <v>75156794</v>
      </c>
    </row>
    <row r="541" spans="2:6" x14ac:dyDescent="0.25">
      <c r="B541" s="126" t="s">
        <v>520</v>
      </c>
      <c r="C541" s="125">
        <v>901781669</v>
      </c>
      <c r="D541" s="125">
        <v>75148460.670000002</v>
      </c>
      <c r="E541" s="125">
        <v>75148460.670000002</v>
      </c>
      <c r="F541" s="125">
        <v>75148460.670000002</v>
      </c>
    </row>
    <row r="542" spans="2:6" x14ac:dyDescent="0.25">
      <c r="B542" s="126" t="s">
        <v>161</v>
      </c>
      <c r="C542" s="125">
        <v>100000</v>
      </c>
      <c r="D542" s="125">
        <v>8333.33</v>
      </c>
      <c r="E542" s="125">
        <v>8333.33</v>
      </c>
      <c r="F542" s="125">
        <v>8333.33</v>
      </c>
    </row>
    <row r="543" spans="2:6" x14ac:dyDescent="0.25">
      <c r="B543" s="110" t="s">
        <v>521</v>
      </c>
      <c r="C543" s="111">
        <v>217039052885</v>
      </c>
      <c r="D543" s="111">
        <v>4350896573.2399998</v>
      </c>
      <c r="E543" s="111">
        <v>4350896030.3599997</v>
      </c>
      <c r="F543" s="111">
        <v>14827345553.99</v>
      </c>
    </row>
    <row r="544" spans="2:6" x14ac:dyDescent="0.25">
      <c r="B544" s="112" t="s">
        <v>522</v>
      </c>
      <c r="C544" s="113">
        <v>217039052885</v>
      </c>
      <c r="D544" s="113">
        <v>4350896573.2399998</v>
      </c>
      <c r="E544" s="113">
        <v>4350896030.3599997</v>
      </c>
      <c r="F544" s="113">
        <v>14827345553.99</v>
      </c>
    </row>
    <row r="545" spans="2:6" x14ac:dyDescent="0.25">
      <c r="B545" s="114" t="s">
        <v>523</v>
      </c>
      <c r="C545" s="125">
        <v>217039052885</v>
      </c>
      <c r="D545" s="125">
        <v>4350896573.2399998</v>
      </c>
      <c r="E545" s="125">
        <v>4350896030.3599997</v>
      </c>
      <c r="F545" s="125">
        <v>14827345553.99</v>
      </c>
    </row>
    <row r="546" spans="2:6" x14ac:dyDescent="0.25">
      <c r="B546" s="126" t="s">
        <v>388</v>
      </c>
      <c r="C546" s="125">
        <v>217039052885</v>
      </c>
      <c r="D546" s="125">
        <v>4350896573.2399998</v>
      </c>
      <c r="E546" s="125">
        <v>4350896030.3599997</v>
      </c>
      <c r="F546" s="125">
        <v>14827345553.99</v>
      </c>
    </row>
    <row r="547" spans="2:6" x14ac:dyDescent="0.25">
      <c r="B547" s="110" t="s">
        <v>524</v>
      </c>
      <c r="C547" s="111">
        <v>88319678959</v>
      </c>
      <c r="D547" s="111">
        <v>7809921791.9899998</v>
      </c>
      <c r="E547" s="111">
        <v>10362093483.200001</v>
      </c>
      <c r="F547" s="111">
        <v>10404732764.769999</v>
      </c>
    </row>
    <row r="548" spans="2:6" x14ac:dyDescent="0.25">
      <c r="B548" s="112" t="s">
        <v>525</v>
      </c>
      <c r="C548" s="113">
        <v>88319678959</v>
      </c>
      <c r="D548" s="113">
        <v>7809921791.9899998</v>
      </c>
      <c r="E548" s="113">
        <v>10362093483.200001</v>
      </c>
      <c r="F548" s="113">
        <v>10404732764.769999</v>
      </c>
    </row>
    <row r="549" spans="2:6" x14ac:dyDescent="0.25">
      <c r="B549" s="114" t="s">
        <v>526</v>
      </c>
      <c r="C549" s="125">
        <v>88319678959</v>
      </c>
      <c r="D549" s="125">
        <v>7809921791.9899998</v>
      </c>
      <c r="E549" s="125">
        <v>10362093483.200001</v>
      </c>
      <c r="F549" s="125">
        <v>10404732764.769999</v>
      </c>
    </row>
    <row r="550" spans="2:6" x14ac:dyDescent="0.25">
      <c r="B550" s="126" t="s">
        <v>527</v>
      </c>
      <c r="C550" s="125">
        <v>3701712</v>
      </c>
      <c r="D550" s="125">
        <v>241189.28</v>
      </c>
      <c r="E550" s="125">
        <v>241189.28</v>
      </c>
      <c r="F550" s="125">
        <v>241189.28</v>
      </c>
    </row>
    <row r="551" spans="2:6" x14ac:dyDescent="0.25">
      <c r="B551" s="126" t="s">
        <v>528</v>
      </c>
      <c r="C551" s="125">
        <v>45895199999</v>
      </c>
      <c r="D551" s="125">
        <v>7751306844.9499998</v>
      </c>
      <c r="E551" s="125">
        <v>7751306844.9499998</v>
      </c>
      <c r="F551" s="125">
        <v>7751306844.9499998</v>
      </c>
    </row>
    <row r="552" spans="2:6" x14ac:dyDescent="0.25">
      <c r="B552" s="126" t="s">
        <v>161</v>
      </c>
      <c r="C552" s="115">
        <v>34163988319</v>
      </c>
      <c r="D552" s="115">
        <v>-13044408.59</v>
      </c>
      <c r="E552" s="115">
        <v>2539127282.6200004</v>
      </c>
      <c r="F552" s="115">
        <v>2581766564.1899996</v>
      </c>
    </row>
    <row r="553" spans="2:6" x14ac:dyDescent="0.25">
      <c r="B553" s="126" t="s">
        <v>170</v>
      </c>
      <c r="C553" s="115">
        <v>8256788929</v>
      </c>
      <c r="D553" s="115">
        <v>71418166.349999994</v>
      </c>
      <c r="E553" s="115">
        <v>71418166.349999994</v>
      </c>
      <c r="F553" s="115">
        <v>71418166.349999994</v>
      </c>
    </row>
    <row r="554" spans="2:6" ht="15.75" thickBot="1" x14ac:dyDescent="0.3">
      <c r="B554" s="117" t="s">
        <v>153</v>
      </c>
      <c r="C554" s="118">
        <v>1046280711338</v>
      </c>
      <c r="D554" s="118">
        <v>62903596325.679985</v>
      </c>
      <c r="E554" s="118">
        <v>69736507244.040009</v>
      </c>
      <c r="F554" s="118">
        <v>84789692213.640015</v>
      </c>
    </row>
    <row r="555" spans="2:6" x14ac:dyDescent="0.25">
      <c r="B555" s="122"/>
      <c r="C555" s="28"/>
      <c r="D555" s="28"/>
    </row>
    <row r="556" spans="2:6" x14ac:dyDescent="0.25">
      <c r="B556" s="29" t="s">
        <v>61</v>
      </c>
    </row>
    <row r="557" spans="2:6" x14ac:dyDescent="0.25">
      <c r="B557" s="29" t="s">
        <v>145</v>
      </c>
    </row>
    <row r="558" spans="2:6" x14ac:dyDescent="0.25">
      <c r="B558" s="29" t="s">
        <v>63</v>
      </c>
    </row>
  </sheetData>
  <mergeCells count="7">
    <mergeCell ref="F5:F7"/>
    <mergeCell ref="B3:E3"/>
    <mergeCell ref="B4:E4"/>
    <mergeCell ref="B5:B6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Gráfico 1 -np</vt:lpstr>
      <vt:lpstr>Gráfico 1</vt:lpstr>
      <vt:lpstr>Tabla 1</vt:lpstr>
      <vt:lpstr>Tabla 2</vt:lpstr>
      <vt:lpstr>Mapa</vt:lpstr>
      <vt:lpstr>Tabla 3</vt:lpstr>
      <vt:lpstr>Gráfico 2</vt:lpstr>
      <vt:lpstr>Anexo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Mariangel Moneró Samuel</dc:creator>
  <cp:lastModifiedBy>Juan E.  Portalatin G.</cp:lastModifiedBy>
  <dcterms:created xsi:type="dcterms:W3CDTF">2022-05-09T14:22:24Z</dcterms:created>
  <dcterms:modified xsi:type="dcterms:W3CDTF">2022-05-16T19:23:24Z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2022-05-09T14:22:24Z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8cbf4a2d-ff90-4249-8aea-52f366d0abae</vt:lpwstr>
  </property>
  <property fmtid="{D5CDD505-2E9C-101B-9397-08002B2CF9AE}" pid="8" name="MSIP_Label_b5510b9d-1611-4022-8488-41b0fd106d01_ContentBits">
    <vt:lpwstr>0</vt:lpwstr>
  </property>
</Properties>
</file>