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Septiembre/Mensual Consolidado/"/>
    </mc:Choice>
  </mc:AlternateContent>
  <xr:revisionPtr revIDLastSave="203" documentId="13_ncr:1_{C5839AA6-0A6E-459C-AF51-BFE8D0B34F4C}" xr6:coauthVersionLast="47" xr6:coauthVersionMax="47" xr10:uidLastSave="{A15312D1-F284-4702-B0C9-658C706C15A4}"/>
  <bookViews>
    <workbookView xWindow="-28920" yWindow="210" windowWidth="29040" windowHeight="15840" tabRatio="884" xr2:uid="{00000000-000D-0000-FFFF-FFFF00000000}"/>
  </bookViews>
  <sheets>
    <sheet name="Tabla 1" sheetId="17" r:id="rId1"/>
    <sheet name="Tabla 2" sheetId="7" r:id="rId2"/>
    <sheet name="Ilustración 1" sheetId="8" r:id="rId3"/>
    <sheet name="Tabla 3" sheetId="4" r:id="rId4"/>
    <sheet name="Gráfico 2" sheetId="5" r:id="rId5"/>
    <sheet name="Gráfico 3" sheetId="6" r:id="rId6"/>
    <sheet name="Ilustración 2" sheetId="11" r:id="rId7"/>
    <sheet name="Mapa 1" sheetId="22" r:id="rId8"/>
    <sheet name="Tabla 4" sheetId="12" r:id="rId9"/>
    <sheet name="Ilustración 3" sheetId="19" r:id="rId10"/>
    <sheet name="Tabla 5" sheetId="9" r:id="rId11"/>
    <sheet name="Tabla 6" sheetId="10" r:id="rId12"/>
    <sheet name="Anexo 1" sheetId="13" r:id="rId13"/>
    <sheet name="Anexo 2 " sheetId="14" r:id="rId14"/>
    <sheet name="Anexo 3" sheetId="15" r:id="rId15"/>
    <sheet name="Anexo 4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</externalReferences>
  <definedNames>
    <definedName name="\0" localSheetId="9">#REF!</definedName>
    <definedName name="\0" localSheetId="7">#REF!</definedName>
    <definedName name="\0">#REF!</definedName>
    <definedName name="\A" localSheetId="9">#REF!</definedName>
    <definedName name="\A" localSheetId="7">#REF!</definedName>
    <definedName name="\A">#REF!</definedName>
    <definedName name="\B" localSheetId="9">#REF!</definedName>
    <definedName name="\B" localSheetId="7">#REF!</definedName>
    <definedName name="\B">#REF!</definedName>
    <definedName name="\bmiii">[1]Q6!$E$32:$AH$32</definedName>
    <definedName name="\C" localSheetId="9">#REF!</definedName>
    <definedName name="\C" localSheetId="7">#REF!</definedName>
    <definedName name="\C">#REF!</definedName>
    <definedName name="\cc" localSheetId="9">[2]Debt!#REF!</definedName>
    <definedName name="\cc" localSheetId="7">[2]Debt!#REF!</definedName>
    <definedName name="\cc">[2]Debt!#REF!</definedName>
    <definedName name="\D" localSheetId="9">#REF!</definedName>
    <definedName name="\D" localSheetId="7">#REF!</definedName>
    <definedName name="\D">#REF!</definedName>
    <definedName name="\E" localSheetId="9">#REF!</definedName>
    <definedName name="\E" localSheetId="7">#REF!</definedName>
    <definedName name="\E">#REF!</definedName>
    <definedName name="\F" localSheetId="9">#REF!</definedName>
    <definedName name="\F" localSheetId="7">#REF!</definedName>
    <definedName name="\F">#REF!</definedName>
    <definedName name="\G" localSheetId="9">#REF!</definedName>
    <definedName name="\G">#REF!</definedName>
    <definedName name="\gg">[2]Debt!#REF!</definedName>
    <definedName name="\H" localSheetId="9">#REF!</definedName>
    <definedName name="\H" localSheetId="7">#REF!</definedName>
    <definedName name="\H">#REF!</definedName>
    <definedName name="\I" localSheetId="9">#REF!</definedName>
    <definedName name="\I" localSheetId="7">#REF!</definedName>
    <definedName name="\I">#REF!</definedName>
    <definedName name="\J" localSheetId="9">#REF!</definedName>
    <definedName name="\J" localSheetId="7">#REF!</definedName>
    <definedName name="\J">#REF!</definedName>
    <definedName name="\K" localSheetId="9">#REF!</definedName>
    <definedName name="\K">#REF!</definedName>
    <definedName name="\kk">[2]Debt!#REF!</definedName>
    <definedName name="\L" localSheetId="9">#REF!</definedName>
    <definedName name="\L" localSheetId="7">#REF!</definedName>
    <definedName name="\L">#REF!</definedName>
    <definedName name="\M" localSheetId="9">#REF!</definedName>
    <definedName name="\M" localSheetId="7">#REF!</definedName>
    <definedName name="\M">#REF!</definedName>
    <definedName name="\N" localSheetId="9">#REF!</definedName>
    <definedName name="\N" localSheetId="7">#REF!</definedName>
    <definedName name="\N">#REF!</definedName>
    <definedName name="\Ñ" localSheetId="9">#REF!</definedName>
    <definedName name="\Ñ">#REF!</definedName>
    <definedName name="\O" localSheetId="9">#REF!</definedName>
    <definedName name="\O">#REF!</definedName>
    <definedName name="\P" localSheetId="9">#REF!</definedName>
    <definedName name="\P">#REF!</definedName>
    <definedName name="\Q" localSheetId="9">#REF!</definedName>
    <definedName name="\Q">#REF!</definedName>
    <definedName name="\R" localSheetId="9">#REF!</definedName>
    <definedName name="\R">#REF!</definedName>
    <definedName name="\S" localSheetId="9">#REF!</definedName>
    <definedName name="\S">#REF!</definedName>
    <definedName name="\T" localSheetId="9">#REF!</definedName>
    <definedName name="\T">#REF!</definedName>
    <definedName name="\T1" localSheetId="9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7">#REF!</definedName>
    <definedName name="\U">#REF!</definedName>
    <definedName name="\V" localSheetId="9">#REF!</definedName>
    <definedName name="\V" localSheetId="7">#REF!</definedName>
    <definedName name="\V">#REF!</definedName>
    <definedName name="\W" localSheetId="9">#REF!</definedName>
    <definedName name="\W" localSheetId="7">#REF!</definedName>
    <definedName name="\W">#REF!</definedName>
    <definedName name="\X" localSheetId="9">#REF!</definedName>
    <definedName name="\X">#REF!</definedName>
    <definedName name="\Y" localSheetId="9">#REF!</definedName>
    <definedName name="\Y">#REF!</definedName>
    <definedName name="\Z" localSheetId="9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>[5]!__________tnt1</definedName>
    <definedName name="_________asd1" localSheetId="9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9">[5]!_________tnt1</definedName>
    <definedName name="_________tnt1">[5]!_________tnt1</definedName>
    <definedName name="________asd1" localSheetId="9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9">[5]!________tnt1</definedName>
    <definedName name="________tnt1">[5]!________tnt1</definedName>
    <definedName name="_______asd1" localSheetId="9">[5]!_______asd1</definedName>
    <definedName name="_______asd1">[5]!_______asd1</definedName>
    <definedName name="_______FAL4" localSheetId="9">#REF!</definedName>
    <definedName name="_______FAL4" localSheetId="7">#REF!</definedName>
    <definedName name="_______FAL4">#REF!</definedName>
    <definedName name="_______FAL6" localSheetId="9">#REF!</definedName>
    <definedName name="_______FAL6" localSheetId="7">#REF!</definedName>
    <definedName name="_______FAL6">#REF!</definedName>
    <definedName name="_______FAL7" localSheetId="9">#REF!</definedName>
    <definedName name="_______FAL7" localSheetId="7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9">[5]!_______tnt1</definedName>
    <definedName name="_______tnt1">[5]!_______tnt1</definedName>
    <definedName name="______asd1" localSheetId="9">[5]!______asd1</definedName>
    <definedName name="______asd1">[5]!______asd1</definedName>
    <definedName name="______AUS1" localSheetId="9">#REF!</definedName>
    <definedName name="______AUS1" localSheetId="7">#REF!</definedName>
    <definedName name="______AUS1">#REF!</definedName>
    <definedName name="______DEG1" localSheetId="9">#REF!</definedName>
    <definedName name="______DEG1" localSheetId="7">#REF!</definedName>
    <definedName name="______DEG1">#REF!</definedName>
    <definedName name="______DKR1" localSheetId="9">#REF!</definedName>
    <definedName name="______DKR1" localSheetId="7">#REF!</definedName>
    <definedName name="______DKR1">#REF!</definedName>
    <definedName name="______ECU1" localSheetId="9">#REF!</definedName>
    <definedName name="______ECU1">#REF!</definedName>
    <definedName name="______ESC1" localSheetId="9">#REF!</definedName>
    <definedName name="______ESC1">#REF!</definedName>
    <definedName name="______FAL2" localSheetId="9">#REF!</definedName>
    <definedName name="______FAL2">#REF!</definedName>
    <definedName name="______FAL3" localSheetId="9">#REF!</definedName>
    <definedName name="______FAL3">#REF!</definedName>
    <definedName name="______FAL4" localSheetId="9">#REF!</definedName>
    <definedName name="______FAL4">#REF!</definedName>
    <definedName name="______FAL5" localSheetId="9">#REF!</definedName>
    <definedName name="______FAL5">#REF!</definedName>
    <definedName name="______FAL6" localSheetId="9">#REF!</definedName>
    <definedName name="______FAL6">#REF!</definedName>
    <definedName name="______FAL7" localSheetId="9">#REF!</definedName>
    <definedName name="______FAL7">#REF!</definedName>
    <definedName name="______FMK1" localSheetId="9">#REF!</definedName>
    <definedName name="______FMK1">#REF!</definedName>
    <definedName name="______IKR1" localSheetId="9">#REF!</definedName>
    <definedName name="______IKR1">#REF!</definedName>
    <definedName name="______IRP1" localSheetId="9">#REF!</definedName>
    <definedName name="______IRP1">#REF!</definedName>
    <definedName name="______LIT1" localSheetId="9">#REF!</definedName>
    <definedName name="______LIT1">#REF!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7">#REF!</definedName>
    <definedName name="______MEX1">#REF!</definedName>
    <definedName name="______PTA1" localSheetId="9">#REF!</definedName>
    <definedName name="______PTA1" localSheetId="7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7">#REF!</definedName>
    <definedName name="______SAR1">#REF!</definedName>
    <definedName name="______SRT11" localSheetId="9" hidden="1">{"Minpmon",#N/A,FALSE,"Monthinput"}</definedName>
    <definedName name="______SRT11" localSheetId="7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9">[5]!______tnt1</definedName>
    <definedName name="______tnt1">[5]!______tnt1</definedName>
    <definedName name="_____asd1">#N/A</definedName>
    <definedName name="_____AUS1" localSheetId="9">#REF!</definedName>
    <definedName name="_____AUS1" localSheetId="7">#REF!</definedName>
    <definedName name="_____AUS1">#REF!</definedName>
    <definedName name="_____DEG1" localSheetId="9">#REF!</definedName>
    <definedName name="_____DEG1" localSheetId="7">#REF!</definedName>
    <definedName name="_____DEG1">#REF!</definedName>
    <definedName name="_____DKR1" localSheetId="9">#REF!</definedName>
    <definedName name="_____DKR1" localSheetId="7">#REF!</definedName>
    <definedName name="_____DKR1">#REF!</definedName>
    <definedName name="_____ECU1" localSheetId="9">#REF!</definedName>
    <definedName name="_____ECU1">#REF!</definedName>
    <definedName name="_____ESC1" localSheetId="9">#REF!</definedName>
    <definedName name="_____ESC1">#REF!</definedName>
    <definedName name="_____FAL2" localSheetId="9">#REF!</definedName>
    <definedName name="_____FAL2">#REF!</definedName>
    <definedName name="_____FAL3" localSheetId="9">#REF!</definedName>
    <definedName name="_____FAL3">#REF!</definedName>
    <definedName name="_____FAL4" localSheetId="9">#REF!</definedName>
    <definedName name="_____FAL4">#REF!</definedName>
    <definedName name="_____FAL5" localSheetId="9">#REF!</definedName>
    <definedName name="_____FAL5">#REF!</definedName>
    <definedName name="_____FAL6" localSheetId="9">#REF!</definedName>
    <definedName name="_____FAL6">#REF!</definedName>
    <definedName name="_____FAL7" localSheetId="9">#REF!</definedName>
    <definedName name="_____FAL7">#REF!</definedName>
    <definedName name="_____FMK1" localSheetId="9">#REF!</definedName>
    <definedName name="_____FMK1">#REF!</definedName>
    <definedName name="_____IKR1" localSheetId="9">#REF!</definedName>
    <definedName name="_____IKR1">#REF!</definedName>
    <definedName name="_____IRP1" localSheetId="9">#REF!</definedName>
    <definedName name="_____IRP1">#REF!</definedName>
    <definedName name="_____LIT1" localSheetId="9">#REF!</definedName>
    <definedName name="_____LIT1">#REF!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7">#REF!</definedName>
    <definedName name="_____MEX1">#REF!</definedName>
    <definedName name="_____PTA1" localSheetId="9">#REF!</definedName>
    <definedName name="_____PTA1" localSheetId="7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7">#REF!</definedName>
    <definedName name="_____SAR1">#REF!</definedName>
    <definedName name="_____SRT11" localSheetId="9" hidden="1">{"Minpmon",#N/A,FALSE,"Monthinput"}</definedName>
    <definedName name="_____SRT11" localSheetId="7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9">[7]GROWTH!#REF!</definedName>
    <definedName name="_____TOT58" localSheetId="7">[7]GROWTH!#REF!</definedName>
    <definedName name="_____TOT58">[7]GROWTH!#REF!</definedName>
    <definedName name="____asd1">#N/A</definedName>
    <definedName name="____AUS1" localSheetId="9">#REF!</definedName>
    <definedName name="____AUS1" localSheetId="7">#REF!</definedName>
    <definedName name="____AUS1">#REF!</definedName>
    <definedName name="____DEG1" localSheetId="9">#REF!</definedName>
    <definedName name="____DEG1" localSheetId="7">#REF!</definedName>
    <definedName name="____DEG1">#REF!</definedName>
    <definedName name="____DKR1" localSheetId="9">#REF!</definedName>
    <definedName name="____DKR1" localSheetId="7">#REF!</definedName>
    <definedName name="____DKR1">#REF!</definedName>
    <definedName name="____ECU1" localSheetId="9">#REF!</definedName>
    <definedName name="____ECU1">#REF!</definedName>
    <definedName name="____ESC1" localSheetId="9">#REF!</definedName>
    <definedName name="____ESC1">#REF!</definedName>
    <definedName name="____FAL2" localSheetId="9">#REF!</definedName>
    <definedName name="____FAL2">#REF!</definedName>
    <definedName name="____FAL3" localSheetId="9">#REF!</definedName>
    <definedName name="____FAL3">#REF!</definedName>
    <definedName name="____FAL4" localSheetId="9">#REF!</definedName>
    <definedName name="____FAL4">#REF!</definedName>
    <definedName name="____FAL5" localSheetId="9">#REF!</definedName>
    <definedName name="____FAL5">#REF!</definedName>
    <definedName name="____FAL6" localSheetId="9">#REF!</definedName>
    <definedName name="____FAL6">#REF!</definedName>
    <definedName name="____FAL7" localSheetId="9">#REF!</definedName>
    <definedName name="____FAL7">#REF!</definedName>
    <definedName name="____FMK1" localSheetId="9">#REF!</definedName>
    <definedName name="____FMK1">#REF!</definedName>
    <definedName name="____IKR1" localSheetId="9">#REF!</definedName>
    <definedName name="____IKR1">#REF!</definedName>
    <definedName name="____IRP1" localSheetId="9">#REF!</definedName>
    <definedName name="____IRP1">#REF!</definedName>
    <definedName name="____LIT1" localSheetId="9">#REF!</definedName>
    <definedName name="____LIT1">#REF!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7">#REF!</definedName>
    <definedName name="____MEX1">#REF!</definedName>
    <definedName name="____PTA1" localSheetId="9">#REF!</definedName>
    <definedName name="____PTA1" localSheetId="7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7">#REF!</definedName>
    <definedName name="____SAR1">#REF!</definedName>
    <definedName name="____SRT11" localSheetId="9" hidden="1">{"Minpmon",#N/A,FALSE,"Monthinput"}</definedName>
    <definedName name="____SRT11" localSheetId="7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9">[7]GROWTH!#REF!</definedName>
    <definedName name="____TOT58" localSheetId="7">[7]GROWTH!#REF!</definedName>
    <definedName name="____TOT58">[7]GROWTH!#REF!</definedName>
    <definedName name="___asd1">#N/A</definedName>
    <definedName name="___AUS1" localSheetId="9">#REF!</definedName>
    <definedName name="___AUS1" localSheetId="7">#REF!</definedName>
    <definedName name="___AUS1">#REF!</definedName>
    <definedName name="___DEG1" localSheetId="9">#REF!</definedName>
    <definedName name="___DEG1" localSheetId="7">#REF!</definedName>
    <definedName name="___DEG1">#REF!</definedName>
    <definedName name="___DKR1" localSheetId="9">#REF!</definedName>
    <definedName name="___DKR1" localSheetId="7">#REF!</definedName>
    <definedName name="___DKR1">#REF!</definedName>
    <definedName name="___ECU1" localSheetId="9">#REF!</definedName>
    <definedName name="___ECU1">#REF!</definedName>
    <definedName name="___ESC1" localSheetId="9">#REF!</definedName>
    <definedName name="___ESC1">#REF!</definedName>
    <definedName name="___F" hidden="1">'[8]Fax a enviar'!#REF!</definedName>
    <definedName name="___FAL2" localSheetId="9">#REF!</definedName>
    <definedName name="___FAL2" localSheetId="7">#REF!</definedName>
    <definedName name="___FAL2">#REF!</definedName>
    <definedName name="___FAL3" localSheetId="9">#REF!</definedName>
    <definedName name="___FAL3" localSheetId="7">#REF!</definedName>
    <definedName name="___FAL3">#REF!</definedName>
    <definedName name="___FAL4" localSheetId="9">#REF!</definedName>
    <definedName name="___FAL4" localSheetId="7">#REF!</definedName>
    <definedName name="___FAL4">#REF!</definedName>
    <definedName name="___FAL5" localSheetId="9">#REF!</definedName>
    <definedName name="___FAL5">#REF!</definedName>
    <definedName name="___FAL6" localSheetId="9">#REF!</definedName>
    <definedName name="___FAL6">#REF!</definedName>
    <definedName name="___FAL7" localSheetId="9">#REF!</definedName>
    <definedName name="___FAL7">#REF!</definedName>
    <definedName name="___FMK1" localSheetId="9">#REF!</definedName>
    <definedName name="___FMK1">#REF!</definedName>
    <definedName name="___IKR1" localSheetId="9">#REF!</definedName>
    <definedName name="___IKR1">#REF!</definedName>
    <definedName name="___IRP1" localSheetId="9">#REF!</definedName>
    <definedName name="___IRP1">#REF!</definedName>
    <definedName name="___LIT1" localSheetId="9">#REF!</definedName>
    <definedName name="___LIT1">#REF!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7">#REF!</definedName>
    <definedName name="___MEX1">#REF!</definedName>
    <definedName name="___PTA1" localSheetId="9">#REF!</definedName>
    <definedName name="___PTA1" localSheetId="7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7">#REF!</definedName>
    <definedName name="___SAR1">#REF!</definedName>
    <definedName name="___SRT11" localSheetId="9" hidden="1">{"Minpmon",#N/A,FALSE,"Monthinput"}</definedName>
    <definedName name="___SRT11" localSheetId="7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9">[7]GROWTH!#REF!</definedName>
    <definedName name="___TOT58" localSheetId="7">[7]GROWTH!#REF!</definedName>
    <definedName name="___TOT58">[7]GROWTH!#REF!</definedName>
    <definedName name="__10FA_L" localSheetId="9">#REF!</definedName>
    <definedName name="__10FA_L" localSheetId="7">#REF!</definedName>
    <definedName name="__10FA_L">#REF!</definedName>
    <definedName name="__11GAZ_LIABS" localSheetId="9">#REF!</definedName>
    <definedName name="__11GAZ_LIABS" localSheetId="7">#REF!</definedName>
    <definedName name="__11GAZ_LIABS">#REF!</definedName>
    <definedName name="__123Graph_A" localSheetId="9" hidden="1">[9]C!#REF!</definedName>
    <definedName name="__123Graph_A" localSheetId="7" hidden="1">[9]C!#REF!</definedName>
    <definedName name="__123Graph_A" hidden="1">[9]C!#REF!</definedName>
    <definedName name="__123Graph_AChart1" localSheetId="9" hidden="1">[10]IN_Cable!#REF!</definedName>
    <definedName name="__123Graph_AChart1" localSheetId="7" hidden="1">[10]IN_Cable!#REF!</definedName>
    <definedName name="__123Graph_AChart1" hidden="1">[10]IN_Cable!#REF!</definedName>
    <definedName name="__123Graph_AChart2" localSheetId="9" hidden="1">[10]IN_Cable!#REF!</definedName>
    <definedName name="__123Graph_AChart2" hidden="1">[10]IN_Cable!#REF!</definedName>
    <definedName name="__123Graph_AChart3" localSheetId="9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9" hidden="1">#REF!</definedName>
    <definedName name="__123Graph_ADEBT" localSheetId="7" hidden="1">#REF!</definedName>
    <definedName name="__123Graph_ADEBT" hidden="1">#REF!</definedName>
    <definedName name="__123Graph_ADIFFERENTIAL" localSheetId="9" hidden="1">[11]TAB25b!#REF!</definedName>
    <definedName name="__123Graph_ADIFFERENTIAL" localSheetId="7" hidden="1">[11]TAB25b!#REF!</definedName>
    <definedName name="__123Graph_ADIFFERENTIAL" hidden="1">[11]TAB25b!#REF!</definedName>
    <definedName name="__123Graph_AINTEREST" localSheetId="7" hidden="1">[11]TAB25b!#REF!</definedName>
    <definedName name="__123Graph_AINTEREST" hidden="1">[11]TAB25b!#REF!</definedName>
    <definedName name="__123Graph_AREER" hidden="1">[12]ER!#REF!</definedName>
    <definedName name="__123Graph_ASPREAD" hidden="1">[11]TAB25b!#REF!</definedName>
    <definedName name="__123Graph_B" hidden="1">[13]FLUJO!$B$7929:$C$7929</definedName>
    <definedName name="__123Graph_BChart1" localSheetId="9" hidden="1">#REF!</definedName>
    <definedName name="__123Graph_BChart1" localSheetId="7" hidden="1">#REF!</definedName>
    <definedName name="__123Graph_BChart1" hidden="1">#REF!</definedName>
    <definedName name="__123Graph_BChart2" localSheetId="9" hidden="1">#REF!</definedName>
    <definedName name="__123Graph_BChart2" localSheetId="7" hidden="1">#REF!</definedName>
    <definedName name="__123Graph_BChart2" hidden="1">#REF!</definedName>
    <definedName name="__123Graph_BChart3" localSheetId="9" hidden="1">#REF!</definedName>
    <definedName name="__123Graph_BChart3" localSheetId="7" hidden="1">#REF!</definedName>
    <definedName name="__123Graph_BChart3" hidden="1">#REF!</definedName>
    <definedName name="__123Graph_BChart4" localSheetId="9" hidden="1">#REF!</definedName>
    <definedName name="__123Graph_BChart4" hidden="1">#REF!</definedName>
    <definedName name="__123Graph_BChart5" localSheetId="9" hidden="1">#REF!</definedName>
    <definedName name="__123Graph_BChart5" hidden="1">#REF!</definedName>
    <definedName name="__123Graph_BChart6" localSheetId="9" hidden="1">#REF!</definedName>
    <definedName name="__123Graph_BChart6" hidden="1">#REF!</definedName>
    <definedName name="__123Graph_BChart7" localSheetId="9" hidden="1">#REF!</definedName>
    <definedName name="__123Graph_BChart7" hidden="1">#REF!</definedName>
    <definedName name="__123Graph_BCurrent" localSheetId="9" hidden="1">[14]G!#REF!</definedName>
    <definedName name="__123Graph_BCurrent" hidden="1">[14]G!#REF!</definedName>
    <definedName name="__123Graph_BDEBT" localSheetId="9" hidden="1">#REF!</definedName>
    <definedName name="__123Graph_BDEBT" localSheetId="7" hidden="1">#REF!</definedName>
    <definedName name="__123Graph_BDEBT" hidden="1">#REF!</definedName>
    <definedName name="__123Graph_BINTEREST" localSheetId="9" hidden="1">[11]TAB25b!#REF!</definedName>
    <definedName name="__123Graph_BINTEREST" localSheetId="7" hidden="1">[11]TAB25b!#REF!</definedName>
    <definedName name="__123Graph_BINTEREST" hidden="1">[11]TAB25b!#REF!</definedName>
    <definedName name="__123Graph_BREER" localSheetId="9" hidden="1">[12]ER!#REF!</definedName>
    <definedName name="__123Graph_BREER" hidden="1">[12]ER!#REF!</definedName>
    <definedName name="__123Graph_C" hidden="1">[13]FLUJO!$B$7936:$C$7936</definedName>
    <definedName name="__123Graph_CCurrent" localSheetId="9" hidden="1">'[15]Base Original'!#REF!</definedName>
    <definedName name="__123Graph_CCurrent" localSheetId="7" hidden="1">'[15]Base Original'!#REF!</definedName>
    <definedName name="__123Graph_CCurrent" hidden="1">'[15]Base Original'!#REF!</definedName>
    <definedName name="__123Graph_CREER" localSheetId="9" hidden="1">[12]ER!#REF!</definedName>
    <definedName name="__123Graph_CREER" localSheetId="7" hidden="1">[12]ER!#REF!</definedName>
    <definedName name="__123Graph_CREER" hidden="1">[12]ER!#REF!</definedName>
    <definedName name="__123Graph_D" hidden="1">[13]FLUJO!$B$7942:$C$7942</definedName>
    <definedName name="__123Graph_DCurrent" localSheetId="9" hidden="1">'[15]Base Original'!#REF!</definedName>
    <definedName name="__123Graph_DCurrent" localSheetId="7" hidden="1">'[15]Base Original'!#REF!</definedName>
    <definedName name="__123Graph_DCurrent" hidden="1">'[15]Base Original'!#REF!</definedName>
    <definedName name="__123Graph_E" localSheetId="9" hidden="1">[9]C!#REF!</definedName>
    <definedName name="__123Graph_E" localSheetId="7" hidden="1">[9]C!#REF!</definedName>
    <definedName name="__123Graph_E" hidden="1">[9]C!#REF!</definedName>
    <definedName name="__123Graph_ECurrent" localSheetId="9" hidden="1">'[15]Base Original'!#REF!</definedName>
    <definedName name="__123Graph_ECurrent" localSheetId="7" hidden="1">'[15]Base Original'!#REF!</definedName>
    <definedName name="__123Graph_ECurrent" hidden="1">'[15]Base Original'!#REF!</definedName>
    <definedName name="__123Graph_F" localSheetId="9" hidden="1">[9]C!#REF!</definedName>
    <definedName name="__123Graph_F" localSheetId="7" hidden="1">[9]C!#REF!</definedName>
    <definedName name="__123Graph_F" hidden="1">[9]C!#REF!</definedName>
    <definedName name="__123Graph_FCurrent" localSheetId="9" hidden="1">[16]Base!#REF!</definedName>
    <definedName name="__123Graph_FCurrent" localSheetId="7" hidden="1">[16]Base!#REF!</definedName>
    <definedName name="__123Graph_FCurrent" hidden="1">[16]Base!#REF!</definedName>
    <definedName name="__123Graph_X" hidden="1">[13]FLUJO!$B$7906:$C$7906</definedName>
    <definedName name="__123Graph_XDIFFERENTIAL" localSheetId="9" hidden="1">[11]TAB25b!#REF!</definedName>
    <definedName name="__123Graph_XDIFFERENTIAL" localSheetId="7" hidden="1">[11]TAB25b!#REF!</definedName>
    <definedName name="__123Graph_XDIFFERENTIAL" hidden="1">[11]TAB25b!#REF!</definedName>
    <definedName name="__123Graph_XSPREAD" localSheetId="9" hidden="1">[11]TAB25b!#REF!</definedName>
    <definedName name="__123Graph_XSPREAD" localSheetId="7" hidden="1">[11]TAB25b!#REF!</definedName>
    <definedName name="__123Graph_XSPREAD" hidden="1">[11]TAB25b!#REF!</definedName>
    <definedName name="__12INT_RESERVES" localSheetId="9">#REF!</definedName>
    <definedName name="__12INT_RESERVES" localSheetId="7">#REF!</definedName>
    <definedName name="__12INT_RESERVES">#REF!</definedName>
    <definedName name="__1r" localSheetId="9">#REF!</definedName>
    <definedName name="__1r" localSheetId="7">#REF!</definedName>
    <definedName name="__1r">#REF!</definedName>
    <definedName name="__2Macros_Import_.qbop" localSheetId="9">[17]!'[Macros Import].qbop'</definedName>
    <definedName name="__2Macros_Import_.qbop">[17]!'[Macros Import].qbop'</definedName>
    <definedName name="__3__123Graph_ACPI_ER_LOG" localSheetId="9" hidden="1">[12]ER!#REF!</definedName>
    <definedName name="__3__123Graph_ACPI_ER_LOG" localSheetId="7" hidden="1">[12]ER!#REF!</definedName>
    <definedName name="__3__123Graph_ACPI_ER_LOG" hidden="1">[12]ER!#REF!</definedName>
    <definedName name="__4__123Graph_BCPI_ER_LOG" localSheetId="9" hidden="1">[12]ER!#REF!</definedName>
    <definedName name="__4__123Graph_BCPI_ER_LOG" localSheetId="7" hidden="1">[12]ER!#REF!</definedName>
    <definedName name="__4__123Graph_BCPI_ER_LOG" hidden="1">[12]ER!#REF!</definedName>
    <definedName name="__5__123Graph_BIBA_IBRD" localSheetId="9" hidden="1">[12]WB!#REF!</definedName>
    <definedName name="__5__123Graph_BIBA_IBRD" localSheetId="7" hidden="1">[12]WB!#REF!</definedName>
    <definedName name="__5__123Graph_BIBA_IBRD" hidden="1">[12]WB!#REF!</definedName>
    <definedName name="__6B.2_B.3" localSheetId="9">#REF!</definedName>
    <definedName name="__6B.2_B.3" localSheetId="7">#REF!</definedName>
    <definedName name="__6B.2_B.3">#REF!</definedName>
    <definedName name="__7B.4___5" localSheetId="9">#REF!</definedName>
    <definedName name="__7B.4___5" localSheetId="7">#REF!</definedName>
    <definedName name="__7B.4___5">#REF!</definedName>
    <definedName name="__8CONSOL_B2" localSheetId="9">#REF!</definedName>
    <definedName name="__8CONSOL_B2" localSheetId="7">#REF!</definedName>
    <definedName name="__8CONSOL_B2">#REF!</definedName>
    <definedName name="__9CONSOL_DEPOSITS" localSheetId="9">'[18]A 11'!#REF!</definedName>
    <definedName name="__9CONSOL_DEPOSITS" localSheetId="7">'[18]A 11'!#REF!</definedName>
    <definedName name="__9CONSOL_DEPOSITS">'[18]A 11'!#REF!</definedName>
    <definedName name="__asd1" localSheetId="9">[5]!__asd1</definedName>
    <definedName name="__asd1">[5]!__asd1</definedName>
    <definedName name="__AUS1" localSheetId="9">#REF!</definedName>
    <definedName name="__AUS1" localSheetId="7">#REF!</definedName>
    <definedName name="__AUS1">#REF!</definedName>
    <definedName name="__BOP2" localSheetId="9">[19]BoP!#REF!</definedName>
    <definedName name="__BOP2" localSheetId="7">[19]BoP!#REF!</definedName>
    <definedName name="__BOP2">[19]BoP!#REF!</definedName>
    <definedName name="__DEG1" localSheetId="9">#REF!</definedName>
    <definedName name="__DEG1" localSheetId="7">#REF!</definedName>
    <definedName name="__DEG1">#REF!</definedName>
    <definedName name="__DKR1" localSheetId="9">#REF!</definedName>
    <definedName name="__DKR1" localSheetId="7">#REF!</definedName>
    <definedName name="__DKR1">#REF!</definedName>
    <definedName name="__ECU1" localSheetId="9">#REF!</definedName>
    <definedName name="__ECU1" localSheetId="7">#REF!</definedName>
    <definedName name="__ECU1">#REF!</definedName>
    <definedName name="__END94" localSheetId="9">#REF!</definedName>
    <definedName name="__END94">#REF!</definedName>
    <definedName name="__ESC1" localSheetId="9">#REF!</definedName>
    <definedName name="__ESC1">#REF!</definedName>
    <definedName name="__F" hidden="1">'[8]Fax a enviar'!#REF!</definedName>
    <definedName name="__FAL2" localSheetId="9">#REF!</definedName>
    <definedName name="__FAL2" localSheetId="7">#REF!</definedName>
    <definedName name="__FAL2">#REF!</definedName>
    <definedName name="__FAL3" localSheetId="9">#REF!</definedName>
    <definedName name="__FAL3" localSheetId="7">#REF!</definedName>
    <definedName name="__FAL3">#REF!</definedName>
    <definedName name="__FAL4" localSheetId="9">#REF!</definedName>
    <definedName name="__FAL4" localSheetId="7">#REF!</definedName>
    <definedName name="__FAL4">#REF!</definedName>
    <definedName name="__FAL5" localSheetId="9">#REF!</definedName>
    <definedName name="__FAL5">#REF!</definedName>
    <definedName name="__FAL6" localSheetId="9">#REF!</definedName>
    <definedName name="__FAL6">#REF!</definedName>
    <definedName name="__FAL7" localSheetId="9">#REF!</definedName>
    <definedName name="__FAL7">#REF!</definedName>
    <definedName name="__FMK1" localSheetId="9">#REF!</definedName>
    <definedName name="__FMK1">#REF!</definedName>
    <definedName name="__IKR1" localSheetId="9">#REF!</definedName>
    <definedName name="__IKR1">#REF!</definedName>
    <definedName name="__IRP1" localSheetId="9">#REF!</definedName>
    <definedName name="__IRP1">#REF!</definedName>
    <definedName name="__LIT1" localSheetId="9">#REF!</definedName>
    <definedName name="__LIT1">#REF!</definedName>
    <definedName name="__MEX1" localSheetId="9">#REF!</definedName>
    <definedName name="__MEX1">#REF!</definedName>
    <definedName name="__PTA1" localSheetId="9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7">#REF!</definedName>
    <definedName name="__SAR1">#REF!</definedName>
    <definedName name="__SUM2" localSheetId="9">#REF!</definedName>
    <definedName name="__SUM2" localSheetId="7">#REF!</definedName>
    <definedName name="__SUM2">#REF!</definedName>
    <definedName name="__TAB1" localSheetId="9">#REF!</definedName>
    <definedName name="__TAB1" localSheetId="7">#REF!</definedName>
    <definedName name="__TAB1">#REF!</definedName>
    <definedName name="__Tab19" localSheetId="9">#REF!</definedName>
    <definedName name="__Tab19">#REF!</definedName>
    <definedName name="__Tab20" localSheetId="9">#REF!</definedName>
    <definedName name="__Tab20">#REF!</definedName>
    <definedName name="__Tab21" localSheetId="9">#REF!</definedName>
    <definedName name="__Tab21">#REF!</definedName>
    <definedName name="__Tab22" localSheetId="9">#REF!</definedName>
    <definedName name="__Tab22">#REF!</definedName>
    <definedName name="__Tab23" localSheetId="9">#REF!</definedName>
    <definedName name="__Tab23">#REF!</definedName>
    <definedName name="__Tab24" localSheetId="9">#REF!</definedName>
    <definedName name="__Tab24">#REF!</definedName>
    <definedName name="__Tab26" localSheetId="9">#REF!</definedName>
    <definedName name="__Tab26">#REF!</definedName>
    <definedName name="__Tab27" localSheetId="9">#REF!</definedName>
    <definedName name="__Tab27">#REF!</definedName>
    <definedName name="__Tab28" localSheetId="9">#REF!</definedName>
    <definedName name="__Tab28">#REF!</definedName>
    <definedName name="__Tab29" localSheetId="9">#REF!</definedName>
    <definedName name="__Tab29">#REF!</definedName>
    <definedName name="__Tab30" localSheetId="9">#REF!</definedName>
    <definedName name="__Tab30">#REF!</definedName>
    <definedName name="__Tab31" localSheetId="9">#REF!</definedName>
    <definedName name="__Tab31">#REF!</definedName>
    <definedName name="__Tab32" localSheetId="9">#REF!</definedName>
    <definedName name="__Tab32">#REF!</definedName>
    <definedName name="__Tab33" localSheetId="9">#REF!</definedName>
    <definedName name="__Tab33">#REF!</definedName>
    <definedName name="__Tab34" localSheetId="9">#REF!</definedName>
    <definedName name="__Tab34">#REF!</definedName>
    <definedName name="__Tab35" localSheetId="9">#REF!</definedName>
    <definedName name="__Tab35">#REF!</definedName>
    <definedName name="__tAB4">'[6]shared data'!$A$1:$G$71</definedName>
    <definedName name="__tnt1" localSheetId="9">[5]!__tnt1</definedName>
    <definedName name="__tnt1">[5]!__tnt1</definedName>
    <definedName name="__TOT58" localSheetId="9">[7]GROWTH!#REF!</definedName>
    <definedName name="__TOT58" localSheetId="7">[7]GROWTH!#REF!</definedName>
    <definedName name="__TOT58">[7]GROWTH!#REF!</definedName>
    <definedName name="__WB2" localSheetId="9">#REF!</definedName>
    <definedName name="__WB2" localSheetId="7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9">[21]Afiliados!#REF!</definedName>
    <definedName name="_10_0GRÁFICO_N_10.2" localSheetId="7">[21]Afiliados!#REF!</definedName>
    <definedName name="_10_0GRÁFICO_N_10.2">[21]Afiliados!#REF!</definedName>
    <definedName name="_10FA_L" localSheetId="9">#REF!</definedName>
    <definedName name="_10FA_L" localSheetId="7">#REF!</definedName>
    <definedName name="_10FA_L">#REF!</definedName>
    <definedName name="_11__123Graph_AFIG_D" localSheetId="9" hidden="1">#REF!</definedName>
    <definedName name="_11__123Graph_AFIG_D" localSheetId="7" hidden="1">#REF!</definedName>
    <definedName name="_11__123Graph_AFIG_D" hidden="1">#REF!</definedName>
    <definedName name="_11__123Graph_BCPI_ER_LOG" localSheetId="9" hidden="1">[20]ER!#REF!</definedName>
    <definedName name="_11__123Graph_BCPI_ER_LOG" localSheetId="7" hidden="1">[20]ER!#REF!</definedName>
    <definedName name="_11__123Graph_BCPI_ER_LOG" hidden="1">[20]ER!#REF!</definedName>
    <definedName name="_11absorc" localSheetId="9">[22]Programa!#REF!</definedName>
    <definedName name="_11absorc" localSheetId="7">[22]Programa!#REF!</definedName>
    <definedName name="_11absorc">[22]Programa!#REF!</definedName>
    <definedName name="_11GAZ_LIABS" localSheetId="9">#REF!</definedName>
    <definedName name="_11GAZ_LIABS" localSheetId="7">#REF!</definedName>
    <definedName name="_11GAZ_LIABS">#REF!</definedName>
    <definedName name="_12__123Graph_AIBA_IBRD" hidden="1">[20]WB!$Q$62:$AK$62</definedName>
    <definedName name="_12__123Graph_BIBA_IBRD" localSheetId="9" hidden="1">[20]WB!#REF!</definedName>
    <definedName name="_12__123Graph_BIBA_IBRD" localSheetId="7" hidden="1">[20]WB!#REF!</definedName>
    <definedName name="_12__123Graph_BIBA_IBRD" hidden="1">[20]WB!#REF!</definedName>
    <definedName name="_12c" localSheetId="9">[22]Programa!#REF!</definedName>
    <definedName name="_12c" localSheetId="7">[22]Programa!#REF!</definedName>
    <definedName name="_12c">[22]Programa!#REF!</definedName>
    <definedName name="_12INT_RESERVES" localSheetId="9">#REF!</definedName>
    <definedName name="_12INT_RESERVES" localSheetId="7">#REF!</definedName>
    <definedName name="_12INT_RESERVES">#REF!</definedName>
    <definedName name="_15Macros_Import_.qbop" localSheetId="9">[17]!'[Macros Import].qbop'</definedName>
    <definedName name="_15Macros_Import_.qbop">[17]!'[Macros Import].qbop'</definedName>
    <definedName name="_16__123Graph_ATERMS_OF_TRADE" localSheetId="9" hidden="1">#REF!</definedName>
    <definedName name="_16__123Graph_ATERMS_OF_TRADE" localSheetId="7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9" hidden="1">[20]ER!#REF!</definedName>
    <definedName name="_19__123Graph_BCPI_ER_LOG" localSheetId="7" hidden="1">[20]ER!#REF!</definedName>
    <definedName name="_19__123Graph_BCPI_ER_LOG" hidden="1">[20]ER!#REF!</definedName>
    <definedName name="_1981" localSheetId="9">#REF!</definedName>
    <definedName name="_1981" localSheetId="7">#REF!</definedName>
    <definedName name="_1981">#REF!</definedName>
    <definedName name="_1982" localSheetId="9">#REF!</definedName>
    <definedName name="_1982" localSheetId="7">#REF!</definedName>
    <definedName name="_1982">#REF!</definedName>
    <definedName name="_1983" localSheetId="9">#REF!</definedName>
    <definedName name="_1983" localSheetId="7">#REF!</definedName>
    <definedName name="_1983">#REF!</definedName>
    <definedName name="_1984" localSheetId="9">#REF!</definedName>
    <definedName name="_1984">#REF!</definedName>
    <definedName name="_1985" localSheetId="9">#REF!</definedName>
    <definedName name="_1985">#REF!</definedName>
    <definedName name="_1986" localSheetId="9">#REF!</definedName>
    <definedName name="_1986">#REF!</definedName>
    <definedName name="_1987">#N/A</definedName>
    <definedName name="_1988" localSheetId="9">#REF!</definedName>
    <definedName name="_1988" localSheetId="7">#REF!</definedName>
    <definedName name="_1988">#REF!</definedName>
    <definedName name="_1989" localSheetId="9">#REF!</definedName>
    <definedName name="_1989" localSheetId="7">#REF!</definedName>
    <definedName name="_1989">#REF!</definedName>
    <definedName name="_1990" localSheetId="9">#REF!</definedName>
    <definedName name="_1990" localSheetId="7">#REF!</definedName>
    <definedName name="_1990">#REF!</definedName>
    <definedName name="_1991" localSheetId="9">#REF!</definedName>
    <definedName name="_1991">#REF!</definedName>
    <definedName name="_1992" localSheetId="9">#REF!</definedName>
    <definedName name="_1992">#REF!</definedName>
    <definedName name="_1993" localSheetId="9">#REF!</definedName>
    <definedName name="_1993">#REF!</definedName>
    <definedName name="_1994" localSheetId="9">#REF!</definedName>
    <definedName name="_1994">#REF!</definedName>
    <definedName name="_1995" localSheetId="9">#REF!</definedName>
    <definedName name="_1995">#REF!</definedName>
    <definedName name="_1996" localSheetId="9">#REF!</definedName>
    <definedName name="_1996">#REF!</definedName>
    <definedName name="_1997" localSheetId="9">#REF!</definedName>
    <definedName name="_1997">#REF!</definedName>
    <definedName name="_1998" localSheetId="9">#REF!</definedName>
    <definedName name="_1998">#REF!</definedName>
    <definedName name="_1999" localSheetId="9">#REF!</definedName>
    <definedName name="_1999">#REF!</definedName>
    <definedName name="_1IMPRESION" localSheetId="9">#REF!</definedName>
    <definedName name="_1IMPRESION">#REF!</definedName>
    <definedName name="_1Macros_Import_.qbop">#N/A</definedName>
    <definedName name="_1r" localSheetId="9">#REF!</definedName>
    <definedName name="_1r" localSheetId="7">#REF!</definedName>
    <definedName name="_1r">#REF!</definedName>
    <definedName name="_2">#N/A</definedName>
    <definedName name="_2__123Graph_ACPI_ER_LOG" localSheetId="9" hidden="1">[20]ER!#REF!</definedName>
    <definedName name="_2__123Graph_ACPI_ER_LOG" localSheetId="7" hidden="1">[20]ER!#REF!</definedName>
    <definedName name="_2__123Graph_ACPI_ER_LOG" hidden="1">[20]ER!#REF!</definedName>
    <definedName name="_2__123Graph_AFIG_D" localSheetId="9" hidden="1">#REF!</definedName>
    <definedName name="_2__123Graph_AFIG_D" localSheetId="7" hidden="1">#REF!</definedName>
    <definedName name="_2__123Graph_AFIG_D" hidden="1">#REF!</definedName>
    <definedName name="_20__123Graph_BIBA_IBRD" localSheetId="9" hidden="1">[20]WB!#REF!</definedName>
    <definedName name="_20__123Graph_BIBA_IBRD" localSheetId="7" hidden="1">[20]WB!#REF!</definedName>
    <definedName name="_20__123Graph_BIBA_IBRD" hidden="1">[20]WB!#REF!</definedName>
    <definedName name="_20__123Graph_XREALEX_WAGE" localSheetId="9" hidden="1">[23]PRIVATE!#REF!</definedName>
    <definedName name="_20__123Graph_XREALEX_WAGE" hidden="1">[23]PRIVATE!#REF!</definedName>
    <definedName name="_2000" localSheetId="9">#REF!</definedName>
    <definedName name="_2000" localSheetId="7">#REF!</definedName>
    <definedName name="_2000">#REF!</definedName>
    <definedName name="_2001" localSheetId="9">#REF!</definedName>
    <definedName name="_2001" localSheetId="7">#REF!</definedName>
    <definedName name="_2001">#REF!</definedName>
    <definedName name="_2002" localSheetId="9">#REF!</definedName>
    <definedName name="_2002" localSheetId="7">#REF!</definedName>
    <definedName name="_2002">#REF!</definedName>
    <definedName name="_2003" localSheetId="9">#REF!</definedName>
    <definedName name="_2003">#REF!</definedName>
    <definedName name="_24__123Graph_BTERMS_OF_TRADE" localSheetId="9" hidden="1">#REF!</definedName>
    <definedName name="_24__123Graph_BTERMS_OF_TRADE" hidden="1">#REF!</definedName>
    <definedName name="_24Macros_Import_.qbop" localSheetId="9">[24]!'[Macros Import].qbop'</definedName>
    <definedName name="_24Macros_Import_.qbop">[24]!'[Macros Import].qbop'</definedName>
    <definedName name="_25__123Graph_ACPI_ER_LOG" localSheetId="9" hidden="1">[25]ER!#REF!</definedName>
    <definedName name="_25__123Graph_ACPI_ER_LOG" localSheetId="7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9" hidden="1">[25]ER!#REF!</definedName>
    <definedName name="_26__123Graph_BCPI_ER_LOG" localSheetId="7" hidden="1">[25]ER!#REF!</definedName>
    <definedName name="_26__123Graph_BCPI_ER_LOG" hidden="1">[25]ER!#REF!</definedName>
    <definedName name="_27__123Graph_ACPI_ER_LOG" localSheetId="9" hidden="1">[12]ER!#REF!</definedName>
    <definedName name="_27__123Graph_ACPI_ER_LOG" localSheetId="7" hidden="1">[12]ER!#REF!</definedName>
    <definedName name="_27__123Graph_ACPI_ER_LOG" hidden="1">[12]ER!#REF!</definedName>
    <definedName name="_27__123Graph_BIBA_IBRD" localSheetId="9" hidden="1">[25]WB!#REF!</definedName>
    <definedName name="_27__123Graph_BIBA_IBRD" localSheetId="7" hidden="1">[25]WB!#REF!</definedName>
    <definedName name="_27__123Graph_BIBA_IBRD" hidden="1">[25]WB!#REF!</definedName>
    <definedName name="_27_0CUADRO_N__4." localSheetId="7">[26]monthly!#REF!</definedName>
    <definedName name="_27_0CUADRO_N__4.">[26]monthly!#REF!</definedName>
    <definedName name="_28B.2_B.3" localSheetId="9">#REF!</definedName>
    <definedName name="_28B.2_B.3" localSheetId="7">#REF!</definedName>
    <definedName name="_28B.2_B.3">#REF!</definedName>
    <definedName name="_29__123Graph_XFIG_D" localSheetId="9" hidden="1">#REF!</definedName>
    <definedName name="_29__123Graph_XFIG_D" localSheetId="7" hidden="1">#REF!</definedName>
    <definedName name="_29__123Graph_XFIG_D" hidden="1">#REF!</definedName>
    <definedName name="_29B.4___5" localSheetId="9">#REF!</definedName>
    <definedName name="_29B.4___5" localSheetId="7">#REF!</definedName>
    <definedName name="_29B.4___5">#REF!</definedName>
    <definedName name="_2IMPRESION" localSheetId="9">#REF!</definedName>
    <definedName name="_2IMPRESION">#REF!</definedName>
    <definedName name="_2Macros_Import_.qbop" localSheetId="9">[27]!'[Macros Import].qbop'</definedName>
    <definedName name="_2Macros_Import_.qbop">[27]!'[Macros Import].qbop'</definedName>
    <definedName name="_3">#N/A</definedName>
    <definedName name="_3.__No_club_de_París__Después_del_30_Jun_84" localSheetId="9">#REF!</definedName>
    <definedName name="_3.__No_club_de_París__Después_del_30_Jun_84" localSheetId="7">#REF!</definedName>
    <definedName name="_3.__No_club_de_París__Después_del_30_Jun_84">#REF!</definedName>
    <definedName name="_3__123Graph_ACPI_ER_LOG" localSheetId="9" hidden="1">[12]ER!#REF!</definedName>
    <definedName name="_3__123Graph_ACPI_ER_LOG" localSheetId="7" hidden="1">[12]ER!#REF!</definedName>
    <definedName name="_3__123Graph_ACPI_ER_LOG" hidden="1">[12]ER!#REF!</definedName>
    <definedName name="_3__123Graph_ATERMS_OF_TRADE" localSheetId="9" hidden="1">#REF!</definedName>
    <definedName name="_3__123Graph_ATERMS_OF_TRADE" localSheetId="7" hidden="1">#REF!</definedName>
    <definedName name="_3__123Graph_ATERMS_OF_TRADE" hidden="1">#REF!</definedName>
    <definedName name="_30__123Graph_XREALEX_WAGE" localSheetId="9" hidden="1">[23]PRIVATE!#REF!</definedName>
    <definedName name="_30__123Graph_XREALEX_WAGE" localSheetId="7" hidden="1">[23]PRIVATE!#REF!</definedName>
    <definedName name="_30__123Graph_XREALEX_WAGE" hidden="1">[23]PRIVATE!#REF!</definedName>
    <definedName name="_30CONSOL_B2" localSheetId="9">#REF!</definedName>
    <definedName name="_30CONSOL_B2" localSheetId="7">#REF!</definedName>
    <definedName name="_30CONSOL_B2">#REF!</definedName>
    <definedName name="_31_0GRÁFICO_N_10.2" localSheetId="9">[26]monthly!#REF!</definedName>
    <definedName name="_31_0GRÁFICO_N_10.2" localSheetId="7">[26]monthly!#REF!</definedName>
    <definedName name="_31_0GRÁFICO_N_10.2">[26]monthly!#REF!</definedName>
    <definedName name="_31CONSOL_DEPOSITS" localSheetId="9">'[28]A 11'!#REF!</definedName>
    <definedName name="_31CONSOL_DEPOSITS" localSheetId="7">'[28]A 11'!#REF!</definedName>
    <definedName name="_31CONSOL_DEPOSITS">'[28]A 11'!#REF!</definedName>
    <definedName name="_32FA_L" localSheetId="9">#REF!</definedName>
    <definedName name="_32FA_L" localSheetId="7">#REF!</definedName>
    <definedName name="_32FA_L">#REF!</definedName>
    <definedName name="_33GAZ_LIABS" localSheetId="9">#REF!</definedName>
    <definedName name="_33GAZ_LIABS" localSheetId="7">#REF!</definedName>
    <definedName name="_33GAZ_LIABS">#REF!</definedName>
    <definedName name="_34__123Graph_XTERMS_OF_TRADE" localSheetId="9" hidden="1">#REF!</definedName>
    <definedName name="_34__123Graph_XTERMS_OF_TRADE" localSheetId="7" hidden="1">#REF!</definedName>
    <definedName name="_34__123Graph_XTERMS_OF_TRADE" hidden="1">#REF!</definedName>
    <definedName name="_34INT_RESERVES" localSheetId="9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9" hidden="1">#REF!</definedName>
    <definedName name="_4__123Graph_BTERMS_OF_TRADE" localSheetId="7" hidden="1">#REF!</definedName>
    <definedName name="_4__123Graph_BTERMS_OF_TRADE" hidden="1">#REF!</definedName>
    <definedName name="_5">#N/A</definedName>
    <definedName name="_5__123Graph_BIBA_IBRD" localSheetId="7" hidden="1">[12]WB!#REF!</definedName>
    <definedName name="_5__123Graph_BIBA_IBRD" hidden="1">[12]WB!#REF!</definedName>
    <definedName name="_5__123Graph_XFIG_D" localSheetId="9" hidden="1">#REF!</definedName>
    <definedName name="_5__123Graph_XFIG_D" localSheetId="7" hidden="1">#REF!</definedName>
    <definedName name="_5__123Graph_XFIG_D" hidden="1">#REF!</definedName>
    <definedName name="_51__123Graph_BIBA_IBRD" localSheetId="7" hidden="1">[12]WB!#REF!</definedName>
    <definedName name="_51__123Graph_BIBA_IBRD" hidden="1">[12]WB!#REF!</definedName>
    <definedName name="_518" localSheetId="9">#REF!</definedName>
    <definedName name="_518" localSheetId="7">#REF!</definedName>
    <definedName name="_518">#REF!</definedName>
    <definedName name="_52B.2_B.3" localSheetId="9">#REF!</definedName>
    <definedName name="_52B.2_B.3" localSheetId="7">#REF!</definedName>
    <definedName name="_52B.2_B.3">#REF!</definedName>
    <definedName name="_53B.4___5" localSheetId="9">#REF!</definedName>
    <definedName name="_53B.4___5" localSheetId="7">#REF!</definedName>
    <definedName name="_53B.4___5">#REF!</definedName>
    <definedName name="_54CONSOL_B2" localSheetId="9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9" hidden="1">#REF!</definedName>
    <definedName name="_6__123Graph_XTERMS_OF_TRADE" localSheetId="7" hidden="1">#REF!</definedName>
    <definedName name="_6__123Graph_XTERMS_OF_TRADE" hidden="1">#REF!</definedName>
    <definedName name="_617" localSheetId="9">#REF!</definedName>
    <definedName name="_617" localSheetId="7">#REF!</definedName>
    <definedName name="_617">#REF!</definedName>
    <definedName name="_675" localSheetId="9">#REF!</definedName>
    <definedName name="_675" localSheetId="7">#REF!</definedName>
    <definedName name="_675">#REF!</definedName>
    <definedName name="_681" localSheetId="9">#REF!</definedName>
    <definedName name="_681">#REF!</definedName>
    <definedName name="_68CONSOL_DEPOSITS" localSheetId="9">'[18]A 11'!#REF!</definedName>
    <definedName name="_68CONSOL_DEPOSITS">'[18]A 11'!#REF!</definedName>
    <definedName name="_69FA_L" localSheetId="9">#REF!</definedName>
    <definedName name="_69FA_L" localSheetId="7">#REF!</definedName>
    <definedName name="_69FA_L">#REF!</definedName>
    <definedName name="_6B.2_B.3" localSheetId="9">#REF!</definedName>
    <definedName name="_6B.2_B.3" localSheetId="7">#REF!</definedName>
    <definedName name="_6B.2_B.3">#REF!</definedName>
    <definedName name="_7">#N/A</definedName>
    <definedName name="_7__123Graph_ACPI_ER_LOG" localSheetId="9" hidden="1">[20]ER!#REF!</definedName>
    <definedName name="_7__123Graph_ACPI_ER_LOG" localSheetId="7" hidden="1">[20]ER!#REF!</definedName>
    <definedName name="_7__123Graph_ACPI_ER_LOG" hidden="1">[20]ER!#REF!</definedName>
    <definedName name="_7_0absorc" localSheetId="9">[22]Programa!#REF!</definedName>
    <definedName name="_7_0absorc" localSheetId="7">[22]Programa!#REF!</definedName>
    <definedName name="_7_0absorc">[22]Programa!#REF!</definedName>
    <definedName name="_70GAZ_LIABS" localSheetId="9">#REF!</definedName>
    <definedName name="_70GAZ_LIABS" localSheetId="7">#REF!</definedName>
    <definedName name="_70GAZ_LIABS">#REF!</definedName>
    <definedName name="_71INT_RESERVES" localSheetId="9">#REF!</definedName>
    <definedName name="_71INT_RESERVES" localSheetId="7">#REF!</definedName>
    <definedName name="_71INT_RESERVES">#REF!</definedName>
    <definedName name="_7B.4___5" localSheetId="9">#REF!</definedName>
    <definedName name="_7B.4___5" localSheetId="7">#REF!</definedName>
    <definedName name="_7B.4___5">#REF!</definedName>
    <definedName name="_8">#N/A</definedName>
    <definedName name="_8_0c" localSheetId="9">[22]Programa!#REF!</definedName>
    <definedName name="_8_0c" localSheetId="7">[22]Programa!#REF!</definedName>
    <definedName name="_8_0c">[22]Programa!#REF!</definedName>
    <definedName name="_88" localSheetId="9">#REF!</definedName>
    <definedName name="_88" localSheetId="7">#REF!</definedName>
    <definedName name="_88">#REF!</definedName>
    <definedName name="_89" localSheetId="9">#REF!</definedName>
    <definedName name="_89" localSheetId="7">#REF!</definedName>
    <definedName name="_89">#REF!</definedName>
    <definedName name="_8CONSOL_B2" localSheetId="9">#REF!</definedName>
    <definedName name="_8CONSOL_B2" localSheetId="7">#REF!</definedName>
    <definedName name="_8CONSOL_B2">#REF!</definedName>
    <definedName name="_9_0CUADRO_N__4." localSheetId="7">[21]Afiliados!#REF!</definedName>
    <definedName name="_9_0CUADRO_N__4.">[21]Afiliados!#REF!</definedName>
    <definedName name="_9CONSOL_DEPOSITS" localSheetId="9">'[29]A 11'!#REF!</definedName>
    <definedName name="_9CONSOL_DEPOSITS" localSheetId="7">'[29]A 11'!#REF!</definedName>
    <definedName name="_9CONSOL_DEPOSITS">'[29]A 11'!#REF!</definedName>
    <definedName name="_aaV110" localSheetId="9">[30]QNEWLOR!#REF!</definedName>
    <definedName name="_aaV110" localSheetId="7">[30]QNEWLOR!#REF!</definedName>
    <definedName name="_aaV110">[30]QNEWLOR!#REF!</definedName>
    <definedName name="_aIV114" localSheetId="9">[30]QNEWLOR!#REF!</definedName>
    <definedName name="_aIV114" localSheetId="7">[30]QNEWLOR!#REF!</definedName>
    <definedName name="_aIV114">[30]QNEWLOR!#REF!</definedName>
    <definedName name="_aIV190" localSheetId="9">[30]QNEWLOR!#REF!</definedName>
    <definedName name="_aIV190">[30]QNEWLOR!#REF!</definedName>
    <definedName name="_AJU97" localSheetId="9">#REF!</definedName>
    <definedName name="_AJU97" localSheetId="7">#REF!</definedName>
    <definedName name="_AJU97">#REF!</definedName>
    <definedName name="_AJU98" localSheetId="9">#REF!</definedName>
    <definedName name="_AJU98" localSheetId="7">#REF!</definedName>
    <definedName name="_AJU98">#REF!</definedName>
    <definedName name="_AJU99" localSheetId="9">#REF!</definedName>
    <definedName name="_AJU99" localSheetId="7">#REF!</definedName>
    <definedName name="_AJU99">#REF!</definedName>
    <definedName name="_ANO97" localSheetId="9">#REF!</definedName>
    <definedName name="_ANO97">#REF!</definedName>
    <definedName name="_ANO98" localSheetId="9">#REF!</definedName>
    <definedName name="_ANO98">#REF!</definedName>
    <definedName name="_ANO99" localSheetId="9">#REF!</definedName>
    <definedName name="_ANO99">#REF!</definedName>
    <definedName name="_asd1">#N/A</definedName>
    <definedName name="_AUS1" localSheetId="9">#REF!</definedName>
    <definedName name="_AUS1" localSheetId="7">#REF!</definedName>
    <definedName name="_AUS1">#REF!</definedName>
    <definedName name="_bla2" localSheetId="9" hidden="1">#REF!</definedName>
    <definedName name="_bla2" localSheetId="7" hidden="1">#REF!</definedName>
    <definedName name="_bla2" hidden="1">#REF!</definedName>
    <definedName name="_bla3" localSheetId="9" hidden="1">#REF!</definedName>
    <definedName name="_bla3" localSheetId="7" hidden="1">#REF!</definedName>
    <definedName name="_bla3" hidden="1">#REF!</definedName>
    <definedName name="_bla4" localSheetId="9" hidden="1">#REF!</definedName>
    <definedName name="_bla4" hidden="1">#REF!</definedName>
    <definedName name="_BOP1" localSheetId="9">#REF!</definedName>
    <definedName name="_BOP1">#REF!</definedName>
    <definedName name="_BOP2">[31]BoP!#REF!</definedName>
    <definedName name="_bop3">[32]BOP!#REF!</definedName>
    <definedName name="_BTO2" localSheetId="9">#REF!</definedName>
    <definedName name="_BTO2" localSheetId="7">#REF!</definedName>
    <definedName name="_BTO2">#REF!</definedName>
    <definedName name="_CEL96" localSheetId="9">#REF!</definedName>
    <definedName name="_CEL96" localSheetId="7">#REF!</definedName>
    <definedName name="_CEL96">#REF!</definedName>
    <definedName name="_cud21" localSheetId="9">#REF!</definedName>
    <definedName name="_cud21" localSheetId="7">#REF!</definedName>
    <definedName name="_cud21">#REF!</definedName>
    <definedName name="_D" localSheetId="9">#REF!</definedName>
    <definedName name="_D">#REF!</definedName>
    <definedName name="_dcc2000" localSheetId="9">#REF!</definedName>
    <definedName name="_dcc2000">#REF!</definedName>
    <definedName name="_dcc2001" localSheetId="9">#REF!</definedName>
    <definedName name="_dcc2001">#REF!</definedName>
    <definedName name="_dcc2002" localSheetId="9">#REF!</definedName>
    <definedName name="_dcc2002">#REF!</definedName>
    <definedName name="_dcc2003" localSheetId="9">#REF!</definedName>
    <definedName name="_dcc2003">#REF!</definedName>
    <definedName name="_dcc98" localSheetId="9">[22]Programa!#REF!</definedName>
    <definedName name="_dcc98">[22]Programa!#REF!</definedName>
    <definedName name="_dcc99" localSheetId="9">#REF!</definedName>
    <definedName name="_dcc99" localSheetId="7">#REF!</definedName>
    <definedName name="_dcc99">#REF!</definedName>
    <definedName name="_DEG1" localSheetId="9">#REF!</definedName>
    <definedName name="_DEG1" localSheetId="7">#REF!</definedName>
    <definedName name="_DEG1">#REF!</definedName>
    <definedName name="_dic96" localSheetId="9">#REF!</definedName>
    <definedName name="_dic96" localSheetId="7">#REF!</definedName>
    <definedName name="_dic96">#REF!</definedName>
    <definedName name="_DKR1" localSheetId="9">#REF!</definedName>
    <definedName name="_DKR1">#REF!</definedName>
    <definedName name="_DLX1.EMA" localSheetId="9">#REF!</definedName>
    <definedName name="_DLX1.EMA">#REF!</definedName>
    <definedName name="_DLX1.EMG" localSheetId="9">#REF!</definedName>
    <definedName name="_DLX1.EMG">#REF!</definedName>
    <definedName name="_DLX10.EMA" localSheetId="9">#REF!</definedName>
    <definedName name="_DLX10.EMA">#REF!</definedName>
    <definedName name="_DLX11.EMA" localSheetId="9">#REF!</definedName>
    <definedName name="_DLX11.EMA">#REF!</definedName>
    <definedName name="_DLX12.EMA" localSheetId="9">#REF!</definedName>
    <definedName name="_DLX12.EMA">#REF!</definedName>
    <definedName name="_DLX13.EMA" localSheetId="9">#REF!</definedName>
    <definedName name="_DLX13.EMA">#REF!</definedName>
    <definedName name="_DLX14.EMA" localSheetId="9">#REF!</definedName>
    <definedName name="_DLX14.EMA">#REF!</definedName>
    <definedName name="_DLX16.EMA" localSheetId="9">#REF!</definedName>
    <definedName name="_DLX16.EMA">#REF!</definedName>
    <definedName name="_DLX2.EMA" localSheetId="9">#REF!,#REF!</definedName>
    <definedName name="_DLX2.EMA" localSheetId="7">#REF!,#REF!</definedName>
    <definedName name="_DLX2.EMA">#REF!,#REF!</definedName>
    <definedName name="_DLX2.EMG" localSheetId="9">#REF!</definedName>
    <definedName name="_DLX2.EMG" localSheetId="7">#REF!</definedName>
    <definedName name="_DLX2.EMG">#REF!</definedName>
    <definedName name="_DLX4.EMA" localSheetId="9">#REF!</definedName>
    <definedName name="_DLX4.EMA" localSheetId="7">#REF!</definedName>
    <definedName name="_DLX4.EMA">#REF!</definedName>
    <definedName name="_DLX4.EMG" localSheetId="9">#REF!</definedName>
    <definedName name="_DLX4.EMG" localSheetId="7">#REF!</definedName>
    <definedName name="_DLX4.EMG">#REF!</definedName>
    <definedName name="_DLX5.EMA" localSheetId="9">#REF!</definedName>
    <definedName name="_DLX5.EMA">#REF!</definedName>
    <definedName name="_DLX6.EMA" localSheetId="9">#REF!</definedName>
    <definedName name="_DLX6.EMA">#REF!</definedName>
    <definedName name="_DLX7.EMA" localSheetId="9">#REF!</definedName>
    <definedName name="_DLX7.EMA">#REF!</definedName>
    <definedName name="_DLX8.EMA" localSheetId="9">#REF!</definedName>
    <definedName name="_DLX8.EMA">#REF!</definedName>
    <definedName name="_DLX9.EMA" localSheetId="9">#REF!</definedName>
    <definedName name="_DLX9.EMA">#REF!</definedName>
    <definedName name="_ECU1" localSheetId="9">#REF!</definedName>
    <definedName name="_ECU1">#REF!</definedName>
    <definedName name="_emi2000" localSheetId="9">#REF!</definedName>
    <definedName name="_emi2000">#REF!</definedName>
    <definedName name="_emi2001" localSheetId="9">#REF!</definedName>
    <definedName name="_emi2001">#REF!</definedName>
    <definedName name="_emi2002" localSheetId="9">#REF!</definedName>
    <definedName name="_emi2002">#REF!</definedName>
    <definedName name="_emi2003" localSheetId="9">#REF!</definedName>
    <definedName name="_emi2003">#REF!</definedName>
    <definedName name="_emi98" localSheetId="9">#REF!</definedName>
    <definedName name="_emi98">#REF!</definedName>
    <definedName name="_emi99" localSheetId="9">#REF!</definedName>
    <definedName name="_emi99">#REF!</definedName>
    <definedName name="_END94" localSheetId="9">#REF!</definedName>
    <definedName name="_END94">#REF!</definedName>
    <definedName name="_ESC1" localSheetId="9">#REF!</definedName>
    <definedName name="_ESC1">#REF!</definedName>
    <definedName name="_EX9596" localSheetId="9">#REF!</definedName>
    <definedName name="_EX9596">#REF!</definedName>
    <definedName name="_EXP5" localSheetId="9">#REF!</definedName>
    <definedName name="_EXP5">#REF!</definedName>
    <definedName name="_EXP6" localSheetId="9">#REF!</definedName>
    <definedName name="_EXP6">#REF!</definedName>
    <definedName name="_EXP7" localSheetId="9">#REF!</definedName>
    <definedName name="_EXP7">#REF!</definedName>
    <definedName name="_EXP9" localSheetId="9">#REF!</definedName>
    <definedName name="_EXP9">#REF!</definedName>
    <definedName name="_EXR1" localSheetId="9">#REF!</definedName>
    <definedName name="_EXR1">#REF!</definedName>
    <definedName name="_EXR2" localSheetId="9">#REF!</definedName>
    <definedName name="_EXR2">#REF!</definedName>
    <definedName name="_EXR3" localSheetId="9">#REF!</definedName>
    <definedName name="_EXR3">#REF!</definedName>
    <definedName name="_F" hidden="1">'[33]Fax a enviar'!#REF!</definedName>
    <definedName name="_FAL1" localSheetId="9">#REF!</definedName>
    <definedName name="_FAL1" localSheetId="7">#REF!</definedName>
    <definedName name="_FAL1">#REF!</definedName>
    <definedName name="_FAL10" localSheetId="9">#REF!</definedName>
    <definedName name="_FAL10" localSheetId="7">#REF!</definedName>
    <definedName name="_FAL10">#REF!</definedName>
    <definedName name="_FAL11" localSheetId="9">#REF!</definedName>
    <definedName name="_FAL11" localSheetId="7">#REF!</definedName>
    <definedName name="_FAL11">#REF!</definedName>
    <definedName name="_FAL12" localSheetId="9">#REF!</definedName>
    <definedName name="_FAL12">#REF!</definedName>
    <definedName name="_FAL2" localSheetId="9">#REF!</definedName>
    <definedName name="_FAL2">#REF!</definedName>
    <definedName name="_FAL3" localSheetId="9">#REF!</definedName>
    <definedName name="_FAL3">#REF!</definedName>
    <definedName name="_FAL4" localSheetId="9">#REF!</definedName>
    <definedName name="_FAL4">#REF!</definedName>
    <definedName name="_FAL5" localSheetId="9">#REF!</definedName>
    <definedName name="_FAL5">#REF!</definedName>
    <definedName name="_FAL6" localSheetId="9">#REF!</definedName>
    <definedName name="_FAL6">#REF!</definedName>
    <definedName name="_FAL7" localSheetId="9">#REF!</definedName>
    <definedName name="_FAL7">#REF!</definedName>
    <definedName name="_FAL8" localSheetId="9">#REF!</definedName>
    <definedName name="_FAL8">#REF!</definedName>
    <definedName name="_FAL89" localSheetId="9">#REF!</definedName>
    <definedName name="_FAL89">#REF!</definedName>
    <definedName name="_FAL9" localSheetId="9">#REF!</definedName>
    <definedName name="_FAL9">#REF!</definedName>
    <definedName name="_Fill" localSheetId="9" hidden="1">#REF!</definedName>
    <definedName name="_Fill" hidden="1">#REF!</definedName>
    <definedName name="_Fill1" localSheetId="9" hidden="1">#REF!</definedName>
    <definedName name="_Fill1" hidden="1">#REF!</definedName>
    <definedName name="_xlnm._FilterDatabase" hidden="1">[34]C!$P$428:$T$428</definedName>
    <definedName name="_FIS96" localSheetId="9">#REF!</definedName>
    <definedName name="_FIS96" localSheetId="7">#REF!</definedName>
    <definedName name="_FIS96">#REF!</definedName>
    <definedName name="_FIV1" localSheetId="9">#REF!</definedName>
    <definedName name="_FIV1" localSheetId="7">#REF!</definedName>
    <definedName name="_FIV1">#REF!</definedName>
    <definedName name="_FMK1" localSheetId="9">#REF!</definedName>
    <definedName name="_FMK1" localSheetId="7">#REF!</definedName>
    <definedName name="_FMK1">#REF!</definedName>
    <definedName name="_ftnref1" localSheetId="9">#REF!</definedName>
    <definedName name="_ftnref1">#REF!</definedName>
    <definedName name="_IKR1" localSheetId="9">#REF!</definedName>
    <definedName name="_IKR1">#REF!</definedName>
    <definedName name="_IMP10" localSheetId="9">#REF!</definedName>
    <definedName name="_IMP10">#REF!</definedName>
    <definedName name="_IMP2" localSheetId="9">#REF!</definedName>
    <definedName name="_IMP2">#REF!</definedName>
    <definedName name="_IMP4" localSheetId="9">#REF!</definedName>
    <definedName name="_IMP4">#REF!</definedName>
    <definedName name="_IMP6" localSheetId="9">#REF!</definedName>
    <definedName name="_IMP6">#REF!</definedName>
    <definedName name="_IMP7" localSheetId="9">#REF!</definedName>
    <definedName name="_IMP7">#REF!</definedName>
    <definedName name="_IMP8" localSheetId="9">#REF!</definedName>
    <definedName name="_IMP8">#REF!</definedName>
    <definedName name="_INE1" localSheetId="9">#REF!</definedName>
    <definedName name="_INE1">#REF!</definedName>
    <definedName name="_ipc2000" localSheetId="9">#REF!</definedName>
    <definedName name="_ipc2000">#REF!</definedName>
    <definedName name="_ipc2001" localSheetId="9">#REF!</definedName>
    <definedName name="_ipc2001">#REF!</definedName>
    <definedName name="_ipc2002" localSheetId="9">#REF!</definedName>
    <definedName name="_ipc2002">#REF!</definedName>
    <definedName name="_ipc2003" localSheetId="9">#REF!</definedName>
    <definedName name="_ipc2003">#REF!</definedName>
    <definedName name="_ipc98" localSheetId="9">#REF!</definedName>
    <definedName name="_ipc98">#REF!</definedName>
    <definedName name="_ipc99" localSheetId="9">#REF!</definedName>
    <definedName name="_ipc99">#REF!</definedName>
    <definedName name="_IRP1" localSheetId="9">#REF!</definedName>
    <definedName name="_IRP1">#REF!</definedName>
    <definedName name="_Jin2">[35]CCFF!#REF!</definedName>
    <definedName name="_JR1" localSheetId="9">#REF!</definedName>
    <definedName name="_JR1" localSheetId="7">#REF!</definedName>
    <definedName name="_JR1">#REF!</definedName>
    <definedName name="_JR2" localSheetId="9">#REF!</definedName>
    <definedName name="_JR2" localSheetId="7">#REF!</definedName>
    <definedName name="_JR2">#REF!</definedName>
    <definedName name="_Key1" localSheetId="9" hidden="1">#REF!</definedName>
    <definedName name="_Key1" localSheetId="7" hidden="1">#REF!</definedName>
    <definedName name="_Key1" hidden="1">#REF!</definedName>
    <definedName name="_Key2" localSheetId="9" hidden="1">#REF!</definedName>
    <definedName name="_Key2" hidden="1">#REF!</definedName>
    <definedName name="_LIT1" localSheetId="9">#REF!</definedName>
    <definedName name="_LIT1">#REF!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7">#REF!</definedName>
    <definedName name="_M">#REF!</definedName>
    <definedName name="_MAR1" localSheetId="9">#REF!</definedName>
    <definedName name="_MAR1" localSheetId="7">#REF!</definedName>
    <definedName name="_MAR1">#REF!</definedName>
    <definedName name="_MAR2" localSheetId="9">#REF!</definedName>
    <definedName name="_MAR2" localSheetId="7">#REF!</definedName>
    <definedName name="_MAR2">#REF!</definedName>
    <definedName name="_MAR3" localSheetId="9">#REF!</definedName>
    <definedName name="_MAR3">#REF!</definedName>
    <definedName name="_MAR4" localSheetId="9">#REF!</definedName>
    <definedName name="_MAR4">#REF!</definedName>
    <definedName name="_MAR5" localSheetId="9">#REF!</definedName>
    <definedName name="_MAR5">#REF!</definedName>
    <definedName name="_MAR6" localSheetId="9">#REF!</definedName>
    <definedName name="_MAR6">#REF!</definedName>
    <definedName name="_MatMult_A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9">[22]Programa!#REF!</definedName>
    <definedName name="_me98" localSheetId="7">[22]Programa!#REF!</definedName>
    <definedName name="_me98">[22]Programa!#REF!</definedName>
    <definedName name="_MEX1" localSheetId="9">#REF!</definedName>
    <definedName name="_MEX1" localSheetId="7">#REF!</definedName>
    <definedName name="_MEX1">#REF!</definedName>
    <definedName name="_mk14" localSheetId="9">[38]NFPEntps!#REF!</definedName>
    <definedName name="_mk14" localSheetId="7">[38]NFPEntps!#REF!</definedName>
    <definedName name="_mk14">[38]NFPEntps!#REF!</definedName>
    <definedName name="_MTS2" localSheetId="9">'[39]Annual Tables'!#REF!</definedName>
    <definedName name="_MTS2" localSheetId="7">'[39]Annual Tables'!#REF!</definedName>
    <definedName name="_MTS2">'[39]Annual Tables'!#REF!</definedName>
    <definedName name="_NA1" localSheetId="7">[40]raw!#REF!</definedName>
    <definedName name="_NA1">[40]raw!#REF!</definedName>
    <definedName name="_NA2" localSheetId="7">[40]raw!#REF!</definedName>
    <definedName name="_NA2">[40]raw!#REF!</definedName>
    <definedName name="_NA3" localSheetId="7">[40]raw!#REF!</definedName>
    <definedName name="_NA3">[40]raw!#REF!</definedName>
    <definedName name="_NB1">[40]raw!#REF!</definedName>
    <definedName name="_NB2">[40]raw!#REF!</definedName>
    <definedName name="_NB3" localSheetId="9">[41]raw!$A$513:$F$513</definedName>
    <definedName name="_NB3">[41]raw!$A$513:$F$513</definedName>
    <definedName name="_NC1" localSheetId="9">[40]raw!#REF!</definedName>
    <definedName name="_NC1" localSheetId="7">[40]raw!#REF!</definedName>
    <definedName name="_NC1">[40]raw!#REF!</definedName>
    <definedName name="_NC3" localSheetId="9">[40]raw!#REF!</definedName>
    <definedName name="_NC3" localSheetId="7">[40]raw!#REF!</definedName>
    <definedName name="_NC3">[40]raw!#REF!</definedName>
    <definedName name="_NC4" localSheetId="9">[40]raw!#REF!</definedName>
    <definedName name="_NC4" localSheetId="7">[40]raw!#REF!</definedName>
    <definedName name="_NC4">[40]raw!#REF!</definedName>
    <definedName name="_npp2000" localSheetId="9">#REF!</definedName>
    <definedName name="_npp2000" localSheetId="7">#REF!</definedName>
    <definedName name="_npp2000">#REF!</definedName>
    <definedName name="_npp2001" localSheetId="9">#REF!</definedName>
    <definedName name="_npp2001" localSheetId="7">#REF!</definedName>
    <definedName name="_npp2001">#REF!</definedName>
    <definedName name="_npp2002" localSheetId="9">#REF!</definedName>
    <definedName name="_npp2002" localSheetId="7">#REF!</definedName>
    <definedName name="_npp2002">#REF!</definedName>
    <definedName name="_npp2003" localSheetId="9">#REF!</definedName>
    <definedName name="_npp2003">#REF!</definedName>
    <definedName name="_npp98" localSheetId="9">#REF!</definedName>
    <definedName name="_npp98">#REF!</definedName>
    <definedName name="_npp99" localSheetId="9">#REF!</definedName>
    <definedName name="_npp99">#REF!</definedName>
    <definedName name="_ORC98" localSheetId="9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7">#REF!</definedName>
    <definedName name="_P">#REF!</definedName>
    <definedName name="_PAG2" localSheetId="9">[39]Index!#REF!</definedName>
    <definedName name="_PAG2" localSheetId="7">[39]Index!#REF!</definedName>
    <definedName name="_PAG2">[39]Index!#REF!</definedName>
    <definedName name="_PAG3" localSheetId="9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9">#REF!</definedName>
    <definedName name="_PAG7" localSheetId="7">#REF!</definedName>
    <definedName name="_PAG7">#REF!</definedName>
    <definedName name="_Parse_Out" localSheetId="9" hidden="1">#REF!</definedName>
    <definedName name="_Parse_Out" localSheetId="7" hidden="1">#REF!</definedName>
    <definedName name="_Parse_Out" hidden="1">#REF!</definedName>
    <definedName name="_pib2000" localSheetId="9">#REF!</definedName>
    <definedName name="_pib2000" localSheetId="7">#REF!</definedName>
    <definedName name="_pib2000">#REF!</definedName>
    <definedName name="_pib2001" localSheetId="9">#REF!</definedName>
    <definedName name="_pib2001">#REF!</definedName>
    <definedName name="_pib2002" localSheetId="9">#REF!</definedName>
    <definedName name="_pib2002">#REF!</definedName>
    <definedName name="_pib2003" localSheetId="9">#REF!</definedName>
    <definedName name="_pib2003">#REF!</definedName>
    <definedName name="_pib98" localSheetId="9">[22]Programa!#REF!</definedName>
    <definedName name="_pib98">[22]Programa!#REF!</definedName>
    <definedName name="_pib99" localSheetId="9">#REF!</definedName>
    <definedName name="_pib99" localSheetId="7">#REF!</definedName>
    <definedName name="_pib99">#REF!</definedName>
    <definedName name="_POR96" localSheetId="9">#REF!</definedName>
    <definedName name="_POR96" localSheetId="7">#REF!</definedName>
    <definedName name="_POR96">#REF!</definedName>
    <definedName name="_PRN96" localSheetId="9">#REF!</definedName>
    <definedName name="_PRN96" localSheetId="7">#REF!</definedName>
    <definedName name="_PRN96">#REF!</definedName>
    <definedName name="_PTA1" localSheetId="9">#REF!</definedName>
    <definedName name="_PTA1">#REF!</definedName>
    <definedName name="_qV196" localSheetId="9">[30]QNEWLOR!#REF!</definedName>
    <definedName name="_qV196">[30]QNEWLOR!#REF!</definedName>
    <definedName name="_red42" localSheetId="9">'[42]RED Table 41'!$A$7:$I$7</definedName>
    <definedName name="_red42">'[42]RED Table 41'!$A$7:$I$7</definedName>
    <definedName name="_ref2" localSheetId="9">#REF!</definedName>
    <definedName name="_ref2" localSheetId="7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7" hidden="1">#REF!</definedName>
    <definedName name="_Regression_Out" hidden="1">#REF!</definedName>
    <definedName name="_Regression_X" localSheetId="9" hidden="1">#REF!</definedName>
    <definedName name="_Regression_X" localSheetId="7" hidden="1">#REF!</definedName>
    <definedName name="_Regression_X" hidden="1">#REF!</definedName>
    <definedName name="_Regression_Y" localSheetId="9" hidden="1">#REF!</definedName>
    <definedName name="_Regression_Y" localSheetId="7" hidden="1">#REF!</definedName>
    <definedName name="_Regression_Y" hidden="1">#REF!</definedName>
    <definedName name="_RES2" localSheetId="9">[31]RES!#REF!</definedName>
    <definedName name="_RES2" localSheetId="7">[31]RES!#REF!</definedName>
    <definedName name="_RES2">[31]RES!#REF!</definedName>
    <definedName name="_rge1" localSheetId="9">#REF!</definedName>
    <definedName name="_rge1" localSheetId="7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7">#REF!</definedName>
    <definedName name="_SAR1">#REF!</definedName>
    <definedName name="_sei2" localSheetId="9">#REF!</definedName>
    <definedName name="_sei2" localSheetId="7">#REF!</definedName>
    <definedName name="_sei2">#REF!</definedName>
    <definedName name="_sei98" localSheetId="9">#REF!</definedName>
    <definedName name="_sei98" localSheetId="7">#REF!</definedName>
    <definedName name="_sei98">#REF!</definedName>
    <definedName name="_Sort" localSheetId="9" hidden="1">#REF!</definedName>
    <definedName name="_Sort" hidden="1">#REF!</definedName>
    <definedName name="_SRN96" localSheetId="9">#REF!</definedName>
    <definedName name="_SRN96">#REF!</definedName>
    <definedName name="_SRT11" localSheetId="9" hidden="1">{"Minpmon",#N/A,FALSE,"Monthinput"}</definedName>
    <definedName name="_SRT11" localSheetId="7" hidden="1">{"Minpmon",#N/A,FALSE,"Monthinput"}</definedName>
    <definedName name="_SRT11" hidden="1">{"Minpmon",#N/A,FALSE,"Monthinput"}</definedName>
    <definedName name="_SRT111" localSheetId="9" hidden="1">{"Minpmon",#N/A,FALSE,"Monthinput"}</definedName>
    <definedName name="_SRT111" localSheetId="7" hidden="1">{"Minpmon",#N/A,FALSE,"Monthinput"}</definedName>
    <definedName name="_SRT111" hidden="1">{"Minpmon",#N/A,FALSE,"Monthinput"}</definedName>
    <definedName name="_SUM2" localSheetId="9">#REF!</definedName>
    <definedName name="_SUM2" localSheetId="7">#REF!</definedName>
    <definedName name="_SUM2">#REF!</definedName>
    <definedName name="_t7">[43]R7!$A$1:$G$31</definedName>
    <definedName name="_TAB1" localSheetId="9">#REF!</definedName>
    <definedName name="_TAB1" localSheetId="7">#REF!</definedName>
    <definedName name="_TAB1">#REF!</definedName>
    <definedName name="_TAB10" localSheetId="9">[44]TC!#REF!</definedName>
    <definedName name="_TAB10" localSheetId="7">[44]TC!#REF!</definedName>
    <definedName name="_TAB10">[44]TC!#REF!</definedName>
    <definedName name="_TAB11" localSheetId="9">[44]TC!#REF!</definedName>
    <definedName name="_TAB11">[44]TC!#REF!</definedName>
    <definedName name="_TAB12" localSheetId="9">#REF!</definedName>
    <definedName name="_TAB12" localSheetId="7">#REF!</definedName>
    <definedName name="_TAB12">#REF!</definedName>
    <definedName name="_TAB13" localSheetId="9">[44]TC!#REF!</definedName>
    <definedName name="_TAB13" localSheetId="7">[44]TC!#REF!</definedName>
    <definedName name="_TAB13">[44]TC!#REF!</definedName>
    <definedName name="_TAB16" localSheetId="9">[44]Null1!#REF!</definedName>
    <definedName name="_TAB16">[44]Null1!#REF!</definedName>
    <definedName name="_TAB18" localSheetId="9">[44]TC!#REF!</definedName>
    <definedName name="_TAB18">[44]TC!#REF!</definedName>
    <definedName name="_Tab19" localSheetId="9">#REF!</definedName>
    <definedName name="_Tab19" localSheetId="7">#REF!</definedName>
    <definedName name="_Tab19">#REF!</definedName>
    <definedName name="_Tab2" localSheetId="9">#REF!</definedName>
    <definedName name="_Tab2" localSheetId="7">#REF!</definedName>
    <definedName name="_Tab2">#REF!</definedName>
    <definedName name="_Tab20" localSheetId="9">#REF!</definedName>
    <definedName name="_Tab20" localSheetId="7">#REF!</definedName>
    <definedName name="_Tab20">#REF!</definedName>
    <definedName name="_Tab21" localSheetId="9">#REF!</definedName>
    <definedName name="_Tab21">#REF!</definedName>
    <definedName name="_Tab22" localSheetId="9">#REF!</definedName>
    <definedName name="_Tab22">#REF!</definedName>
    <definedName name="_Tab23" localSheetId="9">#REF!</definedName>
    <definedName name="_Tab23">#REF!</definedName>
    <definedName name="_Tab24" localSheetId="9">#REF!</definedName>
    <definedName name="_Tab24">#REF!</definedName>
    <definedName name="_Tab26" localSheetId="9">#REF!</definedName>
    <definedName name="_Tab26">#REF!</definedName>
    <definedName name="_Tab27" localSheetId="9">#REF!</definedName>
    <definedName name="_Tab27">#REF!</definedName>
    <definedName name="_Tab28" localSheetId="9">#REF!</definedName>
    <definedName name="_Tab28">#REF!</definedName>
    <definedName name="_Tab29" localSheetId="9">#REF!</definedName>
    <definedName name="_Tab29">#REF!</definedName>
    <definedName name="_TAB3">[44]TC!#REF!</definedName>
    <definedName name="_Tab30" localSheetId="9">#REF!</definedName>
    <definedName name="_Tab30" localSheetId="7">#REF!</definedName>
    <definedName name="_Tab30">#REF!</definedName>
    <definedName name="_Tab31" localSheetId="9">#REF!</definedName>
    <definedName name="_Tab31" localSheetId="7">#REF!</definedName>
    <definedName name="_Tab31">#REF!</definedName>
    <definedName name="_Tab32" localSheetId="9">#REF!</definedName>
    <definedName name="_Tab32" localSheetId="7">#REF!</definedName>
    <definedName name="_Tab32">#REF!</definedName>
    <definedName name="_Tab33" localSheetId="9">#REF!</definedName>
    <definedName name="_Tab33">#REF!</definedName>
    <definedName name="_Tab34" localSheetId="9">#REF!</definedName>
    <definedName name="_Tab34">#REF!</definedName>
    <definedName name="_Tab35" localSheetId="9">#REF!</definedName>
    <definedName name="_Tab35">#REF!</definedName>
    <definedName name="_Tab36" localSheetId="9">#REF!</definedName>
    <definedName name="_Tab36">#REF!</definedName>
    <definedName name="_Tab37" localSheetId="9">#REF!</definedName>
    <definedName name="_Tab37">#REF!</definedName>
    <definedName name="_Tab38" localSheetId="9">#REF!</definedName>
    <definedName name="_Tab38">#REF!</definedName>
    <definedName name="_Tab39" localSheetId="9">#REF!</definedName>
    <definedName name="_Tab39">#REF!</definedName>
    <definedName name="_tAB4">'[45]shared data'!$A$1:$G$71</definedName>
    <definedName name="_Tab40" localSheetId="9">#REF!</definedName>
    <definedName name="_Tab40" localSheetId="7">#REF!</definedName>
    <definedName name="_Tab40">#REF!</definedName>
    <definedName name="_tab41" localSheetId="9">#REF!</definedName>
    <definedName name="_tab41" localSheetId="7">#REF!</definedName>
    <definedName name="_tab41">#REF!</definedName>
    <definedName name="_TAB5" localSheetId="9">[44]TC!#REF!</definedName>
    <definedName name="_TAB5" localSheetId="7">[44]TC!#REF!</definedName>
    <definedName name="_TAB5">[44]TC!#REF!</definedName>
    <definedName name="_TAB6" localSheetId="9">[44]TC!#REF!</definedName>
    <definedName name="_TAB6" localSheetId="7">[44]TC!#REF!</definedName>
    <definedName name="_TAB6">[44]TC!#REF!</definedName>
    <definedName name="_TAB7" localSheetId="9">#REF!</definedName>
    <definedName name="_TAB7" localSheetId="7">#REF!</definedName>
    <definedName name="_TAB7">#REF!</definedName>
    <definedName name="_TAB8" localSheetId="9">[44]TC!#REF!</definedName>
    <definedName name="_TAB8" localSheetId="7">[44]TC!#REF!</definedName>
    <definedName name="_TAB8">[44]TC!#REF!</definedName>
    <definedName name="_TAB9" localSheetId="9">[44]TC!#REF!</definedName>
    <definedName name="_TAB9" localSheetId="7">[44]TC!#REF!</definedName>
    <definedName name="_TAB9">[44]TC!#REF!</definedName>
    <definedName name="_tbl1" localSheetId="9">#REF!</definedName>
    <definedName name="_tbl1" localSheetId="7">#REF!</definedName>
    <definedName name="_tbl1">#REF!</definedName>
    <definedName name="_tnt1">#N/A</definedName>
    <definedName name="_Toc142982126" localSheetId="9">'Ilustración 3'!$G$7</definedName>
    <definedName name="_Toc191191306_3" localSheetId="9">[46]anex7!#REF!</definedName>
    <definedName name="_Toc191191306_3" localSheetId="7">[46]anex7!#REF!</definedName>
    <definedName name="_Toc191191306_3">[46]anex7!#REF!</definedName>
    <definedName name="_TOT58" localSheetId="9">[7]GROWTH!#REF!</definedName>
    <definedName name="_TOT58" localSheetId="7">[7]GROWTH!#REF!</definedName>
    <definedName name="_TOT58">[7]GROWTH!#REF!</definedName>
    <definedName name="_UES96" localSheetId="9">#REF!</definedName>
    <definedName name="_UES96" localSheetId="7">#REF!</definedName>
    <definedName name="_UES96">#REF!</definedName>
    <definedName name="_VAO98" localSheetId="9">#REF!</definedName>
    <definedName name="_VAO98" localSheetId="7">#REF!</definedName>
    <definedName name="_VAO98">#REF!</definedName>
    <definedName name="_VAO99" localSheetId="9">#REF!</definedName>
    <definedName name="_VAO99" localSheetId="7">#REF!</definedName>
    <definedName name="_VAO99">#REF!</definedName>
    <definedName name="_WB2" localSheetId="9">#REF!</definedName>
    <definedName name="_WB2">#REF!</definedName>
    <definedName name="_WEO1" localSheetId="9">#REF!</definedName>
    <definedName name="_WEO1">#REF!</definedName>
    <definedName name="_WEO2" localSheetId="9">#REF!</definedName>
    <definedName name="_WEO2">#REF!</definedName>
    <definedName name="_xlchart.v5.0" hidden="1">'Mapa 1'!$A$4:$B$4</definedName>
    <definedName name="_xlchart.v5.1" hidden="1">'Mapa 1'!$A$5:$B$38</definedName>
    <definedName name="_xlchart.v5.2" hidden="1">'Mapa 1'!$C$4</definedName>
    <definedName name="_xlchart.v5.3" hidden="1">'Mapa 1'!$C$5:$C$38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9">[3]Imp!#REF!</definedName>
    <definedName name="_Z" localSheetId="7">[3]Imp!#REF!</definedName>
    <definedName name="_Z">[3]Imp!#REF!</definedName>
    <definedName name="a" localSheetId="9" hidden="1">[20]WB!#REF!</definedName>
    <definedName name="a" localSheetId="7" hidden="1">[20]WB!#REF!</definedName>
    <definedName name="a" hidden="1">[20]WB!#REF!</definedName>
    <definedName name="a\V104" localSheetId="9">[30]QNEWLOR!#REF!</definedName>
    <definedName name="a\V104" localSheetId="7">[30]QNEWLOR!#REF!</definedName>
    <definedName name="a\V104">[30]QNEWLOR!#REF!</definedName>
    <definedName name="A_impresión_IM">'[48]ponder a y p '!$A$1:$N$50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9" hidden="1">{"Riqfin97",#N/A,FALSE,"Tran";"Riqfinpro",#N/A,FALSE,"Tran"}</definedName>
    <definedName name="aaa" localSheetId="7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7">#REF!</definedName>
    <definedName name="ABR._89">#REF!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7">#REF!</definedName>
    <definedName name="abv">#REF!</definedName>
    <definedName name="abx" localSheetId="9">#REF!</definedName>
    <definedName name="abx" localSheetId="7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7">#REF!</definedName>
    <definedName name="ACENARIO">#REF!</definedName>
    <definedName name="acentral" localSheetId="9">#REF!</definedName>
    <definedName name="acentral" localSheetId="7">#REF!</definedName>
    <definedName name="acentral">#REF!</definedName>
    <definedName name="ACT" localSheetId="9">#REF!</definedName>
    <definedName name="ACT" localSheetId="7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9">#REF!</definedName>
    <definedName name="ACTIVATE" localSheetId="7">#REF!</definedName>
    <definedName name="ACTIVATE">#REF!</definedName>
    <definedName name="Actual" localSheetId="9">#REF!</definedName>
    <definedName name="Actual" localSheetId="7">#REF!</definedName>
    <definedName name="Actual">#REF!</definedName>
    <definedName name="ACUMULADO">#N/A</definedName>
    <definedName name="ACwvu.PLA1." localSheetId="9" hidden="1">'[50]COP FED'!#REF!</definedName>
    <definedName name="ACwvu.PLA1." localSheetId="7" hidden="1">'[50]COP FED'!#REF!</definedName>
    <definedName name="ACwvu.PLA1." hidden="1">'[50]COP FED'!#REF!</definedName>
    <definedName name="ACwvu.PLA2." hidden="1">'[50]COP FED'!$A$1:$N$49</definedName>
    <definedName name="ad" localSheetId="9" hidden="1">{"Riqfin97",#N/A,FALSE,"Tran";"Riqfinpro",#N/A,FALSE,"Tran"}</definedName>
    <definedName name="ad" localSheetId="7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7">#REF!</definedName>
    <definedName name="adaD">#REF!</definedName>
    <definedName name="Adb">[51]CIRRs!$C$59</definedName>
    <definedName name="Adf">[51]CIRRs!$C$60</definedName>
    <definedName name="ADICIONAIS" localSheetId="9">#REF!</definedName>
    <definedName name="ADICIONAIS" localSheetId="7">#REF!</definedName>
    <definedName name="ADICIONAIS">#REF!</definedName>
    <definedName name="adrra" localSheetId="9">#REF!</definedName>
    <definedName name="adrra" localSheetId="7">#REF!</definedName>
    <definedName name="adrra">#REF!</definedName>
    <definedName name="adsadrr" localSheetId="9" hidden="1">#REF!</definedName>
    <definedName name="adsadrr" localSheetId="7" hidden="1">#REF!</definedName>
    <definedName name="adsadrr" hidden="1">#REF!</definedName>
    <definedName name="adsftreagtrgtqergt" localSheetId="9">[5]!adsftreagtrgtqergt</definedName>
    <definedName name="adsftreagtrgtqergt">[5]!adsftreagtrgtqergt</definedName>
    <definedName name="af" localSheetId="9" hidden="1">{"Tab1",#N/A,FALSE,"P";"Tab2",#N/A,FALSE,"P"}</definedName>
    <definedName name="af" localSheetId="7" hidden="1">{"Tab1",#N/A,FALSE,"P";"Tab2",#N/A,FALSE,"P"}</definedName>
    <definedName name="af" hidden="1">{"Tab1",#N/A,FALSE,"P";"Tab2",#N/A,FALSE,"P"}</definedName>
    <definedName name="aff" localSheetId="9" hidden="1">{"Tab1",#N/A,FALSE,"P";"Tab2",#N/A,FALSE,"P"}</definedName>
    <definedName name="aff" localSheetId="7" hidden="1">{"Tab1",#N/A,FALSE,"P";"Tab2",#N/A,FALSE,"P"}</definedName>
    <definedName name="aff" hidden="1">{"Tab1",#N/A,FALSE,"P";"Tab2",#N/A,FALSE,"P"}</definedName>
    <definedName name="ag" localSheetId="9" hidden="1">{"Tab1",#N/A,FALSE,"P";"Tab2",#N/A,FALSE,"P"}</definedName>
    <definedName name="ag" localSheetId="7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7">#REF!</definedName>
    <definedName name="AGO._89">#REF!</definedName>
    <definedName name="Agregados">'[49]Ganancias o Pérdidas BC'!$C$10:$H$34</definedName>
    <definedName name="ah" localSheetId="9" hidden="1">{"Riqfin97",#N/A,FALSE,"Tran";"Riqfinpro",#N/A,FALSE,"Tran"}</definedName>
    <definedName name="ah" localSheetId="7" hidden="1">{"Riqfin97",#N/A,FALSE,"Tran";"Riqfinpro",#N/A,FALSE,"Tran"}</definedName>
    <definedName name="ah" hidden="1">{"Riqfin97",#N/A,FALSE,"Tran";"Riqfinpro",#N/A,FALSE,"Tran"}</definedName>
    <definedName name="AI" localSheetId="9">'[52]Expenditure &amp; Saving'!$AF$1:$AF$65536</definedName>
    <definedName name="AI">'[52]Expenditure &amp; Saving'!$AF$1:$AF$65536</definedName>
    <definedName name="aj" localSheetId="9" hidden="1">{"Riqfin97",#N/A,FALSE,"Tran";"Riqfinpro",#N/A,FALSE,"Tran"}</definedName>
    <definedName name="aj" localSheetId="7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7">#REF!</definedName>
    <definedName name="AJU00">#REF!</definedName>
    <definedName name="AJUSTE">[53]GYP!$A$2</definedName>
    <definedName name="AJUSTE2" localSheetId="9">[54]GYP!$A$2</definedName>
    <definedName name="AJUSTE2">[54]GYP!$A$2</definedName>
    <definedName name="AJUV00" localSheetId="9">#REF!</definedName>
    <definedName name="AJUV00" localSheetId="7">#REF!</definedName>
    <definedName name="AJUV00">#REF!</definedName>
    <definedName name="AJUV97" localSheetId="9">#REF!</definedName>
    <definedName name="AJUV97" localSheetId="7">#REF!</definedName>
    <definedName name="AJUV97">#REF!</definedName>
    <definedName name="AJUV98" localSheetId="9">#REF!</definedName>
    <definedName name="AJUV98" localSheetId="7">#REF!</definedName>
    <definedName name="AJUV98">#REF!</definedName>
    <definedName name="AJUV99" localSheetId="9">#REF!</definedName>
    <definedName name="AJUV99">#REF!</definedName>
    <definedName name="al" localSheetId="9" hidden="1">{"Riqfin97",#N/A,FALSE,"Tran";"Riqfinpro",#N/A,FALSE,"Tran"}</definedName>
    <definedName name="al" localSheetId="7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9" hidden="1">{"Riqfin97",#N/A,FALSE,"Tran";"Riqfinpro",#N/A,FALSE,"Tran"}</definedName>
    <definedName name="alj" localSheetId="7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7">#REF!</definedName>
    <definedName name="ALLBIRR">#REF!</definedName>
    <definedName name="AllData" localSheetId="9">#REF!</definedName>
    <definedName name="AllData" localSheetId="7">#REF!</definedName>
    <definedName name="AllData">#REF!</definedName>
    <definedName name="ALLSDR" localSheetId="9">#REF!</definedName>
    <definedName name="ALLSDR" localSheetId="7">#REF!</definedName>
    <definedName name="ALLSDR">#REF!</definedName>
    <definedName name="alpha">'[55]Int rate table spreads'!$C$7</definedName>
    <definedName name="ALRM" localSheetId="9">#REF!</definedName>
    <definedName name="ALRM" localSheetId="7">#REF!</definedName>
    <definedName name="ALRM">#REF!</definedName>
    <definedName name="alter3a" localSheetId="9">#REF!</definedName>
    <definedName name="alter3a" localSheetId="7">#REF!</definedName>
    <definedName name="alter3a">#REF!</definedName>
    <definedName name="alter3b" localSheetId="9">#REF!</definedName>
    <definedName name="alter3b" localSheetId="7">#REF!</definedName>
    <definedName name="alter3b">#REF!</definedName>
    <definedName name="ALTNGDP_R" localSheetId="9">[56]Q1!#REF!</definedName>
    <definedName name="ALTNGDP_R" localSheetId="7">[56]Q1!#REF!</definedName>
    <definedName name="ALTNGDP_R">[56]Q1!#REF!</definedName>
    <definedName name="ALTPCPI" localSheetId="9">[56]Q3!#REF!</definedName>
    <definedName name="ALTPCPI" localSheetId="7">[56]Q3!#REF!</definedName>
    <definedName name="ALTPCPI">[56]Q3!#REF!</definedName>
    <definedName name="amort" localSheetId="9">#REF!</definedName>
    <definedName name="amort" localSheetId="7">#REF!</definedName>
    <definedName name="amort">#REF!</definedName>
    <definedName name="AMORTI" localSheetId="9">#REF!</definedName>
    <definedName name="AMORTI" localSheetId="7">#REF!</definedName>
    <definedName name="AMORTI">#REF!</definedName>
    <definedName name="AMPO5">"Gráfico 8"</definedName>
    <definedName name="AMTZ_NEW" localSheetId="9">[57]Debt!#REF!</definedName>
    <definedName name="AMTZ_NEW" localSheetId="7">[57]Debt!#REF!</definedName>
    <definedName name="AMTZ_NEW">[57]Debt!#REF!</definedName>
    <definedName name="AMTZ_OLD" localSheetId="9">[57]Debt!#REF!</definedName>
    <definedName name="AMTZ_OLD" localSheetId="7">[57]Debt!#REF!</definedName>
    <definedName name="AMTZ_OLD">[57]Debt!#REF!</definedName>
    <definedName name="AMTZ_TOT" localSheetId="9">[57]Debt!#REF!</definedName>
    <definedName name="AMTZ_TOT" localSheetId="7">[57]Debt!#REF!</definedName>
    <definedName name="AMTZ_TOT">[57]Debt!#REF!</definedName>
    <definedName name="ANEXO2" localSheetId="9">[58]BCP!#REF!</definedName>
    <definedName name="ANEXO2" localSheetId="7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9">[59]Contribution!$C$326:$DC$340</definedName>
    <definedName name="annual">[59]Contribution!$C$326:$DC$340</definedName>
    <definedName name="ANO00" localSheetId="9">#REF!</definedName>
    <definedName name="ANO00" localSheetId="7">#REF!</definedName>
    <definedName name="ANO00">#REF!</definedName>
    <definedName name="ANO00A" localSheetId="9">#REF!</definedName>
    <definedName name="ANO00A" localSheetId="7">#REF!</definedName>
    <definedName name="ANO00A">#REF!</definedName>
    <definedName name="ANO00B" localSheetId="9">#REF!</definedName>
    <definedName name="ANO00B" localSheetId="7">#REF!</definedName>
    <definedName name="ANO00B">#REF!</definedName>
    <definedName name="ANO97A" localSheetId="9">#REF!</definedName>
    <definedName name="ANO97A">#REF!</definedName>
    <definedName name="ANO97B" localSheetId="9">#REF!</definedName>
    <definedName name="ANO97B">#REF!</definedName>
    <definedName name="ANO98A" localSheetId="9">#REF!</definedName>
    <definedName name="ANO98A">#REF!</definedName>
    <definedName name="ANO98B" localSheetId="9">#REF!</definedName>
    <definedName name="ANO98B">#REF!</definedName>
    <definedName name="ANO99A" localSheetId="9">#REF!</definedName>
    <definedName name="ANO99A">#REF!</definedName>
    <definedName name="ANO99B" localSheetId="9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9">#REF!</definedName>
    <definedName name="APU" localSheetId="7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9">#REF!</definedName>
    <definedName name="area_de_impressaoEST" localSheetId="7">#REF!</definedName>
    <definedName name="area_de_impressaoEST">#REF!</definedName>
    <definedName name="Área_impressão_DIR" localSheetId="9">#REF!</definedName>
    <definedName name="Área_impressão_DIR" localSheetId="7">#REF!</definedName>
    <definedName name="Área_impressão_DIR">#REF!</definedName>
    <definedName name="AREACONSTRUCCIO" localSheetId="9">#REF!</definedName>
    <definedName name="AREACONSTRUCCIO" localSheetId="7">#REF!</definedName>
    <definedName name="AREACONSTRUCCIO">#REF!</definedName>
    <definedName name="ARREC98" localSheetId="9">#REF!</definedName>
    <definedName name="ARREC98">#REF!</definedName>
    <definedName name="ARREC99" localSheetId="9">#REF!</definedName>
    <definedName name="ARREC99">#REF!</definedName>
    <definedName name="as" localSheetId="9" hidden="1">'[63]Fax a enviar'!#REF!</definedName>
    <definedName name="as" hidden="1">'[63]Fax a enviar'!#REF!</definedName>
    <definedName name="ASAU" localSheetId="9">#REF!</definedName>
    <definedName name="ASAU" localSheetId="7">#REF!</definedName>
    <definedName name="ASAU">#REF!</definedName>
    <definedName name="ASAU1" localSheetId="9">#REF!</definedName>
    <definedName name="ASAU1" localSheetId="7">#REF!</definedName>
    <definedName name="ASAU1">#REF!</definedName>
    <definedName name="asd" localSheetId="9">#REF!</definedName>
    <definedName name="asd" localSheetId="7">#REF!</definedName>
    <definedName name="asd">#REF!</definedName>
    <definedName name="ASDF" localSheetId="9">#REF!</definedName>
    <definedName name="ASDF">#REF!</definedName>
    <definedName name="ASDFG" localSheetId="9">#REF!</definedName>
    <definedName name="ASDFG">#REF!</definedName>
    <definedName name="asdrae" localSheetId="9" hidden="1">#REF!</definedName>
    <definedName name="asdrae" hidden="1">#REF!</definedName>
    <definedName name="asdrra" localSheetId="9">#REF!</definedName>
    <definedName name="asdrra">#REF!</definedName>
    <definedName name="ase" localSheetId="9">#REF!</definedName>
    <definedName name="ase">#REF!</definedName>
    <definedName name="aser" localSheetId="9">#REF!</definedName>
    <definedName name="aser">#REF!</definedName>
    <definedName name="AsignadoA" localSheetId="9">#REF!</definedName>
    <definedName name="AsignadoA">#REF!</definedName>
    <definedName name="ASO" localSheetId="9">#REF!</definedName>
    <definedName name="ASO">#REF!</definedName>
    <definedName name="asraa" localSheetId="9">#REF!</definedName>
    <definedName name="asraa">#REF!</definedName>
    <definedName name="asrraa44" localSheetId="9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9">#REF!</definedName>
    <definedName name="ASSUM" localSheetId="7">#REF!</definedName>
    <definedName name="ASSUM">#REF!</definedName>
    <definedName name="ASSUMPB" localSheetId="9">#REF!</definedName>
    <definedName name="ASSUMPB" localSheetId="7">#REF!</definedName>
    <definedName name="ASSUMPB">#REF!</definedName>
    <definedName name="atlantic">[65]nonopec!$D$424:$D$433</definedName>
    <definedName name="atrade" localSheetId="9">[17]!atrade</definedName>
    <definedName name="atrade">[17]!atrade</definedName>
    <definedName name="ATS" localSheetId="9">#REF!</definedName>
    <definedName name="ATS" localSheetId="7">#REF!</definedName>
    <definedName name="ATS">#REF!</definedName>
    <definedName name="AUS" localSheetId="9">#REF!</definedName>
    <definedName name="AUS" localSheetId="7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9">#REF!</definedName>
    <definedName name="AVISO" localSheetId="7">#REF!</definedName>
    <definedName name="AVISO">#REF!</definedName>
    <definedName name="AZUA1.1.00___Administración_General" localSheetId="9">#REF!</definedName>
    <definedName name="AZUA1.1.00___Administración_General" localSheetId="7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7">#REF!</definedName>
    <definedName name="AZUA2.1.00___Asuntos_económicos__comerciales_y_laborales">#REF!</definedName>
    <definedName name="B" localSheetId="9">#REF!</definedName>
    <definedName name="B">#REF!</definedName>
    <definedName name="b1std" localSheetId="9">#REF!</definedName>
    <definedName name="b1std">#REF!</definedName>
    <definedName name="b2std" localSheetId="9">#REF!</definedName>
    <definedName name="b2std">#REF!</definedName>
    <definedName name="ba">#N/A</definedName>
    <definedName name="Badea">[51]CIRRs!$C$67</definedName>
    <definedName name="BAL" localSheetId="9">#REF!</definedName>
    <definedName name="BAL" localSheetId="7">#REF!</definedName>
    <definedName name="BAL">#REF!</definedName>
    <definedName name="bALANCE" localSheetId="9" hidden="1">{"Minpmon",#N/A,FALSE,"Monthinput"}</definedName>
    <definedName name="bALANCE" localSheetId="7" hidden="1">{"Minpmon",#N/A,FALSE,"Monthinput"}</definedName>
    <definedName name="bALANCE" hidden="1">{"Minpmon",#N/A,FALSE,"Monthinput"}</definedName>
    <definedName name="BANCOS" localSheetId="9">#REF!</definedName>
    <definedName name="BANCOS" localSheetId="7">#REF!</definedName>
    <definedName name="BANCOS">#REF!</definedName>
    <definedName name="banks1" localSheetId="9">#REF!</definedName>
    <definedName name="banks1" localSheetId="7">#REF!</definedName>
    <definedName name="banks1">#REF!</definedName>
    <definedName name="banks2" localSheetId="9">#REF!</definedName>
    <definedName name="banks2" localSheetId="7">#REF!</definedName>
    <definedName name="banks2">#REF!</definedName>
    <definedName name="baron" localSheetId="9" hidden="1">#REF!</definedName>
    <definedName name="baron" hidden="1">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7">#REF!</definedName>
    <definedName name="_xlnm.Database">#REF!</definedName>
    <definedName name="baseflow" localSheetId="9">'[68]K. IMF Base'!#REF!</definedName>
    <definedName name="baseflow" localSheetId="7">'[68]K. IMF Base'!#REF!</definedName>
    <definedName name="baseflow">'[68]K. IMF Base'!#REF!</definedName>
    <definedName name="BaseYear" localSheetId="9">#REF!</definedName>
    <definedName name="BaseYear" localSheetId="7">#REF!</definedName>
    <definedName name="BaseYear">#REF!</definedName>
    <definedName name="Basic_Data" localSheetId="9">#REF!</definedName>
    <definedName name="Basic_Data" localSheetId="7">#REF!</definedName>
    <definedName name="Basic_Data">#REF!</definedName>
    <definedName name="BASOMA" localSheetId="9">#REF!</definedName>
    <definedName name="BASOMA" localSheetId="7">#REF!</definedName>
    <definedName name="BASOMA">#REF!</definedName>
    <definedName name="Batumi_debt" localSheetId="9">#REF!</definedName>
    <definedName name="Batumi_debt">#REF!</definedName>
    <definedName name="Bave" localSheetId="9">#REF!</definedName>
    <definedName name="Bave">#REF!</definedName>
    <definedName name="bb" localSheetId="9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7">#REF!</definedName>
    <definedName name="BBB">#REF!</definedName>
    <definedName name="bbbb" localSheetId="9" hidden="1">{"Minpmon",#N/A,FALSE,"Monthinput"}</definedName>
    <definedName name="bbbb" localSheetId="7" hidden="1">{"Minpmon",#N/A,FALSE,"Monthinput"}</definedName>
    <definedName name="bbbb" hidden="1">{"Minpmon",#N/A,FALSE,"Monthinput"}</definedName>
    <definedName name="bbbbbbbbbbbbb" localSheetId="9" hidden="1">{"Tab1",#N/A,FALSE,"P";"Tab2",#N/A,FALSE,"P"}</definedName>
    <definedName name="bbbbbbbbbbbbb" localSheetId="7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7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7">#REF!</definedName>
    <definedName name="BCA_NGDP">#REF!</definedName>
    <definedName name="BCEProg" localSheetId="9">#REF!</definedName>
    <definedName name="BCEProg" localSheetId="7">#REF!</definedName>
    <definedName name="BCEProg">#REF!</definedName>
    <definedName name="BCH" localSheetId="9">#REF!</definedName>
    <definedName name="BCH" localSheetId="7">#REF!</definedName>
    <definedName name="BCH">#REF!</definedName>
    <definedName name="BCH_10G" localSheetId="9">#REF!</definedName>
    <definedName name="BCH_10G">#REF!</definedName>
    <definedName name="BCH_10R" localSheetId="9">#REF!</definedName>
    <definedName name="BCH_10R">#REF!</definedName>
    <definedName name="Bcos_Com_20G" localSheetId="9">#REF!</definedName>
    <definedName name="Bcos_Com_20G">#REF!</definedName>
    <definedName name="Bcos_Com20R" localSheetId="9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9">#REF!</definedName>
    <definedName name="BEA" localSheetId="7">#REF!</definedName>
    <definedName name="BEA">#REF!</definedName>
    <definedName name="BEABA" localSheetId="9">#REF!</definedName>
    <definedName name="BEABA" localSheetId="7">#REF!</definedName>
    <definedName name="BEABA">#REF!</definedName>
    <definedName name="BEABI" localSheetId="9">#REF!</definedName>
    <definedName name="BEABI" localSheetId="7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7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7">#REF!</definedName>
    <definedName name="BEC">#REF!</definedName>
    <definedName name="BED" localSheetId="9">#REF!</definedName>
    <definedName name="BED" localSheetId="7">#REF!</definedName>
    <definedName name="BED">#REF!</definedName>
    <definedName name="BED_6" localSheetId="9">#REF!</definedName>
    <definedName name="BED_6" localSheetId="7">#REF!</definedName>
    <definedName name="BED_6">#REF!</definedName>
    <definedName name="BEDE" localSheetId="9">#REF!</definedName>
    <definedName name="BEDE">#REF!</definedName>
    <definedName name="BEF">[51]CIRRs!$C$79</definedName>
    <definedName name="Bei" localSheetId="9">[70]terms!#REF!</definedName>
    <definedName name="Bei" localSheetId="7">[70]terms!#REF!</definedName>
    <definedName name="Bei">[70]terms!#REF!</definedName>
    <definedName name="Belgium_wt">'[66]OECD wgt'!$B$15</definedName>
    <definedName name="BENEF98" localSheetId="9">#REF!</definedName>
    <definedName name="BENEF98" localSheetId="7">#REF!</definedName>
    <definedName name="BENEF98">#REF!</definedName>
    <definedName name="BENEF99" localSheetId="9">#REF!</definedName>
    <definedName name="BENEF99" localSheetId="7">#REF!</definedName>
    <definedName name="BENEF99">#REF!</definedName>
    <definedName name="BeneficioNetoY3">'[71]Vaciado 1'!$F$153</definedName>
    <definedName name="BEO" localSheetId="9">#REF!</definedName>
    <definedName name="BEO" localSheetId="7">#REF!</definedName>
    <definedName name="BEO">#REF!</definedName>
    <definedName name="BER" localSheetId="9">#REF!</definedName>
    <definedName name="BER" localSheetId="7">#REF!</definedName>
    <definedName name="BER">#REF!</definedName>
    <definedName name="BERBA" localSheetId="9">#REF!</definedName>
    <definedName name="BERBA" localSheetId="7">#REF!</definedName>
    <definedName name="BERBA">#REF!</definedName>
    <definedName name="BERBI" localSheetId="9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7">#REF!</definedName>
    <definedName name="BFD">#REF!</definedName>
    <definedName name="BFDA" localSheetId="9">#REF!</definedName>
    <definedName name="BFDA" localSheetId="7">#REF!</definedName>
    <definedName name="BFDA">#REF!</definedName>
    <definedName name="BFDI" localSheetId="9">#REF!</definedName>
    <definedName name="BFDI" localSheetId="7">#REF!</definedName>
    <definedName name="BFDI">#REF!</definedName>
    <definedName name="BFDIL" localSheetId="9">#REF!</definedName>
    <definedName name="BFDIL">#REF!</definedName>
    <definedName name="BFL">#N/A</definedName>
    <definedName name="BFL_C_G" localSheetId="9">#REF!</definedName>
    <definedName name="BFL_C_G" localSheetId="7">#REF!</definedName>
    <definedName name="BFL_C_G">#REF!</definedName>
    <definedName name="BFL_C_P" localSheetId="9">#REF!</definedName>
    <definedName name="BFL_C_P" localSheetId="7">#REF!</definedName>
    <definedName name="BFL_C_P">#REF!</definedName>
    <definedName name="BFL_CBA" localSheetId="9">#REF!</definedName>
    <definedName name="BFL_CBA" localSheetId="7">#REF!</definedName>
    <definedName name="BFL_CBA">#REF!</definedName>
    <definedName name="BFL_CBI" localSheetId="9">#REF!</definedName>
    <definedName name="BFL_CBI">#REF!</definedName>
    <definedName name="BFL_CMU" localSheetId="9">#REF!</definedName>
    <definedName name="BFL_CMU">#REF!</definedName>
    <definedName name="BFL_D">#N/A</definedName>
    <definedName name="BFL_D_G" localSheetId="9">#REF!</definedName>
    <definedName name="BFL_D_G" localSheetId="7">#REF!</definedName>
    <definedName name="BFL_D_G">#REF!</definedName>
    <definedName name="BFL_D_P" localSheetId="9">#REF!</definedName>
    <definedName name="BFL_D_P" localSheetId="7">#REF!</definedName>
    <definedName name="BFL_D_P">#REF!</definedName>
    <definedName name="BFL_DBA" localSheetId="9">#REF!</definedName>
    <definedName name="BFL_DBA" localSheetId="7">#REF!</definedName>
    <definedName name="BFL_DBA">#REF!</definedName>
    <definedName name="BFL_DBI" localSheetId="9">#REF!</definedName>
    <definedName name="BFL_DBI">#REF!</definedName>
    <definedName name="BFL_DF">#N/A</definedName>
    <definedName name="BFL_DMU" localSheetId="9">#REF!</definedName>
    <definedName name="BFL_DMU" localSheetId="7">#REF!</definedName>
    <definedName name="BFL_DMU">#REF!</definedName>
    <definedName name="BFLB">#N/A</definedName>
    <definedName name="BFLB_D">#N/A</definedName>
    <definedName name="BFLB_DF">#N/A</definedName>
    <definedName name="BFLD_DF" localSheetId="9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7">#REF!</definedName>
    <definedName name="BFLRES">#REF!</definedName>
    <definedName name="BFO" localSheetId="9">#REF!</definedName>
    <definedName name="BFO" localSheetId="7">#REF!</definedName>
    <definedName name="BFO">#REF!</definedName>
    <definedName name="BFO_S" localSheetId="9">#REF!</definedName>
    <definedName name="BFO_S" localSheetId="7">#REF!</definedName>
    <definedName name="BFO_S">#REF!</definedName>
    <definedName name="BFOA" localSheetId="9">#REF!</definedName>
    <definedName name="BFOA">#REF!</definedName>
    <definedName name="BFOAG" localSheetId="9">#REF!</definedName>
    <definedName name="BFOAG">#REF!</definedName>
    <definedName name="BFOL" localSheetId="9">#REF!</definedName>
    <definedName name="BFOL">#REF!</definedName>
    <definedName name="BFOL_B" localSheetId="9">#REF!</definedName>
    <definedName name="BFOL_B">#REF!</definedName>
    <definedName name="BFOL_G" localSheetId="9">#REF!</definedName>
    <definedName name="BFOL_G">#REF!</definedName>
    <definedName name="BFOL_L" localSheetId="9">#REF!</definedName>
    <definedName name="BFOL_L">#REF!</definedName>
    <definedName name="BFOL_O" localSheetId="9">#REF!</definedName>
    <definedName name="BFOL_O">#REF!</definedName>
    <definedName name="BFOL_S" localSheetId="9">#REF!</definedName>
    <definedName name="BFOL_S">#REF!</definedName>
    <definedName name="BFOLB" localSheetId="9">#REF!</definedName>
    <definedName name="BFOLB">#REF!</definedName>
    <definedName name="BFOLG_L" localSheetId="9">#REF!</definedName>
    <definedName name="BFOLG_L">#REF!</definedName>
    <definedName name="BFOTH" localSheetId="9">#REF!</definedName>
    <definedName name="BFOTH">#REF!</definedName>
    <definedName name="BFP" localSheetId="9">#REF!</definedName>
    <definedName name="BFP">#REF!</definedName>
    <definedName name="BFPA" localSheetId="9">#REF!</definedName>
    <definedName name="BFPA">#REF!</definedName>
    <definedName name="BFPAG" localSheetId="9">#REF!</definedName>
    <definedName name="BFPAG">#REF!</definedName>
    <definedName name="BFPL" localSheetId="9">#REF!</definedName>
    <definedName name="BFPL">#REF!</definedName>
    <definedName name="BFPLBN" localSheetId="9">#REF!</definedName>
    <definedName name="BFPLBN">#REF!</definedName>
    <definedName name="BFPLD" localSheetId="9">#REF!</definedName>
    <definedName name="BFPLD">#REF!</definedName>
    <definedName name="BFPLD_G" localSheetId="9">#REF!</definedName>
    <definedName name="BFPLD_G">#REF!</definedName>
    <definedName name="BFPLE" localSheetId="9">#REF!</definedName>
    <definedName name="BFPLE">#REF!</definedName>
    <definedName name="BFPLE_G" localSheetId="9">#REF!</definedName>
    <definedName name="BFPLE_G">#REF!</definedName>
    <definedName name="BFPLMM" localSheetId="9">#REF!</definedName>
    <definedName name="BFPLMM">#REF!</definedName>
    <definedName name="BFRA">#N/A</definedName>
    <definedName name="BFUND" localSheetId="9">#REF!</definedName>
    <definedName name="BFUND" localSheetId="7">#REF!</definedName>
    <definedName name="BFUND">#REF!</definedName>
    <definedName name="BGS" localSheetId="9">#REF!</definedName>
    <definedName name="BGS" localSheetId="7">#REF!</definedName>
    <definedName name="BGS">#REF!</definedName>
    <definedName name="BI">#N/A</definedName>
    <definedName name="BIO" localSheetId="9">[40]raw!#REF!</definedName>
    <definedName name="BIO" localSheetId="7">[40]raw!#REF!</definedName>
    <definedName name="BIO">[40]raw!#REF!</definedName>
    <definedName name="BIP" localSheetId="9">#REF!</definedName>
    <definedName name="BIP" localSheetId="7">#REF!</definedName>
    <definedName name="BIP">#REF!</definedName>
    <definedName name="BK">#N/A</definedName>
    <definedName name="BKF">#N/A</definedName>
    <definedName name="BKFA" localSheetId="9">#REF!</definedName>
    <definedName name="BKFA" localSheetId="7">#REF!</definedName>
    <definedName name="BKFA">#REF!</definedName>
    <definedName name="BKFBA" localSheetId="9">#REF!</definedName>
    <definedName name="BKFBA" localSheetId="7">#REF!</definedName>
    <definedName name="BKFBA">#REF!</definedName>
    <definedName name="BKFBI" localSheetId="9">#REF!</definedName>
    <definedName name="BKFBI" localSheetId="7">#REF!</definedName>
    <definedName name="BKFBI">#REF!</definedName>
    <definedName name="BKFMU" localSheetId="9">#REF!</definedName>
    <definedName name="BKFMU">#REF!</definedName>
    <definedName name="BKO" localSheetId="9">#REF!</definedName>
    <definedName name="BKO">#REF!</definedName>
    <definedName name="bla" localSheetId="9" hidden="1">#REF!</definedName>
    <definedName name="bla" hidden="1">#REF!</definedName>
    <definedName name="bloco1" localSheetId="9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9">#REF!</definedName>
    <definedName name="BM" localSheetId="7">#REF!</definedName>
    <definedName name="BM">#REF!</definedName>
    <definedName name="BMG">[75]Q6!$E$28:$AH$28</definedName>
    <definedName name="BMI" localSheetId="9">#REF!</definedName>
    <definedName name="BMI" localSheetId="7">#REF!</definedName>
    <definedName name="BMI">#REF!</definedName>
    <definedName name="BMII">#N/A</definedName>
    <definedName name="BMII_7" localSheetId="9">#REF!</definedName>
    <definedName name="BMII_7" localSheetId="7">#REF!</definedName>
    <definedName name="BMII_7">#REF!</definedName>
    <definedName name="BMII_G" localSheetId="9">#REF!</definedName>
    <definedName name="BMII_G" localSheetId="7">#REF!</definedName>
    <definedName name="BMII_G">#REF!</definedName>
    <definedName name="BMII_P" localSheetId="9">#REF!</definedName>
    <definedName name="BMII_P" localSheetId="7">#REF!</definedName>
    <definedName name="BMII_P">#REF!</definedName>
    <definedName name="BMIIB">#N/A</definedName>
    <definedName name="BMIIBA" localSheetId="9">#REF!</definedName>
    <definedName name="BMIIBA" localSheetId="7">#REF!</definedName>
    <definedName name="BMIIBA">#REF!</definedName>
    <definedName name="BMIIBI" localSheetId="9">#REF!</definedName>
    <definedName name="BMIIBI" localSheetId="7">#REF!</definedName>
    <definedName name="BMIIBI">#REF!</definedName>
    <definedName name="BMIIG">#N/A</definedName>
    <definedName name="BMIIMU" localSheetId="9">#REF!</definedName>
    <definedName name="BMIIMU" localSheetId="7">#REF!</definedName>
    <definedName name="BMIIMU">#REF!</definedName>
    <definedName name="BMS" localSheetId="9">#REF!</definedName>
    <definedName name="BMS" localSheetId="7">#REF!</definedName>
    <definedName name="BMS">#REF!</definedName>
    <definedName name="BNEO" localSheetId="9">#REF!</definedName>
    <definedName name="BNEO" localSheetId="7">#REF!</definedName>
    <definedName name="BNEO">#REF!</definedName>
    <definedName name="BNF">"CA"</definedName>
    <definedName name="BO" localSheetId="9">#REF!</definedName>
    <definedName name="BO" localSheetId="7">#REF!</definedName>
    <definedName name="BO">#REF!</definedName>
    <definedName name="BOG" localSheetId="9">#REF!</definedName>
    <definedName name="BOG" localSheetId="7">#REF!</definedName>
    <definedName name="BOG">#REF!</definedName>
    <definedName name="BOLETIN" localSheetId="9">[58]BCP!#REF!</definedName>
    <definedName name="BOLETIN" localSheetId="7">[58]BCP!#REF!</definedName>
    <definedName name="BOLETIN">[58]BCP!#REF!</definedName>
    <definedName name="Bolivia" localSheetId="9">#REF!</definedName>
    <definedName name="Bolivia" localSheetId="7">#REF!</definedName>
    <definedName name="Bolivia">#REF!</definedName>
    <definedName name="BOP">#N/A</definedName>
    <definedName name="BOPF" localSheetId="9">#REF!</definedName>
    <definedName name="BOPF" localSheetId="7">#REF!</definedName>
    <definedName name="BOPF">#REF!</definedName>
    <definedName name="BOPUSD" localSheetId="9">#REF!</definedName>
    <definedName name="BOPUSD" localSheetId="7">#REF!</definedName>
    <definedName name="BOPUSD">#REF!</definedName>
    <definedName name="BORRA_CUADROS" localSheetId="9">[76]!BORRA_CUADROS</definedName>
    <definedName name="BORRA_CUADROS">[76]!BORRA_CUADROS</definedName>
    <definedName name="BPBNF" localSheetId="9">#REF!</definedName>
    <definedName name="BPBNF" localSheetId="7">#REF!</definedName>
    <definedName name="BPBNF">#REF!</definedName>
    <definedName name="BRASS" localSheetId="9">#REF!</definedName>
    <definedName name="BRASS" localSheetId="7">#REF!</definedName>
    <definedName name="BRASS">#REF!</definedName>
    <definedName name="BRASS_1" localSheetId="9">#REF!</definedName>
    <definedName name="BRASS_1" localSheetId="7">#REF!</definedName>
    <definedName name="BRASS_1">#REF!</definedName>
    <definedName name="BRASS_6" localSheetId="9">#REF!</definedName>
    <definedName name="BRASS_6">#REF!</definedName>
    <definedName name="Brazil" localSheetId="9">#REF!</definedName>
    <definedName name="Brazil">#REF!</definedName>
    <definedName name="BRECHA">[61]BRECHA!$E$3</definedName>
    <definedName name="BS" localSheetId="9">#REF!</definedName>
    <definedName name="BS" localSheetId="7">#REF!</definedName>
    <definedName name="BS">#REF!</definedName>
    <definedName name="BS1A" localSheetId="9">#REF!</definedName>
    <definedName name="BS1A" localSheetId="7">#REF!</definedName>
    <definedName name="BS1A">#REF!</definedName>
    <definedName name="Bstd" localSheetId="9">#REF!</definedName>
    <definedName name="Bstd" localSheetId="7">#REF!</definedName>
    <definedName name="Bstd">#REF!</definedName>
    <definedName name="BTO" localSheetId="9">#REF!</definedName>
    <definedName name="BTO">#REF!</definedName>
    <definedName name="BTR" localSheetId="9">#REF!</definedName>
    <definedName name="BTR">#REF!</definedName>
    <definedName name="BTRG" localSheetId="9">#REF!</definedName>
    <definedName name="BTRG">#REF!</definedName>
    <definedName name="BTRP" localSheetId="9">#REF!</definedName>
    <definedName name="BTRP">#REF!</definedName>
    <definedName name="Budget" localSheetId="9">#REF!</definedName>
    <definedName name="Budget">#REF!</definedName>
    <definedName name="Budget_expenditure" localSheetId="9">#REF!</definedName>
    <definedName name="Budget_expenditure">#REF!</definedName>
    <definedName name="Budget_revenue" localSheetId="9">#REF!</definedName>
    <definedName name="Budget_revenue">#REF!</definedName>
    <definedName name="BURACO" localSheetId="9">#REF!</definedName>
    <definedName name="BURACO">#REF!</definedName>
    <definedName name="Button_13">"CLAGA2000_Consolidado_2001_List"</definedName>
    <definedName name="BX" localSheetId="9">#REF!</definedName>
    <definedName name="BX" localSheetId="7">#REF!</definedName>
    <definedName name="BX">#REF!</definedName>
    <definedName name="BXG">[75]Q6!$E$26:$AH$26</definedName>
    <definedName name="BXI" localSheetId="9">#REF!</definedName>
    <definedName name="BXI" localSheetId="7">#REF!</definedName>
    <definedName name="BXI">#REF!</definedName>
    <definedName name="BXS" localSheetId="9">#REF!</definedName>
    <definedName name="BXS" localSheetId="7">#REF!</definedName>
    <definedName name="BXS">#REF!</definedName>
    <definedName name="C.2" localSheetId="9">#REF!</definedName>
    <definedName name="C.2" localSheetId="7">#REF!</definedName>
    <definedName name="C.2">#REF!</definedName>
    <definedName name="C_" localSheetId="9">#REF!</definedName>
    <definedName name="C_">#REF!</definedName>
    <definedName name="C_1" localSheetId="9">OFFSET(#REF!,0,0,COUNT(#REF!),1)</definedName>
    <definedName name="C_1" localSheetId="7">OFFSET(#REF!,0,0,COUNT(#REF!),1)</definedName>
    <definedName name="C_1">OFFSET(#REF!,0,0,COUNT(#REF!),1)</definedName>
    <definedName name="C_2" localSheetId="9">OFFSET(#REF!,0,0,COUNT(#REF!),1)</definedName>
    <definedName name="C_2">OFFSET(#REF!,0,0,COUNT(#REF!),1)</definedName>
    <definedName name="CA" localSheetId="9">#REF!</definedName>
    <definedName name="CA" localSheetId="7">#REF!</definedName>
    <definedName name="CA">#REF!</definedName>
    <definedName name="CAD" localSheetId="9">#REF!</definedName>
    <definedName name="CAD" localSheetId="7">#REF!</definedName>
    <definedName name="CAD">#REF!</definedName>
    <definedName name="CAe" localSheetId="9">#REF!</definedName>
    <definedName name="CAe" localSheetId="7">#REF!</definedName>
    <definedName name="CAe">#REF!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7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9">#REF!</definedName>
    <definedName name="CAMARON" localSheetId="7">#REF!</definedName>
    <definedName name="CAMARON">#REF!</definedName>
    <definedName name="Canada_wt">'[66]OECD wgt'!$B$10</definedName>
    <definedName name="CAPA" localSheetId="9">#REF!</definedName>
    <definedName name="CAPA" localSheetId="7">#REF!</definedName>
    <definedName name="CAPA">#REF!</definedName>
    <definedName name="CAperc" localSheetId="9">#REF!</definedName>
    <definedName name="CAperc" localSheetId="7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9">#REF!</definedName>
    <definedName name="CAr" localSheetId="7">#REF!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7">OFFSET(#REF!,0,0,COUNT(#REF!),1)</definedName>
    <definedName name="Cavg">OFFSET(#REF!,0,0,COUNT(#REF!),1)</definedName>
    <definedName name="cc" localSheetId="9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9" hidden="1">{"Minpmon",#N/A,FALSE,"Monthinput"}</definedName>
    <definedName name="ccccc" localSheetId="7" hidden="1">{"Minpmon",#N/A,FALSE,"Monthinput"}</definedName>
    <definedName name="ccccc" hidden="1">{"Minpmon",#N/A,FALSE,"Monthinput"}</definedName>
    <definedName name="cccccccccccccc" localSheetId="9" hidden="1">{"Tab1",#N/A,FALSE,"P";"Tab2",#N/A,FALSE,"P"}</definedName>
    <definedName name="cccccccccccccc" localSheetId="7" hidden="1">{"Tab1",#N/A,FALSE,"P";"Tab2",#N/A,FALSE,"P"}</definedName>
    <definedName name="cccccccccccccc" hidden="1">{"Tab1",#N/A,FALSE,"P";"Tab2",#N/A,FALSE,"P"}</definedName>
    <definedName name="cccm" localSheetId="9" hidden="1">{"Riqfin97",#N/A,FALSE,"Tran";"Riqfinpro",#N/A,FALSE,"Tran"}</definedName>
    <definedName name="cccm" localSheetId="7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7">#REF!</definedName>
    <definedName name="ccme">#REF!</definedName>
    <definedName name="ccme2000" localSheetId="9">#REF!</definedName>
    <definedName name="ccme2000" localSheetId="7">#REF!</definedName>
    <definedName name="ccme2000">#REF!</definedName>
    <definedName name="ccme2001" localSheetId="9">#REF!</definedName>
    <definedName name="ccme2001" localSheetId="7">#REF!</definedName>
    <definedName name="ccme2001">#REF!</definedName>
    <definedName name="ccme2002" localSheetId="9">#REF!</definedName>
    <definedName name="ccme2002">#REF!</definedName>
    <definedName name="ccme2003" localSheetId="9">#REF!</definedName>
    <definedName name="ccme2003">#REF!</definedName>
    <definedName name="ccme98" localSheetId="9">[22]Programa!#REF!</definedName>
    <definedName name="ccme98">[22]Programa!#REF!</definedName>
    <definedName name="ccme98j" localSheetId="9">[22]Programa!#REF!</definedName>
    <definedName name="ccme98j">[22]Programa!#REF!</definedName>
    <definedName name="ccme98s" localSheetId="9">#REF!</definedName>
    <definedName name="ccme98s" localSheetId="7">#REF!</definedName>
    <definedName name="ccme98s">#REF!</definedName>
    <definedName name="ccme99" localSheetId="9">#REF!</definedName>
    <definedName name="ccme99" localSheetId="7">#REF!</definedName>
    <definedName name="ccme99">#REF!</definedName>
    <definedName name="ccode">273</definedName>
    <definedName name="CD" localSheetId="9">#REF!</definedName>
    <definedName name="CD" localSheetId="7">#REF!</definedName>
    <definedName name="CD">#REF!</definedName>
    <definedName name="CD1A" localSheetId="9">#REF!</definedName>
    <definedName name="CD1A" localSheetId="7">#REF!</definedName>
    <definedName name="CD1A">#REF!</definedName>
    <definedName name="cde" localSheetId="9" hidden="1">{"Riqfin97",#N/A,FALSE,"Tran";"Riqfinpro",#N/A,FALSE,"Tran"}</definedName>
    <definedName name="cde" localSheetId="7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7">#REF!</definedName>
    <definedName name="CEMENTO">#REF!</definedName>
    <definedName name="CENGOVT" localSheetId="9">#REF!</definedName>
    <definedName name="CENGOVT" localSheetId="7">#REF!</definedName>
    <definedName name="CENGOVT">#REF!</definedName>
    <definedName name="CEPA96" localSheetId="9">#REF!</definedName>
    <definedName name="CEPA96" localSheetId="7">#REF!</definedName>
    <definedName name="CEPA96">#REF!</definedName>
    <definedName name="CFA">[51]CIRRs!$C$81</definedName>
    <definedName name="cfdfdf" localSheetId="9" hidden="1">#REF!</definedName>
    <definedName name="cfdfdf" localSheetId="7" hidden="1">#REF!</definedName>
    <definedName name="cfdfdf" hidden="1">#REF!</definedName>
    <definedName name="CG" localSheetId="9">#REF!</definedName>
    <definedName name="CG" localSheetId="7">#REF!</definedName>
    <definedName name="CG">#REF!</definedName>
    <definedName name="CGBUDG" localSheetId="9">#REF!</definedName>
    <definedName name="CGBUDG" localSheetId="7">#REF!</definedName>
    <definedName name="CGBUDG">#REF!</definedName>
    <definedName name="CGBUDG_" localSheetId="9">#REF!</definedName>
    <definedName name="CGBUDG_">#REF!</definedName>
    <definedName name="CGEXBUDG" localSheetId="9">#REF!</definedName>
    <definedName name="CGEXBUDG">#REF!</definedName>
    <definedName name="CGFIS" localSheetId="9">#REF!</definedName>
    <definedName name="CGFIS">#REF!</definedName>
    <definedName name="CGNRP" localSheetId="9">#REF!</definedName>
    <definedName name="CGNRP">#REF!</definedName>
    <definedName name="CGperc" localSheetId="9">#REF!</definedName>
    <definedName name="CGperc">#REF!</definedName>
    <definedName name="chart" localSheetId="9">#REF!</definedName>
    <definedName name="chart">#REF!</definedName>
    <definedName name="CHF" localSheetId="9">#REF!</definedName>
    <definedName name="CHF">#REF!</definedName>
    <definedName name="CHILE" localSheetId="9">#REF!</definedName>
    <definedName name="CHILE">#REF!</definedName>
    <definedName name="CHK" localSheetId="9">#REF!</definedName>
    <definedName name="CHK">#REF!</definedName>
    <definedName name="CHK1.1" localSheetId="9">[56]Q1!#REF!</definedName>
    <definedName name="CHK1.1">[56]Q1!#REF!</definedName>
    <definedName name="CHK2.1" localSheetId="9">[56]Q2!#REF!</definedName>
    <definedName name="CHK2.1">[56]Q2!#REF!</definedName>
    <definedName name="CHK2.2" localSheetId="9">[56]Q2!#REF!</definedName>
    <definedName name="CHK2.2">[56]Q2!#REF!</definedName>
    <definedName name="CHK2.3" localSheetId="9">[56]Q2!#REF!</definedName>
    <definedName name="CHK2.3">[56]Q2!#REF!</definedName>
    <definedName name="CHK5.1" localSheetId="9">#REF!</definedName>
    <definedName name="CHK5.1" localSheetId="7">#REF!</definedName>
    <definedName name="CHK5.1">#REF!</definedName>
    <definedName name="cin" localSheetId="9">[22]Programa!#REF!</definedName>
    <definedName name="cin" localSheetId="7">[22]Programa!#REF!</definedName>
    <definedName name="cin">[22]Programa!#REF!</definedName>
    <definedName name="cirr" localSheetId="9">#REF!</definedName>
    <definedName name="cirr" localSheetId="7">#REF!</definedName>
    <definedName name="cirr">#REF!</definedName>
    <definedName name="ClaveDeColor" localSheetId="9">#REF!</definedName>
    <definedName name="ClaveDeColor" localSheetId="7">#REF!</definedName>
    <definedName name="ClaveDeColor">#REF!</definedName>
    <definedName name="CLUB_PARIS_2004" localSheetId="9">#REF!</definedName>
    <definedName name="CLUB_PARIS_2004" localSheetId="7">#REF!</definedName>
    <definedName name="CLUB_PARIS_2004">#REF!</definedName>
    <definedName name="CLUB91" localSheetId="9">#REF!</definedName>
    <definedName name="CLUB91">#REF!</definedName>
    <definedName name="cmbccr" localSheetId="9">#REF!</definedName>
    <definedName name="cmbccr">#REF!</definedName>
    <definedName name="cmbcom" localSheetId="9">#REF!</definedName>
    <definedName name="cmbcom">#REF!</definedName>
    <definedName name="CMD">[58]BCP!#REF!</definedName>
    <definedName name="cmethapp" localSheetId="9">#REF!,#REF!,#REF!</definedName>
    <definedName name="cmethapp" localSheetId="7">#REF!,#REF!,#REF!</definedName>
    <definedName name="cmethapp">#REF!,#REF!,#REF!</definedName>
    <definedName name="cmethmain" localSheetId="9">#REF!</definedName>
    <definedName name="cmethmain" localSheetId="7">#REF!</definedName>
    <definedName name="cmethmain">#REF!</definedName>
    <definedName name="Cmin" localSheetId="9">OFFSET(#REF!,0,0,COUNT(#REF!),1)</definedName>
    <definedName name="Cmin" localSheetId="7">OFFSET(#REF!,0,0,COUNT(#REF!),1)</definedName>
    <definedName name="Cmin">OFFSET(#REF!,0,0,COUNT(#REF!),1)</definedName>
    <definedName name="cmsbn" localSheetId="9">#REF!</definedName>
    <definedName name="cmsbn" localSheetId="7">#REF!</definedName>
    <definedName name="cmsbn">#REF!</definedName>
    <definedName name="CN" localSheetId="9">#REF!</definedName>
    <definedName name="CN" localSheetId="7">#REF!</definedName>
    <definedName name="CN">#REF!</definedName>
    <definedName name="CN1A" localSheetId="9">#REF!</definedName>
    <definedName name="CN1A" localSheetId="7">#REF!</definedName>
    <definedName name="CN1A">#REF!</definedName>
    <definedName name="cnspnf" localSheetId="9">#REF!</definedName>
    <definedName name="cnspnf">#REF!</definedName>
    <definedName name="CNY" localSheetId="9">#REF!</definedName>
    <definedName name="CNY">#REF!</definedName>
    <definedName name="Cobertura">'[49]Ranking Bancario'!$Z$4:$AD$54</definedName>
    <definedName name="COLOMBIA" localSheetId="9">#REF!</definedName>
    <definedName name="COLOMBIA" localSheetId="7">#REF!</definedName>
    <definedName name="COLOMBIA">#REF!</definedName>
    <definedName name="Colombia___Summary_Accounts_of_the_Financial_System" localSheetId="9">[0]!base-flow</definedName>
    <definedName name="Colombia___Summary_Accounts_of_the_Financial_System" localSheetId="7">base-flow</definedName>
    <definedName name="Colombia___Summary_Accounts_of_the_Financial_System">base-flow</definedName>
    <definedName name="Color1" localSheetId="9">#REF!</definedName>
    <definedName name="Color1" localSheetId="7">#REF!</definedName>
    <definedName name="Color1">#REF!</definedName>
    <definedName name="Color2" localSheetId="9">#REF!</definedName>
    <definedName name="Color2" localSheetId="7">#REF!</definedName>
    <definedName name="Color2">#REF!</definedName>
    <definedName name="Color3" localSheetId="9">#REF!</definedName>
    <definedName name="Color3" localSheetId="7">#REF!</definedName>
    <definedName name="Color3">#REF!</definedName>
    <definedName name="Color4" localSheetId="9">#REF!</definedName>
    <definedName name="Color4">#REF!</definedName>
    <definedName name="Color5" localSheetId="9">#REF!</definedName>
    <definedName name="Color5">#REF!</definedName>
    <definedName name="Color6" localSheetId="9">#REF!</definedName>
    <definedName name="Color6">#REF!</definedName>
    <definedName name="COM" localSheetId="9">#REF!</definedName>
    <definedName name="COM">#REF!</definedName>
    <definedName name="coma" localSheetId="9">[22]Programa!#REF!</definedName>
    <definedName name="coma" localSheetId="7">[22]Programa!#REF!</definedName>
    <definedName name="coma">[22]Programa!#REF!</definedName>
    <definedName name="COMPAR" localSheetId="9">#REF!</definedName>
    <definedName name="COMPAR" localSheetId="7">#REF!</definedName>
    <definedName name="COMPAR">#REF!</definedName>
    <definedName name="COMPIGP" localSheetId="9">#REF!</definedName>
    <definedName name="COMPIGP" localSheetId="7">#REF!</definedName>
    <definedName name="COMPIGP">#REF!</definedName>
    <definedName name="COMPROJ99" localSheetId="9">#REF!</definedName>
    <definedName name="COMPROJ99" localSheetId="7">#REF!</definedName>
    <definedName name="COMPROJ99">#REF!</definedName>
    <definedName name="CONCK" localSheetId="9">#REF!</definedName>
    <definedName name="CONCK">#REF!</definedName>
    <definedName name="conor" localSheetId="9">#REF!</definedName>
    <definedName name="conor">#REF!</definedName>
    <definedName name="cons" localSheetId="9">#REF!</definedName>
    <definedName name="cons">#REF!</definedName>
    <definedName name="CONS1">[78]MONTHLY!$BP$4:$CA$4</definedName>
    <definedName name="cons12mon" localSheetId="9">'[79]GDP projections'!#REF!</definedName>
    <definedName name="cons12mon" localSheetId="7">'[79]GDP projections'!#REF!</definedName>
    <definedName name="cons12mon">'[79]GDP projections'!#REF!</definedName>
    <definedName name="CONS2">[78]MONTHLY!$CB$4:$CM$4</definedName>
    <definedName name="CONSOL" localSheetId="9">#REF!</definedName>
    <definedName name="CONSOL" localSheetId="7">#REF!</definedName>
    <definedName name="CONSOL">#REF!</definedName>
    <definedName name="CONSOLC2" localSheetId="9">#REF!</definedName>
    <definedName name="CONSOLC2" localSheetId="7">#REF!</definedName>
    <definedName name="CONSOLC2">#REF!</definedName>
    <definedName name="consperc" localSheetId="9">'[79]GDP projections'!#REF!</definedName>
    <definedName name="consperc" localSheetId="7">'[79]GDP projections'!#REF!</definedName>
    <definedName name="consperc">'[79]GDP projections'!#REF!</definedName>
    <definedName name="consqtr" localSheetId="9">'[79]GDP projections'!#REF!</definedName>
    <definedName name="consqtr" localSheetId="7">'[79]GDP projections'!#REF!</definedName>
    <definedName name="consqtr">'[79]GDP projections'!#REF!</definedName>
    <definedName name="CONTENTS" localSheetId="9">[80]Contents!$A$1:$F$36</definedName>
    <definedName name="CONTENTS">[80]Contents!$A$1:$F$36</definedName>
    <definedName name="cooperantes" localSheetId="9">#REF!</definedName>
    <definedName name="cooperantes" localSheetId="7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7">#REF!</definedName>
    <definedName name="copystart">#REF!</definedName>
    <definedName name="Copytodebt" localSheetId="9">'[3]in-out'!#REF!</definedName>
    <definedName name="Copytodebt" localSheetId="7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9">#REF!</definedName>
    <definedName name="COUNT" localSheetId="7">#REF!</definedName>
    <definedName name="COUNT">#REF!</definedName>
    <definedName name="COUNTER" localSheetId="9">#REF!</definedName>
    <definedName name="COUNTER" localSheetId="7">#REF!</definedName>
    <definedName name="COUNTER">#REF!</definedName>
    <definedName name="CountryName" localSheetId="9">'[81]Exchange Rate chart'!#REF!</definedName>
    <definedName name="CountryName" localSheetId="7">'[81]Exchange Rate chart'!#REF!</definedName>
    <definedName name="CountryName">'[81]Exchange Rate chart'!#REF!</definedName>
    <definedName name="cp" localSheetId="9" hidden="1">'[82]C Summary'!#REF!</definedName>
    <definedName name="cp" localSheetId="7" hidden="1">'[82]C Summary'!#REF!</definedName>
    <definedName name="cp" hidden="1">'[82]C Summary'!#REF!</definedName>
    <definedName name="CPF" localSheetId="9">#REF!</definedName>
    <definedName name="CPF" localSheetId="7">#REF!</definedName>
    <definedName name="CPF">#REF!</definedName>
    <definedName name="CPI">[83]CPI!$A$4:$M$160</definedName>
    <definedName name="CPI_Core" localSheetId="9">#REF!</definedName>
    <definedName name="CPI_Core" localSheetId="7">#REF!</definedName>
    <definedName name="CPI_Core">#REF!</definedName>
    <definedName name="CPI_NAT_monthly" localSheetId="9">#REF!</definedName>
    <definedName name="CPI_NAT_monthly" localSheetId="7">#REF!</definedName>
    <definedName name="CPI_NAT_monthly">#REF!</definedName>
    <definedName name="CPICUM" localSheetId="9">#REF!</definedName>
    <definedName name="CPICUM" localSheetId="7">#REF!</definedName>
    <definedName name="CPICUM">#REF!</definedName>
    <definedName name="CRECWM">[84]SUPUESTOS!A$15</definedName>
    <definedName name="cred" localSheetId="9">#REF!</definedName>
    <definedName name="cred" localSheetId="7">#REF!</definedName>
    <definedName name="cred">#REF!</definedName>
    <definedName name="cred1" localSheetId="9">#REF!</definedName>
    <definedName name="cred1" localSheetId="7">#REF!</definedName>
    <definedName name="cred1">#REF!</definedName>
    <definedName name="CRED2" localSheetId="9">#REF!</definedName>
    <definedName name="CRED2" localSheetId="7">#REF!</definedName>
    <definedName name="CRED2">#REF!</definedName>
    <definedName name="cred2000" localSheetId="9">#REF!</definedName>
    <definedName name="cred2000">#REF!</definedName>
    <definedName name="cred2001" localSheetId="9">#REF!</definedName>
    <definedName name="cred2001">#REF!</definedName>
    <definedName name="cred2002" localSheetId="9">#REF!</definedName>
    <definedName name="cred2002">#REF!</definedName>
    <definedName name="cred2003" localSheetId="9">#REF!</definedName>
    <definedName name="cred2003">#REF!</definedName>
    <definedName name="cred98" localSheetId="9">[22]Programa!#REF!</definedName>
    <definedName name="cred98" localSheetId="7">[22]Programa!#REF!</definedName>
    <definedName name="cred98">[22]Programa!#REF!</definedName>
    <definedName name="cred98j" localSheetId="9">[22]Programa!#REF!</definedName>
    <definedName name="cred98j" localSheetId="7">[22]Programa!#REF!</definedName>
    <definedName name="cred98j">[22]Programa!#REF!</definedName>
    <definedName name="cred98s" localSheetId="9">#REF!</definedName>
    <definedName name="cred98s" localSheetId="7">#REF!</definedName>
    <definedName name="cred98s">#REF!</definedName>
    <definedName name="cred99" localSheetId="9">#REF!</definedName>
    <definedName name="cred99" localSheetId="7">#REF!</definedName>
    <definedName name="cred99">#REF!</definedName>
    <definedName name="CREDITO" localSheetId="9">#REF!</definedName>
    <definedName name="CREDITO" localSheetId="7">#REF!</definedName>
    <definedName name="CREDITO">#REF!</definedName>
    <definedName name="CREDITOBCH" localSheetId="9">#REF!</definedName>
    <definedName name="CREDITOBCH">#REF!</definedName>
    <definedName name="CREDITORSB" localSheetId="9">#REF!</definedName>
    <definedName name="CREDITORSB">#REF!</definedName>
    <definedName name="Crng" localSheetId="9">OFFSET(#REF!,0,0,COUNT(#REF!),1)</definedName>
    <definedName name="Crng" localSheetId="7">OFFSET(#REF!,0,0,COUNT(#REF!),1)</definedName>
    <definedName name="Crng">OFFSET(#REF!,0,0,COUNT(#REF!),1)</definedName>
    <definedName name="Crt" localSheetId="9">#REF!</definedName>
    <definedName name="Crt" localSheetId="7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9">#REF!</definedName>
    <definedName name="CRUZ" localSheetId="7">#REF!</definedName>
    <definedName name="CRUZ">#REF!</definedName>
    <definedName name="CRUZ1" localSheetId="9">#REF!</definedName>
    <definedName name="CRUZ1" localSheetId="7">#REF!</definedName>
    <definedName name="CRUZ1">#REF!</definedName>
    <definedName name="CS" localSheetId="9">#REF!</definedName>
    <definedName name="CS" localSheetId="7">#REF!</definedName>
    <definedName name="CS">#REF!</definedName>
    <definedName name="CS1A" localSheetId="9">#REF!</definedName>
    <definedName name="CS1A">#REF!</definedName>
    <definedName name="CTOOMA00" localSheetId="9">#REF!</definedName>
    <definedName name="CTOOMA00">#REF!</definedName>
    <definedName name="CTOOMA97" localSheetId="9">#REF!</definedName>
    <definedName name="CTOOMA97">#REF!</definedName>
    <definedName name="CTOOMA98" localSheetId="9">#REF!</definedName>
    <definedName name="CTOOMA98">#REF!</definedName>
    <definedName name="CTOOMA99" localSheetId="9">#REF!</definedName>
    <definedName name="CTOOMA99">#REF!</definedName>
    <definedName name="CTOOMV00" localSheetId="9">#REF!</definedName>
    <definedName name="CTOOMV00">#REF!</definedName>
    <definedName name="CTOOMV97" localSheetId="9">#REF!</definedName>
    <definedName name="CTOOMV97">#REF!</definedName>
    <definedName name="CTOOMV98" localSheetId="9">#REF!</definedName>
    <definedName name="CTOOMV98">#REF!</definedName>
    <definedName name="CTOOMV99" localSheetId="9">#REF!</definedName>
    <definedName name="CTOOMV99">#REF!</definedName>
    <definedName name="cuad1" localSheetId="9">#REF!</definedName>
    <definedName name="cuad1">#REF!</definedName>
    <definedName name="cuad10" localSheetId="9">#REF!</definedName>
    <definedName name="cuad10">#REF!</definedName>
    <definedName name="cuad11" localSheetId="9">#REF!</definedName>
    <definedName name="cuad11">#REF!</definedName>
    <definedName name="cuad12" localSheetId="9">#REF!</definedName>
    <definedName name="cuad12">#REF!</definedName>
    <definedName name="cuad13" localSheetId="9">#REF!</definedName>
    <definedName name="cuad13">#REF!</definedName>
    <definedName name="cuad14" localSheetId="9">#REF!</definedName>
    <definedName name="cuad14">#REF!</definedName>
    <definedName name="cuad15" localSheetId="9">#REF!</definedName>
    <definedName name="cuad15">#REF!</definedName>
    <definedName name="cuad16" localSheetId="9">#REF!</definedName>
    <definedName name="cuad16">#REF!</definedName>
    <definedName name="cuad17" localSheetId="9">#REF!</definedName>
    <definedName name="cuad17">#REF!</definedName>
    <definedName name="cuad18" localSheetId="9">#REF!</definedName>
    <definedName name="cuad18">#REF!</definedName>
    <definedName name="cuad19" localSheetId="9">#REF!</definedName>
    <definedName name="cuad19">#REF!</definedName>
    <definedName name="cuad2" localSheetId="9">#REF!</definedName>
    <definedName name="cuad2">#REF!</definedName>
    <definedName name="cuad20" localSheetId="9">#REF!</definedName>
    <definedName name="cuad20">#REF!</definedName>
    <definedName name="cuad21" localSheetId="9">#REF!</definedName>
    <definedName name="cuad21">#REF!</definedName>
    <definedName name="cuad22" localSheetId="9">#REF!</definedName>
    <definedName name="cuad22">#REF!</definedName>
    <definedName name="cuad23" localSheetId="9">#REF!</definedName>
    <definedName name="cuad23">#REF!</definedName>
    <definedName name="cuad24" localSheetId="9">#REF!</definedName>
    <definedName name="cuad24">#REF!</definedName>
    <definedName name="cuad25" localSheetId="9">#REF!</definedName>
    <definedName name="cuad25">#REF!</definedName>
    <definedName name="cuad3" localSheetId="9">#REF!</definedName>
    <definedName name="cuad3">#REF!</definedName>
    <definedName name="cuad4" localSheetId="9">#REF!</definedName>
    <definedName name="cuad4">#REF!</definedName>
    <definedName name="cuad5" localSheetId="9">#REF!</definedName>
    <definedName name="cuad5">#REF!</definedName>
    <definedName name="cuad6" localSheetId="9">#REF!</definedName>
    <definedName name="cuad6">#REF!</definedName>
    <definedName name="cuad7" localSheetId="9">#REF!</definedName>
    <definedName name="cuad7">#REF!</definedName>
    <definedName name="cuad8" localSheetId="9">#REF!</definedName>
    <definedName name="cuad8">#REF!</definedName>
    <definedName name="cuad9" localSheetId="9">#REF!</definedName>
    <definedName name="cuad9">#REF!</definedName>
    <definedName name="CUADR11" localSheetId="9">#REF!</definedName>
    <definedName name="CUADR11">#REF!</definedName>
    <definedName name="CUADRO_10.3.1">'[85]fondo promedio'!$A$36:$L$74</definedName>
    <definedName name="CUADRO_N__4.1.3" localSheetId="9">#REF!</definedName>
    <definedName name="CUADRO_N__4.1.3" localSheetId="7">#REF!</definedName>
    <definedName name="CUADRO_N__4.1.3">#REF!</definedName>
    <definedName name="CUADRO_No_9_C" localSheetId="9">#REF!</definedName>
    <definedName name="CUADRO_No_9_C" localSheetId="7">#REF!</definedName>
    <definedName name="CUADRO_No_9_C">#REF!</definedName>
    <definedName name="CUADRO9" localSheetId="9">#REF!</definedName>
    <definedName name="CUADRO9" localSheetId="7">#REF!</definedName>
    <definedName name="CUADRO9">#REF!</definedName>
    <definedName name="CUADRO9A" localSheetId="9">#REF!</definedName>
    <definedName name="CUADRO9A">#REF!</definedName>
    <definedName name="CUADRO9B" localSheetId="9">#REF!</definedName>
    <definedName name="CUADRO9B">#REF!</definedName>
    <definedName name="CUADROI" localSheetId="9">#REF!</definedName>
    <definedName name="CUADROI">#REF!</definedName>
    <definedName name="CUADROII" localSheetId="9">#REF!</definedName>
    <definedName name="CUADROII">#REF!</definedName>
    <definedName name="CUADROIII" localSheetId="9">#REF!</definedName>
    <definedName name="CUADROIII">#REF!</definedName>
    <definedName name="CUADROIV" localSheetId="9">#REF!</definedName>
    <definedName name="CUADROIV">#REF!</definedName>
    <definedName name="CUADROV" localSheetId="9">#REF!</definedName>
    <definedName name="CUADROV">#REF!</definedName>
    <definedName name="CUADROVI" localSheetId="9">#REF!</definedName>
    <definedName name="CUADROVI">#REF!</definedName>
    <definedName name="CUADROVII" localSheetId="9">#REF!</definedName>
    <definedName name="CUADROVII">#REF!</definedName>
    <definedName name="CUENTASMON">[58]BCP!#REF!</definedName>
    <definedName name="culo">'[86]graf 1'!$A$1:$IV$2</definedName>
    <definedName name="cuman" localSheetId="9">[59]Contribution!$C$378:$DC$392</definedName>
    <definedName name="cuman">[59]Contribution!$C$378:$DC$392</definedName>
    <definedName name="Cuota">'[49]Dinámica Couta Mercado'!$A$11:$O$28</definedName>
    <definedName name="CurMonth" localSheetId="9">#REF!</definedName>
    <definedName name="CurMonth" localSheetId="7">#REF!</definedName>
    <definedName name="CurMonth">#REF!</definedName>
    <definedName name="Currency" localSheetId="9">#REF!</definedName>
    <definedName name="Currency" localSheetId="7">#REF!</definedName>
    <definedName name="Currency">#REF!</definedName>
    <definedName name="CURRENTYEAR" localSheetId="9">#REF!</definedName>
    <definedName name="CURRENTYEAR" localSheetId="7">#REF!</definedName>
    <definedName name="CURRENTYEAR">#REF!</definedName>
    <definedName name="CurrVintage" localSheetId="9">[87]Current!$D$66</definedName>
    <definedName name="CurrVintage">[87]Current!$D$66</definedName>
    <definedName name="cutoff">'[88]LIC cutoff'!$A$2:$B$15</definedName>
    <definedName name="CYEAR2021" localSheetId="9">[89]Coal!$B$583:$J$583</definedName>
    <definedName name="CYEAR2021">[89]Coal!$B$583:$J$583</definedName>
    <definedName name="CYEAR2022" localSheetId="9">[89]Coal!$K$583:$V$583</definedName>
    <definedName name="CYEAR2022">[89]Coal!$K$583:$V$583</definedName>
    <definedName name="CYEAR2023" localSheetId="9">[89]Coal!$W$583:$AH$583</definedName>
    <definedName name="CYEAR2023">[89]Coal!$W$583:$AH$583</definedName>
    <definedName name="CYEAR2024" localSheetId="9">[89]Coal!$AI$583:$AT$583</definedName>
    <definedName name="CYEAR2024">[89]Coal!$AI$583:$AT$583</definedName>
    <definedName name="CYEAR2025" localSheetId="9">[89]Coal!$AU$583:$AX$583</definedName>
    <definedName name="CYEAR2025">[89]Coal!$AU$583:$AX$583</definedName>
    <definedName name="d" localSheetId="9" hidden="1">'[90]Fax a enviar'!#REF!</definedName>
    <definedName name="d" localSheetId="7" hidden="1">'[90]Fax a enviar'!#REF!</definedName>
    <definedName name="d" hidden="1">'[90]Fax a enviar'!#REF!</definedName>
    <definedName name="D_ALTBCA_GDP" localSheetId="9">#REF!</definedName>
    <definedName name="D_ALTBCA_GDP" localSheetId="7">#REF!</definedName>
    <definedName name="D_ALTBCA_GDP">#REF!</definedName>
    <definedName name="D_ALTNGDP_R" localSheetId="9">#REF!</definedName>
    <definedName name="D_ALTNGDP_R" localSheetId="7">#REF!</definedName>
    <definedName name="D_ALTNGDP_R">#REF!</definedName>
    <definedName name="D_ALTNGDP_RG" localSheetId="9">#REF!</definedName>
    <definedName name="D_ALTNGDP_RG" localSheetId="7">#REF!</definedName>
    <definedName name="D_ALTNGDP_RG">#REF!</definedName>
    <definedName name="D_ALTPCPI" localSheetId="9">#REF!</definedName>
    <definedName name="D_ALTPCPI">#REF!</definedName>
    <definedName name="D_ALTPCPIG" localSheetId="9">#REF!</definedName>
    <definedName name="D_ALTPCPIG">#REF!</definedName>
    <definedName name="D_B" localSheetId="9">#REF!</definedName>
    <definedName name="D_B">#REF!</definedName>
    <definedName name="D_BCA_GDP" localSheetId="9">#REF!</definedName>
    <definedName name="D_BCA_GDP">#REF!</definedName>
    <definedName name="D_BFD" localSheetId="9">#REF!</definedName>
    <definedName name="D_BFD">#REF!</definedName>
    <definedName name="D_BFL" localSheetId="9">#REF!</definedName>
    <definedName name="D_BFL">#REF!</definedName>
    <definedName name="D_BFL_D" localSheetId="9">#REF!</definedName>
    <definedName name="D_BFL_D">#REF!</definedName>
    <definedName name="D_BFL_S" localSheetId="9">#REF!</definedName>
    <definedName name="D_BFL_S">#REF!</definedName>
    <definedName name="D_BFLG" localSheetId="9">#REF!</definedName>
    <definedName name="D_BFLG">#REF!</definedName>
    <definedName name="D_BFOP" localSheetId="9">#REF!</definedName>
    <definedName name="D_BFOP">#REF!</definedName>
    <definedName name="D_BFPP" localSheetId="9">#REF!</definedName>
    <definedName name="D_BFPP">#REF!</definedName>
    <definedName name="D_BFRA1" localSheetId="9">#REF!</definedName>
    <definedName name="D_BFRA1">#REF!</definedName>
    <definedName name="D_BFX" localSheetId="9">#REF!</definedName>
    <definedName name="D_BFX">#REF!</definedName>
    <definedName name="D_BFXG" localSheetId="9">#REF!</definedName>
    <definedName name="D_BFXG">#REF!</definedName>
    <definedName name="D_BFXP" localSheetId="9">#REF!</definedName>
    <definedName name="D_BFXP">#REF!</definedName>
    <definedName name="D_BRASS" localSheetId="9">#REF!</definedName>
    <definedName name="D_BRASS">#REF!</definedName>
    <definedName name="D_CalcNGS" localSheetId="9">#REF!</definedName>
    <definedName name="D_CalcNGS">#REF!</definedName>
    <definedName name="D_CalcNMG_R" localSheetId="9">#REF!</definedName>
    <definedName name="D_CalcNMG_R">#REF!</definedName>
    <definedName name="D_CalcNXG_R" localSheetId="9">#REF!</definedName>
    <definedName name="D_CalcNXG_R">#REF!</definedName>
    <definedName name="D_D" localSheetId="9">#REF!</definedName>
    <definedName name="D_D">#REF!</definedName>
    <definedName name="D_D_B" localSheetId="9">#REF!</definedName>
    <definedName name="D_D_B">#REF!</definedName>
    <definedName name="D_D_Bdiff" localSheetId="9">#REF!</definedName>
    <definedName name="D_D_Bdiff">#REF!</definedName>
    <definedName name="D_D_Bdiff1" localSheetId="9">#REF!</definedName>
    <definedName name="D_D_Bdiff1">#REF!</definedName>
    <definedName name="D_D_G" localSheetId="9">#REF!</definedName>
    <definedName name="D_D_G">#REF!</definedName>
    <definedName name="D_D_Gdiff" localSheetId="9">#REF!</definedName>
    <definedName name="D_D_Gdiff">#REF!</definedName>
    <definedName name="D_D_Gdiff1" localSheetId="9">#REF!</definedName>
    <definedName name="D_D_Gdiff1">#REF!</definedName>
    <definedName name="D_D_S" localSheetId="9">#REF!</definedName>
    <definedName name="D_D_S">#REF!</definedName>
    <definedName name="D_D_Sdiff" localSheetId="9">#REF!</definedName>
    <definedName name="D_D_Sdiff">#REF!</definedName>
    <definedName name="D_D_Sdiff1" localSheetId="9">#REF!</definedName>
    <definedName name="D_D_Sdiff1">#REF!</definedName>
    <definedName name="D_DA" localSheetId="9">#REF!</definedName>
    <definedName name="D_DA">#REF!</definedName>
    <definedName name="D_DAdiff" localSheetId="9">#REF!</definedName>
    <definedName name="D_DAdiff">#REF!</definedName>
    <definedName name="D_DAdiff1" localSheetId="9">#REF!</definedName>
    <definedName name="D_DAdiff1">#REF!</definedName>
    <definedName name="D_Ddiff" localSheetId="9">#REF!</definedName>
    <definedName name="D_Ddiff">#REF!</definedName>
    <definedName name="D_Ddiff1" localSheetId="9">#REF!</definedName>
    <definedName name="D_Ddiff1">#REF!</definedName>
    <definedName name="D_DSdiff" localSheetId="9">#REF!</definedName>
    <definedName name="D_DSdiff">#REF!</definedName>
    <definedName name="D_DSdiff1" localSheetId="9">#REF!</definedName>
    <definedName name="D_DSdiff1">#REF!</definedName>
    <definedName name="D_EDNA" localSheetId="9">#REF!</definedName>
    <definedName name="D_EDNA">#REF!</definedName>
    <definedName name="D_EDNA_B">[91]DA!#REF!</definedName>
    <definedName name="D_EDNA_D">[91]DA!#REF!</definedName>
    <definedName name="D_EDNA_T">[91]DA!#REF!</definedName>
    <definedName name="D_EDNE">[91]DA!#REF!</definedName>
    <definedName name="D_ENDA" localSheetId="9">#REF!</definedName>
    <definedName name="D_ENDA" localSheetId="7">#REF!</definedName>
    <definedName name="D_ENDA">#REF!</definedName>
    <definedName name="D_G" localSheetId="9">#REF!</definedName>
    <definedName name="D_G" localSheetId="7">#REF!</definedName>
    <definedName name="D_G">#REF!</definedName>
    <definedName name="D_GCB" localSheetId="9">#REF!</definedName>
    <definedName name="D_GCB" localSheetId="7">#REF!</definedName>
    <definedName name="D_GCB">#REF!</definedName>
    <definedName name="D_GGB" localSheetId="9">#REF!</definedName>
    <definedName name="D_GGB">#REF!</definedName>
    <definedName name="D_Ind" localSheetId="9">#REF!</definedName>
    <definedName name="D_Ind">#REF!</definedName>
    <definedName name="D_L" localSheetId="9">#REF!</definedName>
    <definedName name="D_L">#REF!</definedName>
    <definedName name="D_MCV" localSheetId="9">#REF!</definedName>
    <definedName name="D_MCV">#REF!</definedName>
    <definedName name="D_MCV_B" localSheetId="9">#REF!</definedName>
    <definedName name="D_MCV_B">#REF!</definedName>
    <definedName name="D_MCV_D" localSheetId="9">#REF!</definedName>
    <definedName name="D_MCV_D">#REF!</definedName>
    <definedName name="D_MCV_N" localSheetId="9">#REF!</definedName>
    <definedName name="D_MCV_N">#REF!</definedName>
    <definedName name="D_MCV_T" localSheetId="9">#REF!</definedName>
    <definedName name="D_MCV_T">#REF!</definedName>
    <definedName name="D_NGDP" localSheetId="9">#REF!</definedName>
    <definedName name="D_NGDP">#REF!</definedName>
    <definedName name="D_NGDP_D" localSheetId="9">#REF!</definedName>
    <definedName name="D_NGDP_D">#REF!</definedName>
    <definedName name="D_NGDP_DAQ" localSheetId="9">#REF!</definedName>
    <definedName name="D_NGDP_DAQ">#REF!</definedName>
    <definedName name="D_NGDP_DQ" localSheetId="9">#REF!</definedName>
    <definedName name="D_NGDP_DQ">#REF!</definedName>
    <definedName name="D_NGDP_RG" localSheetId="9">#REF!</definedName>
    <definedName name="D_NGDP_RG">#REF!</definedName>
    <definedName name="D_NGDP_RGAQ" localSheetId="9">#REF!</definedName>
    <definedName name="D_NGDP_RGAQ">#REF!</definedName>
    <definedName name="D_NGDP_RGQ" localSheetId="9">#REF!</definedName>
    <definedName name="D_NGDP_RGQ">#REF!</definedName>
    <definedName name="D_NGDPD" localSheetId="9">#REF!</definedName>
    <definedName name="D_NGDPD">#REF!</definedName>
    <definedName name="D_NGDPDPC" localSheetId="9">#REF!</definedName>
    <definedName name="D_NGDPDPC">#REF!</definedName>
    <definedName name="D_NGS" localSheetId="9">#REF!</definedName>
    <definedName name="D_NGS">#REF!</definedName>
    <definedName name="D_NMG_R" localSheetId="9">#REF!</definedName>
    <definedName name="D_NMG_R">#REF!</definedName>
    <definedName name="D_NSDGDP" localSheetId="9">#REF!</definedName>
    <definedName name="D_NSDGDP">#REF!</definedName>
    <definedName name="D_NSDGDP_R" localSheetId="9">#REF!</definedName>
    <definedName name="D_NSDGDP_R">#REF!</definedName>
    <definedName name="D_NTDD_RG" localSheetId="9">#REF!</definedName>
    <definedName name="D_NTDD_RG">#REF!</definedName>
    <definedName name="D_NTDD_RGAQ" localSheetId="9">#REF!</definedName>
    <definedName name="D_NTDD_RGAQ">#REF!</definedName>
    <definedName name="D_NTDD_RGQ" localSheetId="9">#REF!</definedName>
    <definedName name="D_NTDD_RGQ">#REF!</definedName>
    <definedName name="D_NXG_R" localSheetId="9">#REF!</definedName>
    <definedName name="D_NXG_R">#REF!</definedName>
    <definedName name="D_O" localSheetId="9">#REF!</definedName>
    <definedName name="D_O">#REF!</definedName>
    <definedName name="D_OTB" localSheetId="9">#REF!</definedName>
    <definedName name="D_OTB">#REF!</definedName>
    <definedName name="D_P" localSheetId="9">#REF!</definedName>
    <definedName name="D_P">#REF!</definedName>
    <definedName name="D_PCPI" localSheetId="9">#REF!</definedName>
    <definedName name="D_PCPI">#REF!</definedName>
    <definedName name="D_PCPIAQ" localSheetId="9">#REF!</definedName>
    <definedName name="D_PCPIAQ">#REF!</definedName>
    <definedName name="D_PCPIG" localSheetId="9">#REF!</definedName>
    <definedName name="D_PCPIG">#REF!</definedName>
    <definedName name="D_PCPIGAQ" localSheetId="9">#REF!</definedName>
    <definedName name="D_PCPIGAQ">#REF!</definedName>
    <definedName name="D_PCPIGQ" localSheetId="9">#REF!</definedName>
    <definedName name="D_PCPIGQ">#REF!</definedName>
    <definedName name="D_PCPIQ" localSheetId="9">#REF!</definedName>
    <definedName name="D_PCPIQ">#REF!</definedName>
    <definedName name="D_PPPPC" localSheetId="9">#REF!</definedName>
    <definedName name="D_PPPPC">#REF!</definedName>
    <definedName name="D_PPPWGT" localSheetId="9">#REF!</definedName>
    <definedName name="D_PPPWGT">#REF!</definedName>
    <definedName name="D_S" localSheetId="9">#REF!</definedName>
    <definedName name="D_S">#REF!</definedName>
    <definedName name="D_SRM" localSheetId="9">#REF!</definedName>
    <definedName name="D_SRM">#REF!</definedName>
    <definedName name="D_SY" localSheetId="9">#REF!</definedName>
    <definedName name="D_SY">#REF!</definedName>
    <definedName name="D_WPCP33_D" localSheetId="9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>#REF!</definedName>
    <definedName name="DABA" localSheetId="9">#REF!</definedName>
    <definedName name="DABA">#REF!</definedName>
    <definedName name="DABI" localSheetId="9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9">#REF!</definedName>
    <definedName name="DAMU" localSheetId="7">#REF!</definedName>
    <definedName name="DAMU">#REF!</definedName>
    <definedName name="DAperc" localSheetId="9">#REF!</definedName>
    <definedName name="DAperc" localSheetId="7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7">#REF!</definedName>
    <definedName name="data">#REF!</definedName>
    <definedName name="data1" localSheetId="9">#REF!</definedName>
    <definedName name="data1" localSheetId="7">#REF!</definedName>
    <definedName name="data1">#REF!</definedName>
    <definedName name="Data2" localSheetId="9">#REF!</definedName>
    <definedName name="Data2" localSheetId="7">#REF!</definedName>
    <definedName name="Data2">#REF!</definedName>
    <definedName name="Database_MI" localSheetId="9">#REF!</definedName>
    <definedName name="Database_MI">#REF!</definedName>
    <definedName name="dataSeguimiento" localSheetId="9">#REF!</definedName>
    <definedName name="dataSeguimiento">#REF!</definedName>
    <definedName name="Dataset" localSheetId="9">#REF!</definedName>
    <definedName name="Dataset">#REF!</definedName>
    <definedName name="datatbl" localSheetId="9">#REF!</definedName>
    <definedName name="datatbl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9">#REF!</definedName>
    <definedName name="dates_w" localSheetId="7">#REF!</definedName>
    <definedName name="dates_w">#REF!</definedName>
    <definedName name="Dates1" localSheetId="9">#REF!</definedName>
    <definedName name="Dates1" localSheetId="7">#REF!</definedName>
    <definedName name="Dates1">#REF!</definedName>
    <definedName name="datesaa" localSheetId="9">#REF!</definedName>
    <definedName name="datesaa" localSheetId="7">#REF!</definedName>
    <definedName name="datesaa">#REF!</definedName>
    <definedName name="datess" localSheetId="9">#REF!</definedName>
    <definedName name="datess">#REF!</definedName>
    <definedName name="DB" localSheetId="9">#REF!</definedName>
    <definedName name="DB">#REF!</definedName>
    <definedName name="DBA" localSheetId="9">#REF!</definedName>
    <definedName name="DBA">#REF!</definedName>
    <definedName name="DBI" localSheetId="9">#REF!</definedName>
    <definedName name="DBI">#REF!</definedName>
    <definedName name="dbo" localSheetId="9">#REF!</definedName>
    <definedName name="dbo">#REF!</definedName>
    <definedName name="DBproj">#N/A</definedName>
    <definedName name="dcc" localSheetId="9">#REF!</definedName>
    <definedName name="dcc" localSheetId="7">#REF!</definedName>
    <definedName name="dcc">#REF!</definedName>
    <definedName name="dcc98j" localSheetId="9">[22]Programa!#REF!</definedName>
    <definedName name="dcc98j" localSheetId="7">[22]Programa!#REF!</definedName>
    <definedName name="dcc98j">[22]Programa!#REF!</definedName>
    <definedName name="dcc98s" localSheetId="9">#REF!</definedName>
    <definedName name="dcc98s" localSheetId="7">#REF!</definedName>
    <definedName name="dcc98s">#REF!</definedName>
    <definedName name="dd" localSheetId="9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7">#REF!</definedName>
    <definedName name="DD__Charts_area">#REF!</definedName>
    <definedName name="DD__GDI" localSheetId="9">#REF!</definedName>
    <definedName name="DD__GDI" localSheetId="7">#REF!</definedName>
    <definedName name="DD__GDI">#REF!</definedName>
    <definedName name="DD__GDP_real_by_sector_of_origin" localSheetId="9">#REF!</definedName>
    <definedName name="DD__GDP_real_by_sector_of_origin" localSheetId="7">#REF!</definedName>
    <definedName name="DD__GDP_real_by_sector_of_origin">#REF!</definedName>
    <definedName name="DD__Labor_Productivity" localSheetId="9">#REF!</definedName>
    <definedName name="DD__Labor_Productivity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9">#REF!</definedName>
    <definedName name="DD__National_Accounts_at_Current_Prices">#REF!</definedName>
    <definedName name="DD__National_Accounts_Deflators" localSheetId="9">#REF!</definedName>
    <definedName name="DD__National_Accounts_Deflators">#REF!</definedName>
    <definedName name="DD__Prices_CPI_all_items" localSheetId="9">#REF!</definedName>
    <definedName name="DD__Prices_CPI_all_items">#REF!</definedName>
    <definedName name="DD__Prices_CPI_by_components" localSheetId="9">#REF!</definedName>
    <definedName name="DD__Prices_CPI_by_components">#REF!</definedName>
    <definedName name="DD__Prices_Wage_Indicators" localSheetId="9">#REF!</definedName>
    <definedName name="DD__Prices_Wage_Indicators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9">#REF!</definedName>
    <definedName name="DD_Index_of_employment">#REF!</definedName>
    <definedName name="DD_Indicators_of_emp_wages_ulc" localSheetId="9">#REF!</definedName>
    <definedName name="DD_Indicators_of_emp_wages_ulc">#REF!</definedName>
    <definedName name="DD_Labor_Productivity" localSheetId="9">#REF!</definedName>
    <definedName name="DD_Labor_Productivity">#REF!</definedName>
    <definedName name="DDD" localSheetId="9">#REF!</definedName>
    <definedName name="DDD">#REF!</definedName>
    <definedName name="dddd" localSheetId="9" hidden="1">{"Minpmon",#N/A,FALSE,"Monthinput"}</definedName>
    <definedName name="dddd" localSheetId="7" hidden="1">{"Minpmon",#N/A,FALSE,"Monthinput"}</definedName>
    <definedName name="dddd" hidden="1">{"Minpmon",#N/A,FALSE,"Monthinput"}</definedName>
    <definedName name="dddddd" localSheetId="9" hidden="1">{"Tab1",#N/A,FALSE,"P";"Tab2",#N/A,FALSE,"P"}</definedName>
    <definedName name="dddddd" localSheetId="7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7" hidden="1">#REF!</definedName>
    <definedName name="ddgdg" hidden="1">#REF!</definedName>
    <definedName name="DDR" localSheetId="9">#REF!</definedName>
    <definedName name="DDR" localSheetId="7">#REF!</definedName>
    <definedName name="DDR">#REF!</definedName>
    <definedName name="DDRBA" localSheetId="9">#REF!</definedName>
    <definedName name="DDRBA" localSheetId="7">#REF!</definedName>
    <definedName name="DDRBA">#REF!</definedName>
    <definedName name="Deal_Date">'[67]Inter-Bank'!$B$5</definedName>
    <definedName name="DEBRIEF" localSheetId="9">#REF!</definedName>
    <definedName name="DEBRIEF" localSheetId="7">#REF!</definedName>
    <definedName name="DEBRIEF">#REF!</definedName>
    <definedName name="DEBT" localSheetId="9">#REF!</definedName>
    <definedName name="DEBT" localSheetId="7">#REF!</definedName>
    <definedName name="DEBT">#REF!</definedName>
    <definedName name="DEBT_NEW" localSheetId="9">[57]Debt!#REF!</definedName>
    <definedName name="DEBT_NEW" localSheetId="7">[57]Debt!#REF!</definedName>
    <definedName name="DEBT_NEW">[57]Debt!#REF!</definedName>
    <definedName name="DEBT_OLD" localSheetId="9">[57]Debt!#REF!</definedName>
    <definedName name="DEBT_OLD" localSheetId="7">[57]Debt!#REF!</definedName>
    <definedName name="DEBT_OLD">[57]Debt!#REF!</definedName>
    <definedName name="DEBT_TOT" localSheetId="9">[57]Debt!#REF!</definedName>
    <definedName name="DEBT_TOT" localSheetId="7">[57]Debt!#REF!</definedName>
    <definedName name="DEBT_TOT">[57]Debt!#REF!</definedName>
    <definedName name="DEBT1" localSheetId="9">#REF!</definedName>
    <definedName name="DEBT1" localSheetId="7">#REF!</definedName>
    <definedName name="DEBT1">#REF!</definedName>
    <definedName name="DEBT10" localSheetId="9">#REF!</definedName>
    <definedName name="DEBT10" localSheetId="7">#REF!</definedName>
    <definedName name="DEBT10">#REF!</definedName>
    <definedName name="DEBT11" localSheetId="9">#REF!</definedName>
    <definedName name="DEBT11" localSheetId="7">#REF!</definedName>
    <definedName name="DEBT11">#REF!</definedName>
    <definedName name="DEBT12" localSheetId="9">#REF!</definedName>
    <definedName name="DEBT12">#REF!</definedName>
    <definedName name="DEBT13" localSheetId="9">#REF!</definedName>
    <definedName name="DEBT13">#REF!</definedName>
    <definedName name="DEBT14" localSheetId="9">#REF!</definedName>
    <definedName name="DEBT14">#REF!</definedName>
    <definedName name="DEBT15" localSheetId="9">#REF!</definedName>
    <definedName name="DEBT15">#REF!</definedName>
    <definedName name="DEBT16" localSheetId="9">#REF!</definedName>
    <definedName name="DEBT16">#REF!</definedName>
    <definedName name="DEBT2" localSheetId="9">#REF!</definedName>
    <definedName name="DEBT2">#REF!</definedName>
    <definedName name="DEBT3" localSheetId="9">#REF!</definedName>
    <definedName name="DEBT3">#REF!</definedName>
    <definedName name="DEBT4" localSheetId="9">#REF!</definedName>
    <definedName name="DEBT4">#REF!</definedName>
    <definedName name="DEBT5" localSheetId="9">#REF!</definedName>
    <definedName name="DEBT5">#REF!</definedName>
    <definedName name="DEBT6" localSheetId="9">#REF!</definedName>
    <definedName name="DEBT6">#REF!</definedName>
    <definedName name="DEBT7" localSheetId="9">#REF!</definedName>
    <definedName name="DEBT7">#REF!</definedName>
    <definedName name="DEBT8" localSheetId="9">#REF!</definedName>
    <definedName name="DEBT8">#REF!</definedName>
    <definedName name="DEBT9" localSheetId="9">#REF!</definedName>
    <definedName name="DEBT9">#REF!</definedName>
    <definedName name="defesti" localSheetId="9">#REF!</definedName>
    <definedName name="defesti">#REF!</definedName>
    <definedName name="deficit" localSheetId="9">#REF!</definedName>
    <definedName name="deficit">#REF!</definedName>
    <definedName name="DEFICIT98" localSheetId="9">#REF!</definedName>
    <definedName name="DEFICIT98">#REF!</definedName>
    <definedName name="DEFICIT99" localSheetId="9">#REF!</definedName>
    <definedName name="DEFICIT99">#REF!</definedName>
    <definedName name="DEFL" localSheetId="9">#REF!</definedName>
    <definedName name="DEFL">#REF!</definedName>
    <definedName name="DEG" localSheetId="9">#REF!</definedName>
    <definedName name="DEG">#REF!</definedName>
    <definedName name="DEM">[51]CIRRs!$C$84</definedName>
    <definedName name="DEMEURO" localSheetId="9">#REF!</definedName>
    <definedName name="DEMEURO" localSheetId="7">#REF!</definedName>
    <definedName name="DEMEURO">#REF!</definedName>
    <definedName name="Denmark_wt">'[66]OECD wgt'!$B$17</definedName>
    <definedName name="Department" localSheetId="9">'[81]Exchange Rate chart'!#REF!</definedName>
    <definedName name="Department" localSheetId="7">'[81]Exchange Rate chart'!#REF!</definedName>
    <definedName name="Department">'[81]Exchange Rate chart'!#REF!</definedName>
    <definedName name="DependenciaBrecha">[93]ROE!$B$136</definedName>
    <definedName name="DependenciaBrecha2" localSheetId="9">[94]ROE!$B$136</definedName>
    <definedName name="DependenciaBrecha2">[94]ROE!$B$136</definedName>
    <definedName name="DependenciaSpread">[93]ROE!$B$134</definedName>
    <definedName name="DependenciaSpread2" localSheetId="9">[94]ROE!$B$134</definedName>
    <definedName name="DependenciaSpread2">[94]ROE!$B$134</definedName>
    <definedName name="der" localSheetId="9" hidden="1">{"Tab1",#N/A,FALSE,"P";"Tab2",#N/A,FALSE,"P"}</definedName>
    <definedName name="der" localSheetId="7" hidden="1">{"Tab1",#N/A,FALSE,"P";"Tab2",#N/A,FALSE,"P"}</definedName>
    <definedName name="der" hidden="1">{"Tab1",#N/A,FALSE,"P";"Tab2",#N/A,FALSE,"P"}</definedName>
    <definedName name="DES" localSheetId="9">#REF!</definedName>
    <definedName name="DES" localSheetId="7">#REF!</definedName>
    <definedName name="DES">#REF!</definedName>
    <definedName name="DESC96" localSheetId="9">#REF!</definedName>
    <definedName name="DESC96" localSheetId="7">#REF!</definedName>
    <definedName name="DESC96">#REF!</definedName>
    <definedName name="DESPUESCORTE" localSheetId="9">#REF!</definedName>
    <definedName name="DESPUESCORTE" localSheetId="7">#REF!</definedName>
    <definedName name="DESPUESCORTE">#REF!</definedName>
    <definedName name="dexbccr" localSheetId="9">#REF!</definedName>
    <definedName name="dexbccr">#REF!</definedName>
    <definedName name="df" localSheetId="9">[5]!df</definedName>
    <definedName name="df">[5]!df</definedName>
    <definedName name="dfdf" localSheetId="9" hidden="1">'[90]Fax a enviar'!#REF!</definedName>
    <definedName name="dfdf" localSheetId="7" hidden="1">'[90]Fax a enviar'!#REF!</definedName>
    <definedName name="dfdf" hidden="1">'[90]Fax a enviar'!#REF!</definedName>
    <definedName name="dfdfsd" localSheetId="9" hidden="1">'[95]Fax a enviar'!#REF!</definedName>
    <definedName name="dfdfsd" localSheetId="7" hidden="1">'[95]Fax a enviar'!#REF!</definedName>
    <definedName name="dfdfsd" hidden="1">'[95]Fax a enviar'!#REF!</definedName>
    <definedName name="dfdgfdfd" localSheetId="9" hidden="1">'[96]Fax a enviar'!#REF!</definedName>
    <definedName name="dfdgfdfd" localSheetId="7" hidden="1">'[96]Fax a enviar'!#REF!</definedName>
    <definedName name="dfdgfdfd" hidden="1">'[96]Fax a enviar'!#REF!</definedName>
    <definedName name="dfdgfdsfsd" localSheetId="9" hidden="1">#REF!</definedName>
    <definedName name="dfdgfdsfsd" localSheetId="7" hidden="1">#REF!</definedName>
    <definedName name="dfdgfdsfsd" hidden="1">#REF!</definedName>
    <definedName name="dfgd" localSheetId="9">#REF!</definedName>
    <definedName name="dfgd" localSheetId="7">#REF!</definedName>
    <definedName name="dfgd">#REF!</definedName>
    <definedName name="DG" localSheetId="9">#REF!</definedName>
    <definedName name="DG" localSheetId="7">#REF!</definedName>
    <definedName name="DG">#REF!</definedName>
    <definedName name="DG_S" localSheetId="9">#REF!</definedName>
    <definedName name="DG_S">#REF!</definedName>
    <definedName name="dgdgd" localSheetId="9" hidden="1">#REF!</definedName>
    <definedName name="dgdgd" hidden="1">#REF!</definedName>
    <definedName name="DGImonth" localSheetId="9">#REF!</definedName>
    <definedName name="DGImonth">#REF!</definedName>
    <definedName name="DGproj">#N/A</definedName>
    <definedName name="DIARIO" localSheetId="9">#REF!</definedName>
    <definedName name="DIARIO" localSheetId="7">#REF!</definedName>
    <definedName name="DIARIO">#REF!</definedName>
    <definedName name="DIC._88" localSheetId="9">#REF!</definedName>
    <definedName name="DIC._88" localSheetId="7">#REF!</definedName>
    <definedName name="DIC._88">#REF!</definedName>
    <definedName name="DIC._89" localSheetId="9">#REF!</definedName>
    <definedName name="DIC._89" localSheetId="7">#REF!</definedName>
    <definedName name="DIC._89">#REF!</definedName>
    <definedName name="DIFCTO00" localSheetId="9">#REF!</definedName>
    <definedName name="DIFCTO00">#REF!</definedName>
    <definedName name="DIFCTO97" localSheetId="9">#REF!</definedName>
    <definedName name="DIFCTO97">#REF!</definedName>
    <definedName name="DIFCTO98" localSheetId="9">#REF!</definedName>
    <definedName name="DIFCTO98">#REF!</definedName>
    <definedName name="DIFCTO99" localSheetId="9">#REF!</definedName>
    <definedName name="DIFCTO99">#REF!</definedName>
    <definedName name="Diferencia">[97]A.11!#REF!</definedName>
    <definedName name="DISB">[57]Debt!#REF!</definedName>
    <definedName name="Discount_IDA">[98]NPV!$B$28</definedName>
    <definedName name="Discount_IDA1" localSheetId="9">#REF!</definedName>
    <definedName name="Discount_IDA1" localSheetId="7">#REF!</definedName>
    <definedName name="Discount_IDA1">#REF!</definedName>
    <definedName name="Discount_NC" localSheetId="9">[98]NPV!#REF!</definedName>
    <definedName name="Discount_NC" localSheetId="7">[98]NPV!#REF!</definedName>
    <definedName name="Discount_NC">[98]NPV!#REF!</definedName>
    <definedName name="DiscountRate" localSheetId="9">#REF!</definedName>
    <definedName name="DiscountRate" localSheetId="7">#REF!</definedName>
    <definedName name="DiscountRate">#REF!</definedName>
    <definedName name="divi">[99]Base!$H$2816</definedName>
    <definedName name="DIVISOOR">[100]Sheet2!$A$46</definedName>
    <definedName name="DIVISOR" localSheetId="9">#REF!</definedName>
    <definedName name="DIVISOR" localSheetId="7">#REF!</definedName>
    <definedName name="DIVISOR">#REF!</definedName>
    <definedName name="DIVISOR1" localSheetId="9">#REF!</definedName>
    <definedName name="DIVISOR1" localSheetId="7">#REF!</definedName>
    <definedName name="DIVISOR1">#REF!</definedName>
    <definedName name="DKK" localSheetId="9">#REF!</definedName>
    <definedName name="DKK" localSheetId="7">#REF!</definedName>
    <definedName name="DKK">#REF!</definedName>
    <definedName name="DKR" localSheetId="9">#REF!</definedName>
    <definedName name="DKR">#REF!</definedName>
    <definedName name="DM" localSheetId="9">#REF!</definedName>
    <definedName name="DM">#REF!</definedName>
    <definedName name="DM1A" localSheetId="9">#REF!</definedName>
    <definedName name="DM1A">#REF!</definedName>
    <definedName name="DMBYS">[84]RESULTADOS!$A$86:$IV$86</definedName>
    <definedName name="DMU" localSheetId="9">#REF!</definedName>
    <definedName name="DMU" localSheetId="7">#REF!</definedName>
    <definedName name="DMU">#REF!</definedName>
    <definedName name="DNP">[84]SUPUESTOS!A$18</definedName>
    <definedName name="DO" localSheetId="9">#REF!</definedName>
    <definedName name="DO" localSheetId="7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9">#REF!</definedName>
    <definedName name="DR" localSheetId="7">#REF!</definedName>
    <definedName name="DR">#REF!</definedName>
    <definedName name="DR1A" localSheetId="9">#REF!</definedName>
    <definedName name="DR1A" localSheetId="7">#REF!</definedName>
    <definedName name="DR1A">#REF!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9" hidden="1">'[90]Fax a enviar'!#REF!</definedName>
    <definedName name="ds" localSheetId="7" hidden="1">'[90]Fax a enviar'!#REF!</definedName>
    <definedName name="ds" hidden="1">'[90]Fax a enviar'!#REF!</definedName>
    <definedName name="DSA_Assumptions" localSheetId="9">#REF!</definedName>
    <definedName name="DSA_Assumptions" localSheetId="7">#REF!</definedName>
    <definedName name="DSA_Assumptions">#REF!</definedName>
    <definedName name="dsaout" localSheetId="9">#REF!</definedName>
    <definedName name="dsaout" localSheetId="7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9" hidden="1">'[90]Fax a enviar'!#REF!</definedName>
    <definedName name="dsds" localSheetId="7" hidden="1">'[90]Fax a enviar'!#REF!</definedName>
    <definedName name="dsds" hidden="1">'[90]Fax a enviar'!#REF!</definedName>
    <definedName name="DSI" localSheetId="9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7">#REF!</definedName>
    <definedName name="DSP">#REF!</definedName>
    <definedName name="DSPBproj">#N/A</definedName>
    <definedName name="DSPG" localSheetId="9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7">#REF!</definedName>
    <definedName name="DTS">#REF!</definedName>
    <definedName name="dummy" localSheetId="9">#REF!</definedName>
    <definedName name="dummy" localSheetId="7">#REF!</definedName>
    <definedName name="dummy">#REF!</definedName>
    <definedName name="DXBYS">[84]RESULTADOS!$A$82:$IV$82</definedName>
    <definedName name="DY" localSheetId="9">#REF!</definedName>
    <definedName name="DY" localSheetId="7">#REF!</definedName>
    <definedName name="DY">#REF!</definedName>
    <definedName name="DY1A" localSheetId="9">#REF!</definedName>
    <definedName name="DY1A" localSheetId="7">#REF!</definedName>
    <definedName name="DY1A">#REF!</definedName>
    <definedName name="E" localSheetId="9">#REF!</definedName>
    <definedName name="E" localSheetId="7">#REF!</definedName>
    <definedName name="E">#REF!</definedName>
    <definedName name="EBRD" localSheetId="9">#REF!</definedName>
    <definedName name="EBRD">#REF!</definedName>
    <definedName name="Ecowas">[70]terms!#REF!</definedName>
    <definedName name="ECU" localSheetId="9">#REF!</definedName>
    <definedName name="ECU" localSheetId="7">#REF!</definedName>
    <definedName name="ECU">#REF!</definedName>
    <definedName name="EDNA">#N/A</definedName>
    <definedName name="EDNA_B" localSheetId="9">[91]Q6!#REF!</definedName>
    <definedName name="EDNA_B" localSheetId="7">[91]Q6!#REF!</definedName>
    <definedName name="EDNA_B">[91]Q6!#REF!</definedName>
    <definedName name="EDNA_D" localSheetId="9">[91]Q7!#REF!</definedName>
    <definedName name="EDNA_D">[91]Q7!#REF!</definedName>
    <definedName name="EDNA_T">[91]Q5!#REF!</definedName>
    <definedName name="EDNE">[91]Q7!#REF!</definedName>
    <definedName name="edr" localSheetId="9" hidden="1">{"Riqfin97",#N/A,FALSE,"Tran";"Riqfinpro",#N/A,FALSE,"Tran"}</definedName>
    <definedName name="edr" localSheetId="7" hidden="1">{"Riqfin97",#N/A,FALSE,"Tran";"Riqfinpro",#N/A,FALSE,"Tran"}</definedName>
    <definedName name="edr" hidden="1">{"Riqfin97",#N/A,FALSE,"Tran";"Riqfinpro",#N/A,FALSE,"Tran"}</definedName>
    <definedName name="ee" localSheetId="9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7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7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9">#REF!</definedName>
    <definedName name="EE_Table_32_ULC_PROD_indicators">#REF!</definedName>
    <definedName name="EE_Table_33_Indicators_of_Competitiveness" localSheetId="9">#REF!</definedName>
    <definedName name="EE_Table_33_Indicators_of_Competitiveness">#REF!</definedName>
    <definedName name="eee" localSheetId="9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eeee" localSheetId="9" hidden="1">{"Riqfin97",#N/A,FALSE,"Tran";"Riqfinpro",#N/A,FALSE,"Tran"}</definedName>
    <definedName name="eeee" localSheetId="7" hidden="1">{"Riqfin97",#N/A,FALSE,"Tran";"Riqfinpro",#N/A,FALSE,"Tran"}</definedName>
    <definedName name="eeee" hidden="1">{"Riqfin97",#N/A,FALSE,"Tran";"Riqfinpro",#N/A,FALSE,"Tran"}</definedName>
    <definedName name="eeeee" localSheetId="9" hidden="1">{"Riqfin97",#N/A,FALSE,"Tran";"Riqfinpro",#N/A,FALSE,"Tran"}</definedName>
    <definedName name="eeeee" localSheetId="7" hidden="1">{"Riqfin97",#N/A,FALSE,"Tran";"Riqfinpro",#N/A,FALSE,"Tran"}</definedName>
    <definedName name="eeeee" hidden="1">{"Riqfin97",#N/A,FALSE,"Tran";"Riqfinpro",#N/A,FALSE,"Tran"}</definedName>
    <definedName name="eeeeeee" localSheetId="9" hidden="1">{"Riqfin97",#N/A,FALSE,"Tran";"Riqfinpro",#N/A,FALSE,"Tran"}</definedName>
    <definedName name="eeeeeee" localSheetId="7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7" hidden="1">#REF!</definedName>
    <definedName name="eeeeeeeeee" hidden="1">#REF!</definedName>
    <definedName name="efdfrd" localSheetId="9" hidden="1">{"Tab1",#N/A,FALSE,"P";"Tab2",#N/A,FALSE,"P"}</definedName>
    <definedName name="efdfrd" localSheetId="7" hidden="1">{"Tab1",#N/A,FALSE,"P";"Tab2",#N/A,FALSE,"P"}</definedName>
    <definedName name="efdfrd" hidden="1">{"Tab1",#N/A,FALSE,"P";"Tab2",#N/A,FALSE,"P"}</definedName>
    <definedName name="efdgd" localSheetId="9" hidden="1">'[101]Fax a enviar'!#REF!</definedName>
    <definedName name="efdgd" hidden="1">'[101]Fax a enviar'!#REF!</definedName>
    <definedName name="EfectivoCuentasBancarias">'[71]Vaciado 1'!$D$13</definedName>
    <definedName name="efefte" localSheetId="9" hidden="1">'[101]Fax a enviar'!#REF!</definedName>
    <definedName name="efefte" localSheetId="7" hidden="1">'[101]Fax a enviar'!#REF!</definedName>
    <definedName name="efefte" hidden="1">'[101]Fax a enviar'!#REF!</definedName>
    <definedName name="efsdfsd" localSheetId="9" hidden="1">#REF!</definedName>
    <definedName name="efsdfsd" localSheetId="7" hidden="1">#REF!</definedName>
    <definedName name="efsdfsd" hidden="1">#REF!</definedName>
    <definedName name="EIB">[51]CIRRs!$C$61</definedName>
    <definedName name="eka" localSheetId="9">#REF!</definedName>
    <definedName name="eka" localSheetId="7">#REF!</definedName>
    <definedName name="eka">#REF!</definedName>
    <definedName name="ele" localSheetId="9">#REF!</definedName>
    <definedName name="ele" localSheetId="7">#REF!</definedName>
    <definedName name="ele">#REF!</definedName>
    <definedName name="elect" localSheetId="9">#REF!</definedName>
    <definedName name="elect" localSheetId="7">#REF!</definedName>
    <definedName name="elect">#REF!</definedName>
    <definedName name="ELV" localSheetId="9">[102]FIN!#REF!</definedName>
    <definedName name="ELV" localSheetId="7">[102]FIN!#REF!</definedName>
    <definedName name="ELV">[102]FIN!#REF!</definedName>
    <definedName name="EMETEL" localSheetId="9">#REF!</definedName>
    <definedName name="EMETEL" localSheetId="7">#REF!</definedName>
    <definedName name="EMETEL">#REF!</definedName>
    <definedName name="emi" localSheetId="9">#REF!</definedName>
    <definedName name="emi" localSheetId="7">#REF!</definedName>
    <definedName name="emi">#REF!</definedName>
    <definedName name="emi98j" localSheetId="9">[22]Programa!#REF!</definedName>
    <definedName name="emi98j" localSheetId="7">[22]Programa!#REF!</definedName>
    <definedName name="emi98j">[22]Programa!#REF!</definedName>
    <definedName name="emi98s" localSheetId="9">#REF!</definedName>
    <definedName name="emi98s" localSheetId="7">#REF!</definedName>
    <definedName name="emi98s">#REF!</definedName>
    <definedName name="EMISION" localSheetId="9">[58]BCP!#REF!</definedName>
    <definedName name="EMISION" localSheetId="7">[58]BCP!#REF!</definedName>
    <definedName name="EMISION">[58]BCP!#REF!</definedName>
    <definedName name="EMIT">'[103]Ranking Bancario'!$BF$5:$BJ$54</definedName>
    <definedName name="empty" localSheetId="9">#REF!</definedName>
    <definedName name="empty" localSheetId="7">#REF!</definedName>
    <definedName name="empty">#REF!</definedName>
    <definedName name="encajec" localSheetId="9">#REF!</definedName>
    <definedName name="encajec" localSheetId="7">#REF!</definedName>
    <definedName name="encajec">#REF!</definedName>
    <definedName name="encajed" localSheetId="9">#REF!</definedName>
    <definedName name="encajed" localSheetId="7">#REF!</definedName>
    <definedName name="encajed">#REF!</definedName>
    <definedName name="ENDA">#N/A</definedName>
    <definedName name="ENDA_PR" localSheetId="9">#REF!</definedName>
    <definedName name="ENDA_PR" localSheetId="7">#REF!</definedName>
    <definedName name="ENDA_PR">#REF!</definedName>
    <definedName name="enda2">[1]Q6!$E$132:$AH$132</definedName>
    <definedName name="ENDE" localSheetId="9">#REF!</definedName>
    <definedName name="ENDE" localSheetId="7">#REF!</definedName>
    <definedName name="ENDE">#REF!</definedName>
    <definedName name="ENE._89" localSheetId="9">#REF!</definedName>
    <definedName name="ENE._89" localSheetId="7">#REF!</definedName>
    <definedName name="ENE._89">#REF!</definedName>
    <definedName name="ENE._90" localSheetId="9">#REF!</definedName>
    <definedName name="ENE._90" localSheetId="7">#REF!</definedName>
    <definedName name="ENE._90">#REF!</definedName>
    <definedName name="enri" localSheetId="9">#REF!</definedName>
    <definedName name="enri">#REF!</definedName>
    <definedName name="EP" localSheetId="9">#REF!</definedName>
    <definedName name="EP">#REF!</definedName>
    <definedName name="EPNF96" localSheetId="9">#REF!</definedName>
    <definedName name="EPNF96">#REF!</definedName>
    <definedName name="erererer" localSheetId="9" hidden="1">'[90]Fax a enviar'!#REF!</definedName>
    <definedName name="erererer" hidden="1">'[90]Fax a enviar'!#REF!</definedName>
    <definedName name="ererwrw" localSheetId="9" hidden="1">'[96]Fax a enviar'!#REF!</definedName>
    <definedName name="ererwrw" hidden="1">'[96]Fax a enviar'!#REF!</definedName>
    <definedName name="ergferger" localSheetId="9" hidden="1">{"Main Economic Indicators",#N/A,FALSE,"C"}</definedName>
    <definedName name="ergferger" localSheetId="7" hidden="1">{"Main Economic Indicators",#N/A,FALSE,"C"}</definedName>
    <definedName name="ergferger" hidden="1">{"Main Economic Indicators",#N/A,FALSE,"C"}</definedName>
    <definedName name="ergferger1" localSheetId="9" hidden="1">{"Main Economic Indicators",#N/A,FALSE,"C"}</definedName>
    <definedName name="ergferger1" localSheetId="7" hidden="1">{"Main Economic Indicators",#N/A,FALSE,"C"}</definedName>
    <definedName name="ergferger1" hidden="1">{"Main Economic Indicators",#N/A,FALSE,"C"}</definedName>
    <definedName name="ernesto">#N/A</definedName>
    <definedName name="ert" localSheetId="9" hidden="1">{"Minpmon",#N/A,FALSE,"Monthinput"}</definedName>
    <definedName name="ert" localSheetId="7" hidden="1">{"Minpmon",#N/A,FALSE,"Monthinput"}</definedName>
    <definedName name="ert" hidden="1">{"Minpmon",#N/A,FALSE,"Monthinput"}</definedName>
    <definedName name="ESAF_QUAR_GDP" localSheetId="9">#REF!</definedName>
    <definedName name="ESAF_QUAR_GDP" localSheetId="7">#REF!</definedName>
    <definedName name="ESAF_QUAR_GDP">#REF!</definedName>
    <definedName name="esafr" localSheetId="9">#REF!</definedName>
    <definedName name="esafr" localSheetId="7">#REF!</definedName>
    <definedName name="esafr">#REF!</definedName>
    <definedName name="ESC" localSheetId="9">#REF!</definedName>
    <definedName name="ESC" localSheetId="7">#REF!</definedName>
    <definedName name="ESC">#REF!</definedName>
    <definedName name="ESP" localSheetId="9">#REF!</definedName>
    <definedName name="ESP">#REF!</definedName>
    <definedName name="estacional" localSheetId="9">#REF!</definedName>
    <definedName name="estacional">#REF!</definedName>
    <definedName name="ESTRUCTURA" hidden="1">[9]C!#REF!</definedName>
    <definedName name="etewte" localSheetId="9" hidden="1">#REF!</definedName>
    <definedName name="etewte" localSheetId="7" hidden="1">#REF!</definedName>
    <definedName name="etewte" hidden="1">#REF!</definedName>
    <definedName name="etwt" localSheetId="9" hidden="1">#REF!</definedName>
    <definedName name="etwt" localSheetId="7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7">#REF!</definedName>
    <definedName name="EURCRUDE87">#REF!</definedName>
    <definedName name="EURCRUDE88" localSheetId="9">#REF!</definedName>
    <definedName name="EURCRUDE88" localSheetId="7">#REF!</definedName>
    <definedName name="EURCRUDE88">#REF!</definedName>
    <definedName name="EURO" localSheetId="9">#REF!</definedName>
    <definedName name="EURO" localSheetId="7">#REF!</definedName>
    <definedName name="EURO">#REF!</definedName>
    <definedName name="EURO1" localSheetId="9">#REF!</definedName>
    <definedName name="EURO1">#REF!</definedName>
    <definedName name="EURPROD87" localSheetId="9">#REF!</definedName>
    <definedName name="EURPROD87">#REF!</definedName>
    <definedName name="EURPROD88" localSheetId="9">#REF!</definedName>
    <definedName name="EURPROD88">#REF!</definedName>
    <definedName name="EURTOT87" localSheetId="9">#REF!</definedName>
    <definedName name="EURTOT87">#REF!</definedName>
    <definedName name="EURTOT88" localSheetId="9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9">#REF!</definedName>
    <definedName name="Exch.Rate" localSheetId="7">#REF!</definedName>
    <definedName name="Exch.Rate">#REF!</definedName>
    <definedName name="ExitWRS">[105]Main!$AB$25</definedName>
    <definedName name="Exportacion_Por_Importancia">[106]Macro1!$A$1</definedName>
    <definedName name="EXR_UPDATE" localSheetId="9">#REF!</definedName>
    <definedName name="EXR_UPDATE" localSheetId="7">#REF!</definedName>
    <definedName name="EXR_UPDATE">#REF!</definedName>
    <definedName name="External_debt_indicators">[107]Table3!$F$8:$AB$437:'[107]Table3'!$AB$9</definedName>
    <definedName name="FAL" localSheetId="9">#REF!</definedName>
    <definedName name="FAL" localSheetId="7">#REF!</definedName>
    <definedName name="FAL">#REF!</definedName>
    <definedName name="FB" localSheetId="9">#REF!</definedName>
    <definedName name="FB" localSheetId="7">#REF!</definedName>
    <definedName name="FB">#REF!</definedName>
    <definedName name="FB1A" localSheetId="9">#REF!</definedName>
    <definedName name="FB1A" localSheetId="7">#REF!</definedName>
    <definedName name="FB1A">#REF!</definedName>
    <definedName name="fdfd" localSheetId="9" hidden="1">'[33]Fax a enviar'!#REF!</definedName>
    <definedName name="fdfd" localSheetId="7" hidden="1">'[33]Fax a enviar'!#REF!</definedName>
    <definedName name="fdfd" hidden="1">'[33]Fax a enviar'!#REF!</definedName>
    <definedName name="fdfdd" localSheetId="9" hidden="1">#REF!</definedName>
    <definedName name="fdfdd" localSheetId="7" hidden="1">#REF!</definedName>
    <definedName name="fdfdd" hidden="1">#REF!</definedName>
    <definedName name="fdfddf" localSheetId="9" hidden="1">#REF!</definedName>
    <definedName name="fdfddf" localSheetId="7" hidden="1">#REF!</definedName>
    <definedName name="fdfddf" hidden="1">#REF!</definedName>
    <definedName name="fdfdf" localSheetId="9" hidden="1">'[33]Fax a enviar'!#REF!</definedName>
    <definedName name="fdfdf" localSheetId="7" hidden="1">'[33]Fax a enviar'!#REF!</definedName>
    <definedName name="fdfdf" hidden="1">'[33]Fax a enviar'!#REF!</definedName>
    <definedName name="fdfds" localSheetId="9" hidden="1">#REF!</definedName>
    <definedName name="fdfds" localSheetId="7" hidden="1">#REF!</definedName>
    <definedName name="fdfds" hidden="1">#REF!</definedName>
    <definedName name="fdfdsafsdf" localSheetId="9" hidden="1">'[95]Fax a enviar'!#REF!</definedName>
    <definedName name="fdfdsafsdf" localSheetId="7" hidden="1">'[95]Fax a enviar'!#REF!</definedName>
    <definedName name="fdfdsafsdf" hidden="1">'[95]Fax a enviar'!#REF!</definedName>
    <definedName name="fdfdsf" localSheetId="9" hidden="1">#REF!</definedName>
    <definedName name="fdfdsf" localSheetId="7" hidden="1">#REF!</definedName>
    <definedName name="fdfdsf" hidden="1">#REF!</definedName>
    <definedName name="fdfsd" localSheetId="9" hidden="1">'[63]Fax a enviar'!#REF!</definedName>
    <definedName name="fdfsd" localSheetId="7" hidden="1">'[63]Fax a enviar'!#REF!</definedName>
    <definedName name="fdfsd" hidden="1">'[63]Fax a enviar'!#REF!</definedName>
    <definedName name="feb" localSheetId="9">[22]Programa!#REF!</definedName>
    <definedName name="feb" localSheetId="7">[22]Programa!#REF!</definedName>
    <definedName name="feb">[22]Programa!#REF!</definedName>
    <definedName name="FEB._89" localSheetId="9">#REF!</definedName>
    <definedName name="FEB._89" localSheetId="7">#REF!</definedName>
    <definedName name="FEB._89">#REF!</definedName>
    <definedName name="fecha" localSheetId="9">[22]Programa!#REF!</definedName>
    <definedName name="fecha" localSheetId="7">[22]Programa!#REF!</definedName>
    <definedName name="fecha">[22]Programa!#REF!</definedName>
    <definedName name="fechas" localSheetId="9">[59]Contribution!$K$51:$DC$52</definedName>
    <definedName name="fechas">[59]Contribution!$K$51:$DC$52</definedName>
    <definedName name="fed" localSheetId="9" hidden="1">{"Riqfin97",#N/A,FALSE,"Tran";"Riqfinpro",#N/A,FALSE,"Tran"}</definedName>
    <definedName name="fed" localSheetId="7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9" hidden="1">{"Riqfin97",#N/A,FALSE,"Tran";"Riqfinpro",#N/A,FALSE,"Tran"}</definedName>
    <definedName name="fer" localSheetId="7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7">#REF!</definedName>
    <definedName name="FF">#REF!</definedName>
    <definedName name="FF1A" localSheetId="9">#REF!</definedName>
    <definedName name="FF1A" localSheetId="7">#REF!</definedName>
    <definedName name="FF1A">#REF!</definedName>
    <definedName name="fff" localSheetId="9" hidden="1">#REF!</definedName>
    <definedName name="fff" localSheetId="7" hidden="1">#REF!</definedName>
    <definedName name="fff" hidden="1">#REF!</definedName>
    <definedName name="ffff" localSheetId="9" hidden="1">{"Riqfin97",#N/A,FALSE,"Tran";"Riqfinpro",#N/A,FALSE,"Tran"}</definedName>
    <definedName name="ffff" localSheetId="7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7">#REF!</definedName>
    <definedName name="fffff">#REF!</definedName>
    <definedName name="ffffff" localSheetId="9" hidden="1">#REF!</definedName>
    <definedName name="ffffff" localSheetId="7" hidden="1">#REF!</definedName>
    <definedName name="ffffff" hidden="1">#REF!</definedName>
    <definedName name="fffffff" localSheetId="9" hidden="1">{"Minpmon",#N/A,FALSE,"Monthinput"}</definedName>
    <definedName name="fffffff" localSheetId="7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9" hidden="1">{"Riqfin97",#N/A,FALSE,"Tran";"Riqfinpro",#N/A,FALSE,"Tran"}</definedName>
    <definedName name="ffffffffffffff" localSheetId="7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7">#REF!</definedName>
    <definedName name="FFNN">#REF!</definedName>
    <definedName name="fgf" localSheetId="9" hidden="1">{"Riqfin97",#N/A,FALSE,"Tran";"Riqfinpro",#N/A,FALSE,"Tran"}</definedName>
    <definedName name="fgf" localSheetId="7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9">#REF!</definedName>
    <definedName name="FIDR" localSheetId="7">#REF!</definedName>
    <definedName name="FIDR">#REF!</definedName>
    <definedName name="Fig.1" localSheetId="9">#REF!</definedName>
    <definedName name="Fig.1" localSheetId="7">#REF!</definedName>
    <definedName name="Fig.1">#REF!</definedName>
    <definedName name="FigTitle" localSheetId="9">#REF!</definedName>
    <definedName name="FigTitle" localSheetId="7">#REF!</definedName>
    <definedName name="FigTitle">#REF!</definedName>
    <definedName name="Figure.3" localSheetId="9">#REF!</definedName>
    <definedName name="Figure.3">#REF!</definedName>
    <definedName name="FIM" localSheetId="9">#REF!</definedName>
    <definedName name="FIM">#REF!</definedName>
    <definedName name="finan" localSheetId="9">#REF!</definedName>
    <definedName name="finan">#REF!</definedName>
    <definedName name="finan1" localSheetId="9">#REF!</definedName>
    <definedName name="finan1">#REF!</definedName>
    <definedName name="Financing" localSheetId="9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9">[109]Q4!#REF!</definedName>
    <definedName name="FIP" localSheetId="7">[109]Q4!#REF!</definedName>
    <definedName name="FIP">[109]Q4!#REF!</definedName>
    <definedName name="Fisc" localSheetId="9">#REF!</definedName>
    <definedName name="Fisc" localSheetId="7">#REF!</definedName>
    <definedName name="Fisc">#REF!</definedName>
    <definedName name="Fisca" localSheetId="9">#REF!</definedName>
    <definedName name="Fisca" localSheetId="7">#REF!</definedName>
    <definedName name="Fisca">#REF!</definedName>
    <definedName name="FISUM" localSheetId="9">#REF!</definedName>
    <definedName name="FISUM" localSheetId="7">#REF!</definedName>
    <definedName name="FISUM">#REF!</definedName>
    <definedName name="FLIBOR" localSheetId="7">[109]Q4!#REF!</definedName>
    <definedName name="FLIBOR">[109]Q4!#REF!</definedName>
    <definedName name="FLOPEC" localSheetId="9">#REF!</definedName>
    <definedName name="FLOPEC" localSheetId="7">#REF!</definedName>
    <definedName name="FLOPEC">#REF!</definedName>
    <definedName name="FLOWS" localSheetId="9">#REF!</definedName>
    <definedName name="FLOWS" localSheetId="7">#REF!</definedName>
    <definedName name="FLOWS">#REF!</definedName>
    <definedName name="fluct" localSheetId="9">#REF!</definedName>
    <definedName name="fluct" localSheetId="7">#REF!</definedName>
    <definedName name="fluct">#REF!</definedName>
    <definedName name="Flujo">[77]Hoja5!$X$1:$AF$61</definedName>
    <definedName name="FLUXO" localSheetId="9">#REF!</definedName>
    <definedName name="FLUXO" localSheetId="7">#REF!</definedName>
    <definedName name="FLUXO">#REF!</definedName>
    <definedName name="FMB" localSheetId="9">#REF!</definedName>
    <definedName name="FMB" localSheetId="7">#REF!</definedName>
    <definedName name="FMB">#REF!</definedName>
    <definedName name="FMI" localSheetId="9">[58]BCP!#REF!</definedName>
    <definedName name="FMI" localSheetId="7">[58]BCP!#REF!</definedName>
    <definedName name="FMI">[58]BCP!#REF!</definedName>
    <definedName name="FMK" localSheetId="9">#REF!</definedName>
    <definedName name="FMK" localSheetId="7">#REF!</definedName>
    <definedName name="FMK">#REF!</definedName>
    <definedName name="FODESEC" localSheetId="9">#REF!</definedName>
    <definedName name="FODESEC" localSheetId="7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9">#REF!</definedName>
    <definedName name="FRAMENO" localSheetId="7">#REF!</definedName>
    <definedName name="FRAMENO">#REF!</definedName>
    <definedName name="framework_macro" localSheetId="9">#REF!</definedName>
    <definedName name="framework_macro" localSheetId="7">#REF!</definedName>
    <definedName name="framework_macro">#REF!</definedName>
    <definedName name="framework_macro_new" localSheetId="9">#REF!</definedName>
    <definedName name="framework_macro_new" localSheetId="7">#REF!</definedName>
    <definedName name="framework_macro_new">#REF!</definedName>
    <definedName name="framework_monetary" localSheetId="9">#REF!</definedName>
    <definedName name="framework_monetary">#REF!</definedName>
    <definedName name="FRAMEYES" localSheetId="9">#REF!</definedName>
    <definedName name="FRAMEYES">#REF!</definedName>
    <definedName name="France_wt">'[66]OECD wgt'!$B$7</definedName>
    <definedName name="fre" localSheetId="9" hidden="1">{"Tab1",#N/A,FALSE,"P";"Tab2",#N/A,FALSE,"P"}</definedName>
    <definedName name="fre" localSheetId="7" hidden="1">{"Tab1",#N/A,FALSE,"P";"Tab2",#N/A,FALSE,"P"}</definedName>
    <definedName name="fre" hidden="1">{"Tab1",#N/A,FALSE,"P";"Tab2",#N/A,FALSE,"P"}</definedName>
    <definedName name="FRF" localSheetId="9">#REF!</definedName>
    <definedName name="FRF" localSheetId="7">#REF!</definedName>
    <definedName name="FRF">#REF!</definedName>
    <definedName name="FRFEURO" localSheetId="9">#REF!</definedName>
    <definedName name="FRFEURO" localSheetId="7">#REF!</definedName>
    <definedName name="FRFEURO">#REF!</definedName>
    <definedName name="FS" localSheetId="9">#REF!</definedName>
    <definedName name="FS" localSheetId="7">#REF!</definedName>
    <definedName name="FS">#REF!</definedName>
    <definedName name="FS1A" localSheetId="9">#REF!</definedName>
    <definedName name="FS1A">#REF!</definedName>
    <definedName name="fsdfsd" localSheetId="9" hidden="1">[110]C!#REF!</definedName>
    <definedName name="fsdfsd" hidden="1">[110]C!#REF!</definedName>
    <definedName name="fsdsdfa" localSheetId="9" hidden="1">'[95]Fax a enviar'!#REF!</definedName>
    <definedName name="fsdsdfa" hidden="1">'[95]Fax a enviar'!#REF!</definedName>
    <definedName name="FT" localSheetId="9">#REF!</definedName>
    <definedName name="FT" localSheetId="7">#REF!</definedName>
    <definedName name="FT">#REF!</definedName>
    <definedName name="FT1A" localSheetId="9">#REF!</definedName>
    <definedName name="FT1A" localSheetId="7">#REF!</definedName>
    <definedName name="FT1A">#REF!</definedName>
    <definedName name="ftaref" localSheetId="9">#REF!</definedName>
    <definedName name="ftaref" localSheetId="7">#REF!</definedName>
    <definedName name="ftaref">#REF!</definedName>
    <definedName name="ftconf" localSheetId="9">#REF!</definedName>
    <definedName name="ftconf">#REF!</definedName>
    <definedName name="ftima" localSheetId="9">#REF!</definedName>
    <definedName name="ftima">#REF!</definedName>
    <definedName name="ftimaf" localSheetId="9">#REF!</definedName>
    <definedName name="ftimaf">#REF!</definedName>
    <definedName name="ftr" localSheetId="9" hidden="1">{"Riqfin97",#N/A,FALSE,"Tran";"Riqfinpro",#N/A,FALSE,"Tran"}</definedName>
    <definedName name="ftr" localSheetId="7" hidden="1">{"Riqfin97",#N/A,FALSE,"Tran";"Riqfinpro",#N/A,FALSE,"Tran"}</definedName>
    <definedName name="ftr" hidden="1">{"Riqfin97",#N/A,FALSE,"Tran";"Riqfinpro",#N/A,FALSE,"Tran"}</definedName>
    <definedName name="fty" localSheetId="9" hidden="1">{"Riqfin97",#N/A,FALSE,"Tran";"Riqfinpro",#N/A,FALSE,"Tran"}</definedName>
    <definedName name="fty" localSheetId="7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7">#REF!</definedName>
    <definedName name="FUENTE">#REF!</definedName>
    <definedName name="fuente1" localSheetId="9">#REF!</definedName>
    <definedName name="fuente1" localSheetId="7">#REF!</definedName>
    <definedName name="fuente1">#REF!</definedName>
    <definedName name="FUENTE2" localSheetId="9">#REF!</definedName>
    <definedName name="FUENTE2" localSheetId="7">#REF!</definedName>
    <definedName name="FUENTE2">#REF!</definedName>
    <definedName name="Fuentes" localSheetId="9">#REF!</definedName>
    <definedName name="Fuentes">#REF!</definedName>
    <definedName name="fx" localSheetId="9">#REF!</definedName>
    <definedName name="fx">#REF!</definedName>
    <definedName name="FX98IGP" localSheetId="9">#REF!</definedName>
    <definedName name="FX98IGP">#REF!</definedName>
    <definedName name="FX98RE" localSheetId="9">#REF!</definedName>
    <definedName name="FX98RE">#REF!</definedName>
    <definedName name="FX99RE" localSheetId="9">#REF!</definedName>
    <definedName name="FX99RE">#REF!</definedName>
    <definedName name="G" localSheetId="9" hidden="1">{"Main Economic Indicators",#N/A,FALSE,"C"}</definedName>
    <definedName name="G" localSheetId="7" hidden="1">{"Main Economic Indicators",#N/A,FALSE,"C"}</definedName>
    <definedName name="G" hidden="1">{"Main Economic Indicators",#N/A,FALSE,"C"}</definedName>
    <definedName name="g1std" localSheetId="9">#REF!</definedName>
    <definedName name="g1std" localSheetId="7">#REF!</definedName>
    <definedName name="g1std">#REF!</definedName>
    <definedName name="g2std" localSheetId="9">#REF!</definedName>
    <definedName name="g2std" localSheetId="7">#REF!</definedName>
    <definedName name="g2std">#REF!</definedName>
    <definedName name="GAP" localSheetId="9">#REF!</definedName>
    <definedName name="GAP" localSheetId="7">#REF!</definedName>
    <definedName name="GAP">#REF!</definedName>
    <definedName name="GAPFGFROM" localSheetId="9">#REF!</definedName>
    <definedName name="GAPFGFROM">#REF!</definedName>
    <definedName name="GAPFGTO" localSheetId="9">#REF!</definedName>
    <definedName name="GAPFGTO">#REF!</definedName>
    <definedName name="GAPSTFROM" localSheetId="9">#REF!</definedName>
    <definedName name="GAPSTFROM">#REF!</definedName>
    <definedName name="GAPSTTO" localSheetId="9">#REF!</definedName>
    <definedName name="GAPSTTO">#REF!</definedName>
    <definedName name="GAPTEST" localSheetId="9">#REF!</definedName>
    <definedName name="GAPTEST">#REF!</definedName>
    <definedName name="GAPTESTFG" localSheetId="9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7">#REF!</definedName>
    <definedName name="GATO">#REF!</definedName>
    <definedName name="Gave" localSheetId="9">#REF!</definedName>
    <definedName name="Gave" localSheetId="7">#REF!</definedName>
    <definedName name="Gave">#REF!</definedName>
    <definedName name="GAZZETTE" localSheetId="9">#REF!</definedName>
    <definedName name="GAZZETTE" localSheetId="7">#REF!</definedName>
    <definedName name="GAZZETTE">#REF!</definedName>
    <definedName name="GBP" localSheetId="9">#REF!</definedName>
    <definedName name="GBP">#REF!</definedName>
    <definedName name="GCB" localSheetId="9">[56]Q4!#REF!</definedName>
    <definedName name="GCB">[56]Q4!#REF!</definedName>
    <definedName name="GCB_NGDP">#N/A</definedName>
    <definedName name="GCEC" localSheetId="9">#REF!</definedName>
    <definedName name="GCEC" localSheetId="7">#REF!</definedName>
    <definedName name="GCEC">#REF!</definedName>
    <definedName name="GCED" localSheetId="9">#REF!</definedName>
    <definedName name="GCED" localSheetId="7">#REF!</definedName>
    <definedName name="GCED">#REF!</definedName>
    <definedName name="GCEE" localSheetId="9">#REF!</definedName>
    <definedName name="GCEE" localSheetId="7">#REF!</definedName>
    <definedName name="GCEE">#REF!</definedName>
    <definedName name="GCEEP" localSheetId="9">#REF!</definedName>
    <definedName name="GCEEP">#REF!</definedName>
    <definedName name="GCEES" localSheetId="9">#REF!</definedName>
    <definedName name="GCEES">#REF!</definedName>
    <definedName name="GCEG" localSheetId="9">#REF!</definedName>
    <definedName name="GCEG">#REF!</definedName>
    <definedName name="GCEH" localSheetId="9">#REF!</definedName>
    <definedName name="GCEH">#REF!</definedName>
    <definedName name="GCEHP" localSheetId="9">#REF!</definedName>
    <definedName name="GCEHP">#REF!</definedName>
    <definedName name="GCEI_D" localSheetId="9">#REF!</definedName>
    <definedName name="GCEI_D">#REF!</definedName>
    <definedName name="GCEI_F" localSheetId="9">#REF!</definedName>
    <definedName name="GCEI_F">#REF!</definedName>
    <definedName name="GCENL" localSheetId="9">#REF!</definedName>
    <definedName name="GCENL">#REF!</definedName>
    <definedName name="GCEO" localSheetId="9">#REF!</definedName>
    <definedName name="GCEO">#REF!</definedName>
    <definedName name="GCESWH" localSheetId="9">#REF!</definedName>
    <definedName name="GCESWH">#REF!</definedName>
    <definedName name="GCEW" localSheetId="9">#REF!</definedName>
    <definedName name="GCEW">#REF!</definedName>
    <definedName name="GCG" localSheetId="9">#REF!</definedName>
    <definedName name="GCG">#REF!</definedName>
    <definedName name="GCGC" localSheetId="9">#REF!</definedName>
    <definedName name="GCGC">#REF!</definedName>
    <definedName name="GCND_NGDP" localSheetId="9">[56]Q4!#REF!</definedName>
    <definedName name="GCND_NGDP">[56]Q4!#REF!</definedName>
    <definedName name="GCRG" localSheetId="9">#REF!</definedName>
    <definedName name="GCRG" localSheetId="7">#REF!</definedName>
    <definedName name="GCRG">#REF!</definedName>
    <definedName name="gdg" localSheetId="9" hidden="1">'[90]Fax a enviar'!#REF!</definedName>
    <definedName name="gdg" localSheetId="7" hidden="1">'[90]Fax a enviar'!#REF!</definedName>
    <definedName name="gdg" hidden="1">'[90]Fax a enviar'!#REF!</definedName>
    <definedName name="gdgd" localSheetId="9" hidden="1">'[101]Fax a enviar'!#REF!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9">[112]NA!#REF!</definedName>
    <definedName name="GDPDEFL" localSheetId="7">[112]NA!#REF!</definedName>
    <definedName name="GDPDEFL">[112]NA!#REF!</definedName>
    <definedName name="GDPOR" localSheetId="9">[112]NA!#REF!</definedName>
    <definedName name="GDPOR" localSheetId="7">[112]NA!#REF!</definedName>
    <definedName name="GDPOR">[112]NA!#REF!</definedName>
    <definedName name="GDPOR_" localSheetId="9">[112]NA!#REF!</definedName>
    <definedName name="GDPOR_" localSheetId="7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9" hidden="1">{"Riqfin97",#N/A,FALSE,"Tran";"Riqfinpro",#N/A,FALSE,"Tran"}</definedName>
    <definedName name="gfdsgfsa" localSheetId="7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7">#REF!</definedName>
    <definedName name="GG">#REF!</definedName>
    <definedName name="GGB" localSheetId="9">[56]Q4!#REF!</definedName>
    <definedName name="GGB" localSheetId="7">[56]Q4!#REF!</definedName>
    <definedName name="GGB">[56]Q4!#REF!</definedName>
    <definedName name="GGB_NGDP">#N/A</definedName>
    <definedName name="GGBXI" localSheetId="9">[109]Q4!#REF!</definedName>
    <definedName name="GGBXI" localSheetId="7">[109]Q4!#REF!</definedName>
    <definedName name="GGBXI">[109]Q4!#REF!</definedName>
    <definedName name="GGEC" localSheetId="9">#REF!</definedName>
    <definedName name="GGEC" localSheetId="7">#REF!</definedName>
    <definedName name="GGEC">#REF!</definedName>
    <definedName name="GGENL" localSheetId="9">#REF!</definedName>
    <definedName name="GGENL" localSheetId="7">#REF!</definedName>
    <definedName name="GGENL">#REF!</definedName>
    <definedName name="ggfrfff" localSheetId="9" hidden="1">#REF!</definedName>
    <definedName name="ggfrfff" localSheetId="7" hidden="1">#REF!</definedName>
    <definedName name="ggfrfff" hidden="1">#REF!</definedName>
    <definedName name="ggg" localSheetId="9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9" hidden="1">#REF!</definedName>
    <definedName name="ggggggggggggggg" localSheetId="7" hidden="1">#REF!</definedName>
    <definedName name="ggggggggggggggg" hidden="1">#REF!</definedName>
    <definedName name="GGperc" localSheetId="9">#REF!</definedName>
    <definedName name="GGperc" localSheetId="7">#REF!</definedName>
    <definedName name="GGperc">#REF!</definedName>
    <definedName name="GGRG" localSheetId="9">#REF!</definedName>
    <definedName name="GGRG" localSheetId="7">#REF!</definedName>
    <definedName name="GGRG">#REF!</definedName>
    <definedName name="GGSB" localSheetId="7">[109]Q4!#REF!</definedName>
    <definedName name="GGSB">[109]Q4!#REF!</definedName>
    <definedName name="GGSBXS" localSheetId="7">[109]Q4!#REF!</definedName>
    <definedName name="GGSBXS">[109]Q4!#REF!</definedName>
    <definedName name="ght" localSheetId="9" hidden="1">{"Tab1",#N/A,FALSE,"P";"Tab2",#N/A,FALSE,"P"}</definedName>
    <definedName name="ght" localSheetId="7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7">#REF!</definedName>
    <definedName name="GL_Z">#REF!</definedName>
    <definedName name="gni">[88]GNIpc!$A$1:$R$235</definedName>
    <definedName name="goafrica" localSheetId="9">[114]!goafrica</definedName>
    <definedName name="goafrica">[114]!goafrica</definedName>
    <definedName name="goasia" localSheetId="9">[114]!goasia</definedName>
    <definedName name="goasia">[114]!goasia</definedName>
    <definedName name="GOB" localSheetId="9">#REF!</definedName>
    <definedName name="GOB" localSheetId="7">#REF!</definedName>
    <definedName name="GOB">#REF!</definedName>
    <definedName name="goeeup" localSheetId="9">[114]!goeeup</definedName>
    <definedName name="goeeup">[114]!goeeup</definedName>
    <definedName name="GOESC96" localSheetId="9">#REF!</definedName>
    <definedName name="GOESC96" localSheetId="7">#REF!</definedName>
    <definedName name="GOESC96">#REF!</definedName>
    <definedName name="goeurope" localSheetId="9">[114]!goeurope</definedName>
    <definedName name="goeurope">[114]!goeurope</definedName>
    <definedName name="golamerica" localSheetId="9">[114]!golamerica</definedName>
    <definedName name="golamerica">[114]!golamerica</definedName>
    <definedName name="gomeast" localSheetId="9">[114]!gomeast</definedName>
    <definedName name="gomeast">[114]!gomeast</definedName>
    <definedName name="gooecd" localSheetId="9">[114]!gooecd</definedName>
    <definedName name="gooecd">[114]!gooecd</definedName>
    <definedName name="goopec" localSheetId="9">[114]!goopec</definedName>
    <definedName name="goopec">[114]!goopec</definedName>
    <definedName name="gosummary" localSheetId="9">[114]!gosummary</definedName>
    <definedName name="gosummary">[114]!gosummary</definedName>
    <definedName name="_xlnm.Recorder" localSheetId="9">#REF!</definedName>
    <definedName name="_xlnm.Recorder" localSheetId="7">#REF!</definedName>
    <definedName name="_xlnm.Recorder">#REF!</definedName>
    <definedName name="Grace_IDA">[98]NPV!$B$25</definedName>
    <definedName name="Grace_IDA1" localSheetId="9">#REF!</definedName>
    <definedName name="Grace_IDA1" localSheetId="7">#REF!</definedName>
    <definedName name="Grace_IDA1">#REF!</definedName>
    <definedName name="Grace_NC" localSheetId="9">[98]NPV!#REF!</definedName>
    <definedName name="Grace_NC" localSheetId="7">[98]NPV!#REF!</definedName>
    <definedName name="Grace_NC">[98]NPV!#REF!</definedName>
    <definedName name="Grace1_IDA" localSheetId="9">#REF!</definedName>
    <definedName name="Grace1_IDA" localSheetId="7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9">#REF!</definedName>
    <definedName name="GRÁFICO_N_10.2.4." localSheetId="7">#REF!</definedName>
    <definedName name="GRÁFICO_N_10.2.4.">#REF!</definedName>
    <definedName name="GRAFICO2">#N/A</definedName>
    <definedName name="gre" localSheetId="9" hidden="1">{"Riqfin97",#N/A,FALSE,"Tran";"Riqfinpro",#N/A,FALSE,"Tran"}</definedName>
    <definedName name="gre" localSheetId="7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9" hidden="1">'[96]Fax a enviar'!#REF!</definedName>
    <definedName name="grtrt" localSheetId="7" hidden="1">'[96]Fax a enviar'!#REF!</definedName>
    <definedName name="grtrt" hidden="1">'[96]Fax a enviar'!#REF!</definedName>
    <definedName name="Gstd" localSheetId="9">#REF!</definedName>
    <definedName name="Gstd" localSheetId="7">#REF!</definedName>
    <definedName name="Gstd">#REF!</definedName>
    <definedName name="GT">'[61]GT%'!$C$5</definedName>
    <definedName name="gtryrtyr" localSheetId="9" hidden="1">#REF!</definedName>
    <definedName name="gtryrtyr" localSheetId="7" hidden="1">#REF!</definedName>
    <definedName name="gtryrtyr" hidden="1">#REF!</definedName>
    <definedName name="GUEBVIO" localSheetId="9" hidden="1">#REF!</definedName>
    <definedName name="GUEBVIO" localSheetId="7" hidden="1">#REF!</definedName>
    <definedName name="GUEBVIO" hidden="1">#REF!</definedName>
    <definedName name="GUIL" localSheetId="9">#REF!</definedName>
    <definedName name="GUIL" localSheetId="7">#REF!</definedName>
    <definedName name="GUIL">#REF!</definedName>
    <definedName name="GUIL1" localSheetId="9">#REF!</definedName>
    <definedName name="GUIL1">#REF!</definedName>
    <definedName name="GYEAR2021" localSheetId="9">[89]Gold!$B$583:$J$583</definedName>
    <definedName name="GYEAR2021">[89]Gold!$B$583:$J$583</definedName>
    <definedName name="GYEAR2022" localSheetId="9">[89]Gold!$K$583:$U$583</definedName>
    <definedName name="GYEAR2022">[89]Gold!$K$583:$U$583</definedName>
    <definedName name="gyu" localSheetId="9" hidden="1">{"Tab1",#N/A,FALSE,"P";"Tab2",#N/A,FALSE,"P"}</definedName>
    <definedName name="gyu" localSheetId="7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7" hidden="1">#REF!</definedName>
    <definedName name="h" hidden="1">#REF!</definedName>
    <definedName name="hdhdfghdf" localSheetId="9" hidden="1">{"Minpmon",#N/A,FALSE,"Monthinput"}</definedName>
    <definedName name="hdhdfghdf" localSheetId="7" hidden="1">{"Minpmon",#N/A,FALSE,"Monthinput"}</definedName>
    <definedName name="hdhdfghdf" hidden="1">{"Minpmon",#N/A,FALSE,"Monthinput"}</definedName>
    <definedName name="HEADING" localSheetId="9">#REF!</definedName>
    <definedName name="HEADING" localSheetId="7">#REF!</definedName>
    <definedName name="HEADING">#REF!</definedName>
    <definedName name="Heading2" localSheetId="9">#REF!</definedName>
    <definedName name="Heading2" localSheetId="7">#REF!</definedName>
    <definedName name="Heading2">#REF!</definedName>
    <definedName name="Heading39">'[45]shared data'!$A$1:$G$5</definedName>
    <definedName name="hfhf" localSheetId="9">#REF!</definedName>
    <definedName name="hfhf" localSheetId="7">#REF!</definedName>
    <definedName name="hfhf">#REF!</definedName>
    <definedName name="hfhfhf" localSheetId="9" hidden="1">'[90]Fax a enviar'!#REF!</definedName>
    <definedName name="hfhfhf" localSheetId="7" hidden="1">'[90]Fax a enviar'!#REF!</definedName>
    <definedName name="hfhfhf" hidden="1">'[90]Fax a enviar'!#REF!</definedName>
    <definedName name="hhh" localSheetId="7" hidden="1">'[115]J(Priv.Cap)'!#REF!</definedName>
    <definedName name="hhh" hidden="1">'[115]J(Priv.Cap)'!#REF!</definedName>
    <definedName name="HHHH" localSheetId="9" hidden="1">#REF!</definedName>
    <definedName name="HHHH" localSheetId="7" hidden="1">#REF!</definedName>
    <definedName name="HHHH" hidden="1">#REF!</definedName>
    <definedName name="hhhhh" localSheetId="9" hidden="1">{"Tab1",#N/A,FALSE,"P";"Tab2",#N/A,FALSE,"P"}</definedName>
    <definedName name="hhhhh" localSheetId="7" hidden="1">{"Tab1",#N/A,FALSE,"P";"Tab2",#N/A,FALSE,"P"}</definedName>
    <definedName name="hhhhh" hidden="1">{"Tab1",#N/A,FALSE,"P";"Tab2",#N/A,FALSE,"P"}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7">#REF!</definedName>
    <definedName name="High_external">#REF!</definedName>
    <definedName name="High_fiscal" localSheetId="9">#REF!</definedName>
    <definedName name="High_fiscal" localSheetId="7">#REF!</definedName>
    <definedName name="High_fiscal">#REF!</definedName>
    <definedName name="High_growth_extended" localSheetId="9">#REF!</definedName>
    <definedName name="High_growth_extended" localSheetId="7">#REF!</definedName>
    <definedName name="High_growth_extended">#REF!</definedName>
    <definedName name="High_growth_summary" localSheetId="9">#REF!</definedName>
    <definedName name="High_growth_summary">#REF!</definedName>
    <definedName name="High_monetary" localSheetId="9">#REF!</definedName>
    <definedName name="High_monetary">#REF!</definedName>
    <definedName name="High_real" localSheetId="9">#REF!</definedName>
    <definedName name="High_real">#REF!</definedName>
    <definedName name="High_summary" localSheetId="9">#REF!</definedName>
    <definedName name="High_summary">#REF!</definedName>
    <definedName name="Highest_Inter_Bank_Rate">'[67]Inter-Bank'!$L$5</definedName>
    <definedName name="hio" localSheetId="9" hidden="1">{"Tab1",#N/A,FALSE,"P";"Tab2",#N/A,FALSE,"P"}</definedName>
    <definedName name="hio" localSheetId="7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7">#REF!</definedName>
    <definedName name="HIPCDATA">#REF!</definedName>
    <definedName name="hjkhgkky" localSheetId="9" hidden="1">'[96]Fax a enviar'!#REF!</definedName>
    <definedName name="hjkhgkky" localSheetId="7" hidden="1">'[96]Fax a enviar'!#REF!</definedName>
    <definedName name="hjkhgkky" hidden="1">'[96]Fax a enviar'!#REF!</definedName>
    <definedName name="hkh" localSheetId="9" hidden="1">#REF!</definedName>
    <definedName name="hkh" localSheetId="7" hidden="1">#REF!</definedName>
    <definedName name="hkh" hidden="1">#REF!</definedName>
    <definedName name="hkhkh" localSheetId="9" hidden="1">#REF!</definedName>
    <definedName name="hkhkh" localSheetId="7" hidden="1">#REF!</definedName>
    <definedName name="hkhkh" hidden="1">#REF!</definedName>
    <definedName name="hola" localSheetId="9">#REF!</definedName>
    <definedName name="hola" localSheetId="7">#REF!</definedName>
    <definedName name="hola">#REF!</definedName>
    <definedName name="holalalala" localSheetId="9" hidden="1">'[33]Fax a enviar'!#REF!</definedName>
    <definedName name="holalalala" localSheetId="7" hidden="1">'[33]Fax a enviar'!#REF!</definedName>
    <definedName name="holalalala" hidden="1">'[33]Fax a enviar'!#REF!</definedName>
    <definedName name="holallll" localSheetId="9">#REF!</definedName>
    <definedName name="holallll" localSheetId="7">#REF!</definedName>
    <definedName name="holallll">#REF!</definedName>
    <definedName name="hora" localSheetId="9">[22]Programa!#REF!</definedName>
    <definedName name="hora" localSheetId="7">[22]Programa!#REF!</definedName>
    <definedName name="hora">[22]Programa!#REF!</definedName>
    <definedName name="HOSP96" localSheetId="9">#REF!</definedName>
    <definedName name="HOSP96" localSheetId="7">#REF!</definedName>
    <definedName name="HOSP96">#REF!</definedName>
    <definedName name="hpu" localSheetId="9" hidden="1">{"Tab1",#N/A,FALSE,"P";"Tab2",#N/A,FALSE,"P"}</definedName>
    <definedName name="hpu" localSheetId="7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9" hidden="1">{"'para SB'!$A$1318:$F$1381"}</definedName>
    <definedName name="HTML_Control" localSheetId="7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9" hidden="1">{"Tab1",#N/A,FALSE,"P";"Tab2",#N/A,FALSE,"P"}</definedName>
    <definedName name="hui" localSheetId="7" hidden="1">{"Tab1",#N/A,FALSE,"P";"Tab2",#N/A,FALSE,"P"}</definedName>
    <definedName name="hui" hidden="1">{"Tab1",#N/A,FALSE,"P";"Tab2",#N/A,FALSE,"P"}</definedName>
    <definedName name="huo" localSheetId="9" hidden="1">{"Tab1",#N/A,FALSE,"P";"Tab2",#N/A,FALSE,"P"}</definedName>
    <definedName name="huo" localSheetId="7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7" hidden="1">#REF!</definedName>
    <definedName name="hutyu7" hidden="1">#REF!</definedName>
    <definedName name="HVYNONO1" localSheetId="9">[65]nonopec!#REF!</definedName>
    <definedName name="HVYNONO1" localSheetId="7">[65]nonopec!#REF!</definedName>
    <definedName name="HVYNONO1">[65]nonopec!#REF!</definedName>
    <definedName name="HVYNONO2" localSheetId="9">[65]nonopec!#REF!</definedName>
    <definedName name="HVYNONO2" localSheetId="7">[65]nonopec!#REF!</definedName>
    <definedName name="HVYNONO2">[65]nonopec!#REF!</definedName>
    <definedName name="HVYNONOPEC">[65]nonopec!#REF!</definedName>
    <definedName name="HVYOECD">[65]nonopec!#REF!</definedName>
    <definedName name="HVYOPEC">[65]nonopec!#REF!</definedName>
    <definedName name="HVYSUMM">[65]nonopec!#REF!</definedName>
    <definedName name="i" localSheetId="9">#REF!</definedName>
    <definedName name="i" localSheetId="7">#REF!</definedName>
    <definedName name="i">#REF!</definedName>
    <definedName name="i2std" localSheetId="9">#REF!</definedName>
    <definedName name="i2std" localSheetId="7">#REF!</definedName>
    <definedName name="i2std">#REF!</definedName>
    <definedName name="iave" localSheetId="9">#REF!</definedName>
    <definedName name="iave" localSheetId="7">#REF!</definedName>
    <definedName name="iave">#REF!</definedName>
    <definedName name="ibank1" localSheetId="9">#REF!</definedName>
    <definedName name="ibank1">#REF!</definedName>
    <definedName name="ibank2" localSheetId="9">#REF!</definedName>
    <definedName name="ibank2">#REF!</definedName>
    <definedName name="ibank3" localSheetId="9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9">#REF!</definedName>
    <definedName name="IDAr" localSheetId="7">#REF!</definedName>
    <definedName name="IDAr">#REF!</definedName>
    <definedName name="IDB" localSheetId="9">#REF!</definedName>
    <definedName name="IDB" localSheetId="7">#REF!</definedName>
    <definedName name="IDB">#REF!</definedName>
    <definedName name="IESS" localSheetId="9">#REF!</definedName>
    <definedName name="IESS" localSheetId="7">#REF!</definedName>
    <definedName name="IESS">#REF!</definedName>
    <definedName name="Ifad">[51]CIRRs!$C$65</definedName>
    <definedName name="IFSASSETS" localSheetId="9">#REF!</definedName>
    <definedName name="IFSASSETS" localSheetId="7">#REF!</definedName>
    <definedName name="IFSASSETS">#REF!</definedName>
    <definedName name="IFSLIABS" localSheetId="9">#REF!</definedName>
    <definedName name="IFSLIABS" localSheetId="7">#REF!</definedName>
    <definedName name="IFSLIABS">#REF!</definedName>
    <definedName name="ii" localSheetId="9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ii" localSheetId="9" hidden="1">{"Riqfin97",#N/A,FALSE,"Tran";"Riqfinpro",#N/A,FALSE,"Tran"}</definedName>
    <definedName name="iii" localSheetId="7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7" hidden="1">#REF!</definedName>
    <definedName name="iiiiiiiiiii" hidden="1">#REF!</definedName>
    <definedName name="iiiiiiiiiiii" localSheetId="9" hidden="1">'[90]Fax a enviar'!#REF!</definedName>
    <definedName name="iiiiiiiiiiii" localSheetId="7" hidden="1">'[90]Fax a enviar'!#REF!</definedName>
    <definedName name="iiiiiiiiiiii" hidden="1">'[90]Fax a enviar'!#REF!</definedName>
    <definedName name="iiiiiiiiiiiiiiiii" localSheetId="9" hidden="1">'[90]Fax a enviar'!#REF!</definedName>
    <definedName name="iiiiiiiiiiiiiiiii" localSheetId="7" hidden="1">'[90]Fax a enviar'!#REF!</definedName>
    <definedName name="iiiiiiiiiiiiiiiii" hidden="1">'[90]Fax a enviar'!#REF!</definedName>
    <definedName name="iiiiiiiiiiiiiiiiiiiiiiiiii" localSheetId="9" hidden="1">#REF!</definedName>
    <definedName name="iiiiiiiiiiiiiiiiiiiiiiiiii" localSheetId="7" hidden="1">#REF!</definedName>
    <definedName name="iiiiiiiiiiiiiiiiiiiiiiiiii" hidden="1">#REF!</definedName>
    <definedName name="iiiooo" localSheetId="9">#REF!</definedName>
    <definedName name="iiiooo" localSheetId="7">#REF!</definedName>
    <definedName name="iiiooo">#REF!</definedName>
    <definedName name="IKR" localSheetId="9">#REF!</definedName>
    <definedName name="IKR" localSheetId="7">#REF!</definedName>
    <definedName name="IKR">#REF!</definedName>
    <definedName name="ilo" localSheetId="9" hidden="1">{"Riqfin97",#N/A,FALSE,"Tran";"Riqfinpro",#N/A,FALSE,"Tran"}</definedName>
    <definedName name="ilo" localSheetId="7" hidden="1">{"Riqfin97",#N/A,FALSE,"Tran";"Riqfinpro",#N/A,FALSE,"Tran"}</definedName>
    <definedName name="ilo" hidden="1">{"Riqfin97",#N/A,FALSE,"Tran";"Riqfinpro",#N/A,FALSE,"Tran"}</definedName>
    <definedName name="ilu" localSheetId="9" hidden="1">{"Riqfin97",#N/A,FALSE,"Tran";"Riqfinpro",#N/A,FALSE,"Tran"}</definedName>
    <definedName name="ilu" localSheetId="7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7">#REF!</definedName>
    <definedName name="IM">#REF!</definedName>
    <definedName name="ima" localSheetId="9">#REF!</definedName>
    <definedName name="ima" localSheetId="7">#REF!</definedName>
    <definedName name="ima">#REF!</definedName>
    <definedName name="imaor" localSheetId="9">#REF!</definedName>
    <definedName name="imaor" localSheetId="7">#REF!</definedName>
    <definedName name="imaor">#REF!</definedName>
    <definedName name="IMF" localSheetId="9">#REF!</definedName>
    <definedName name="IMF">#REF!</definedName>
    <definedName name="impacto" localSheetId="9">#REF!</definedName>
    <definedName name="impacto">#REF!</definedName>
    <definedName name="Importaciones" hidden="1">'[15]Base Original'!#REF!</definedName>
    <definedName name="impresionueva" localSheetId="9">#REF!</definedName>
    <definedName name="impresionueva" localSheetId="7">#REF!</definedName>
    <definedName name="impresionueva">#REF!</definedName>
    <definedName name="Imprimir_área_IM" localSheetId="9">#REF!</definedName>
    <definedName name="Imprimir_área_IM" localSheetId="7">#REF!</definedName>
    <definedName name="Imprimir_área_IM">#REF!</definedName>
    <definedName name="ind" localSheetId="9">#REF!</definedName>
    <definedName name="ind" localSheetId="7">#REF!</definedName>
    <definedName name="ind">#REF!</definedName>
    <definedName name="INDICE" localSheetId="9">[22]Programa!#REF!</definedName>
    <definedName name="INDICE" localSheetId="7">[22]Programa!#REF!</definedName>
    <definedName name="INDICE">[22]Programa!#REF!</definedName>
    <definedName name="INDICEPRODUCCIO" localSheetId="9">#REF!</definedName>
    <definedName name="INDICEPRODUCCIO" localSheetId="7">#REF!</definedName>
    <definedName name="INDICEPRODUCCIO">#REF!</definedName>
    <definedName name="indigo">#N/A</definedName>
    <definedName name="INE" localSheetId="9">#REF!</definedName>
    <definedName name="INE" localSheetId="7">#REF!</definedName>
    <definedName name="INE">#REF!</definedName>
    <definedName name="INECEL" localSheetId="9">#REF!</definedName>
    <definedName name="INECEL" localSheetId="7">#REF!</definedName>
    <definedName name="INECEL">#REF!</definedName>
    <definedName name="INF">[84]SUPUESTOS!A$21</definedName>
    <definedName name="INFISC1" localSheetId="9">#REF!</definedName>
    <definedName name="INFISC1" localSheetId="7">#REF!</definedName>
    <definedName name="INFISC1">#REF!</definedName>
    <definedName name="INFISC2" localSheetId="9">#REF!</definedName>
    <definedName name="INFISC2" localSheetId="7">#REF!</definedName>
    <definedName name="INFISC2">#REF!</definedName>
    <definedName name="Inflation">[83]CPI!$A$210:$M$354</definedName>
    <definedName name="info" localSheetId="9">#REF!</definedName>
    <definedName name="info" localSheetId="7">#REF!</definedName>
    <definedName name="info">#REF!</definedName>
    <definedName name="INFOGER" localSheetId="9">[58]BCP!#REF!</definedName>
    <definedName name="INFOGER" localSheetId="7">[58]BCP!#REF!</definedName>
    <definedName name="INFOGER">[58]BCP!#REF!</definedName>
    <definedName name="infonotes" localSheetId="9">#REF!</definedName>
    <definedName name="infonotes" localSheetId="7">#REF!</definedName>
    <definedName name="infonotes">#REF!</definedName>
    <definedName name="INGOES96" localSheetId="9">#REF!</definedName>
    <definedName name="INGOES96" localSheetId="7">#REF!</definedName>
    <definedName name="INGOES96">#REF!</definedName>
    <definedName name="INGRESOS" localSheetId="9">#REF!</definedName>
    <definedName name="INGRESOS" localSheetId="7">#REF!</definedName>
    <definedName name="INGRESOS">#REF!</definedName>
    <definedName name="INIT" localSheetId="9">#REF!</definedName>
    <definedName name="INIT">#REF!</definedName>
    <definedName name="INMN" localSheetId="9">#REF!</definedName>
    <definedName name="INMN">#REF!</definedName>
    <definedName name="INPROJ" localSheetId="9">#REF!</definedName>
    <definedName name="INPROJ">#REF!</definedName>
    <definedName name="INPUT_2" localSheetId="9">[19]Input!#REF!</definedName>
    <definedName name="INPUT_2">[19]Input!#REF!</definedName>
    <definedName name="INPUT_4" localSheetId="9">[19]Input!#REF!</definedName>
    <definedName name="INPUT_4">[19]Input!#REF!</definedName>
    <definedName name="INPUTSB" localSheetId="9">#REF!</definedName>
    <definedName name="INPUTSB" localSheetId="7">#REF!</definedName>
    <definedName name="INPUTSB">#REF!</definedName>
    <definedName name="Inst_ReportHeader" localSheetId="9">#REF!</definedName>
    <definedName name="Inst_ReportHeader" localSheetId="7">#REF!</definedName>
    <definedName name="Inst_ReportHeader">#REF!</definedName>
    <definedName name="Inst_Response">[117]Master!$AK$5:$AK$10</definedName>
    <definedName name="InstitutionName" localSheetId="9">#REF!</definedName>
    <definedName name="InstitutionName" localSheetId="7">#REF!</definedName>
    <definedName name="InstitutionName">#REF!</definedName>
    <definedName name="int" localSheetId="9">#REF!</definedName>
    <definedName name="int" localSheetId="7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9">#REF!</definedName>
    <definedName name="INTERES" localSheetId="7">#REF!</definedName>
    <definedName name="INTERES">#REF!</definedName>
    <definedName name="INTEREST" localSheetId="9">#REF!</definedName>
    <definedName name="INTEREST" localSheetId="7">#REF!</definedName>
    <definedName name="INTEREST">#REF!</definedName>
    <definedName name="Interest_IDA">[98]NPV!$B$27</definedName>
    <definedName name="Interest_IDA1" localSheetId="9">#REF!</definedName>
    <definedName name="Interest_IDA1" localSheetId="7">#REF!</definedName>
    <definedName name="Interest_IDA1">#REF!</definedName>
    <definedName name="Interest_NC" localSheetId="9">[98]NPV!#REF!</definedName>
    <definedName name="Interest_NC" localSheetId="7">[98]NPV!#REF!</definedName>
    <definedName name="Interest_NC">[98]NPV!#REF!</definedName>
    <definedName name="InterestRate" localSheetId="9">#REF!</definedName>
    <definedName name="InterestRate" localSheetId="7">#REF!</definedName>
    <definedName name="InterestRate">#REF!</definedName>
    <definedName name="inthalf">[118]Sheet4!$C$58:$G$112</definedName>
    <definedName name="INTR_NEW" localSheetId="9">[57]Debt!#REF!</definedName>
    <definedName name="INTR_NEW" localSheetId="7">[57]Debt!#REF!</definedName>
    <definedName name="INTR_NEW">[57]Debt!#REF!</definedName>
    <definedName name="INTR_OLD" localSheetId="9">[57]Debt!#REF!</definedName>
    <definedName name="INTR_OLD" localSheetId="7">[57]Debt!#REF!</definedName>
    <definedName name="INTR_OLD">[57]Debt!#REF!</definedName>
    <definedName name="INTR_RAT" localSheetId="9">[57]Debt!#REF!</definedName>
    <definedName name="INTR_RAT" localSheetId="7">[57]Debt!#REF!</definedName>
    <definedName name="INTR_RAT">[57]Debt!#REF!</definedName>
    <definedName name="INTR_TOT" localSheetId="9">[57]Debt!#REF!</definedName>
    <definedName name="INTR_TOT" localSheetId="7">[57]Debt!#REF!</definedName>
    <definedName name="INTR_TOT">[57]Debt!#REF!</definedName>
    <definedName name="IPC" localSheetId="9">[119]ipc!#REF!</definedName>
    <definedName name="IPC">[119]ipc!#REF!</definedName>
    <definedName name="ipc98j" localSheetId="9">[22]Programa!#REF!</definedName>
    <definedName name="ipc98j">[22]Programa!#REF!</definedName>
    <definedName name="ipc98s" localSheetId="9">#REF!</definedName>
    <definedName name="ipc98s" localSheetId="7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9">#REF!</definedName>
    <definedName name="IRLS" localSheetId="7">#REF!</definedName>
    <definedName name="IRLS">#REF!</definedName>
    <definedName name="IRLS1" localSheetId="9">#REF!</definedName>
    <definedName name="IRLS1" localSheetId="7">#REF!</definedName>
    <definedName name="IRLS1">#REF!</definedName>
    <definedName name="IRP" localSheetId="9">#REF!</definedName>
    <definedName name="IRP" localSheetId="7">#REF!</definedName>
    <definedName name="IRP">#REF!</definedName>
    <definedName name="ISD" localSheetId="9">#REF!</definedName>
    <definedName name="ISD">#REF!</definedName>
    <definedName name="IsDB">[51]CIRRs!$C$68</definedName>
    <definedName name="ishocked" localSheetId="9">#REF!</definedName>
    <definedName name="ishocked" localSheetId="7">#REF!</definedName>
    <definedName name="ishocked">#REF!</definedName>
    <definedName name="ishocked2" localSheetId="9">#REF!</definedName>
    <definedName name="ishocked2" localSheetId="7">#REF!</definedName>
    <definedName name="ishocked2">#REF!</definedName>
    <definedName name="ISSS96" localSheetId="9">#REF!</definedName>
    <definedName name="ISSS96" localSheetId="7">#REF!</definedName>
    <definedName name="ISSS96">#REF!</definedName>
    <definedName name="ISTA96" localSheetId="9">#REF!</definedName>
    <definedName name="ISTA96">#REF!</definedName>
    <definedName name="istd" localSheetId="9">#REF!</definedName>
    <definedName name="istd">#REF!</definedName>
    <definedName name="Italy_wt">'[66]OECD wgt'!$B$8</definedName>
    <definedName name="ITL" localSheetId="9">#REF!</definedName>
    <definedName name="ITL" localSheetId="7">#REF!</definedName>
    <definedName name="ITL">#REF!</definedName>
    <definedName name="iuf.kugj">#N/A</definedName>
    <definedName name="iyiyiy" localSheetId="9" hidden="1">#REF!</definedName>
    <definedName name="iyiyiy" localSheetId="7" hidden="1">#REF!</definedName>
    <definedName name="iyiyiy" hidden="1">#REF!</definedName>
    <definedName name="JA" localSheetId="9">#REF!</definedName>
    <definedName name="JA" localSheetId="7">#REF!</definedName>
    <definedName name="JA">#REF!</definedName>
    <definedName name="jagu4" localSheetId="9">#REF!</definedName>
    <definedName name="jagu4" localSheetId="7">#REF!</definedName>
    <definedName name="jagu4">#REF!</definedName>
    <definedName name="JAPCRUDE87" localSheetId="9">#REF!</definedName>
    <definedName name="JAPCRUDE87">#REF!</definedName>
    <definedName name="JAPCRUDE88" localSheetId="9">#REF!</definedName>
    <definedName name="JAPCRUDE88">#REF!</definedName>
    <definedName name="JAPPROD87" localSheetId="9">#REF!</definedName>
    <definedName name="JAPPROD87">#REF!</definedName>
    <definedName name="JAPPROD88" localSheetId="9">#REF!</definedName>
    <definedName name="JAPPROD88">#REF!</definedName>
    <definedName name="JAPTOT87" localSheetId="9">#REF!</definedName>
    <definedName name="JAPTOT87">#REF!</definedName>
    <definedName name="JAPTOT88" localSheetId="9">#REF!</definedName>
    <definedName name="JAPTOT88">#REF!</definedName>
    <definedName name="JHAN1" localSheetId="9">#REF!</definedName>
    <definedName name="JHAN1">#REF!</definedName>
    <definedName name="JHAN2" localSheetId="9">#REF!</definedName>
    <definedName name="JHAN2">#REF!</definedName>
    <definedName name="JHAN3" localSheetId="9">#REF!</definedName>
    <definedName name="JHAN3">#REF!</definedName>
    <definedName name="JHAN4" localSheetId="9">#REF!</definedName>
    <definedName name="JHAN4">#REF!</definedName>
    <definedName name="Jin">'[35]Proposed arrangements'!#REF!</definedName>
    <definedName name="JJ" localSheetId="9">#REF!</definedName>
    <definedName name="JJ" localSheetId="7">#REF!</definedName>
    <definedName name="JJ">#REF!</definedName>
    <definedName name="jjj" localSheetId="9" hidden="1">'[63]Fax a enviar'!#REF!</definedName>
    <definedName name="jjj" localSheetId="7" hidden="1">'[63]Fax a enviar'!#REF!</definedName>
    <definedName name="jjj" hidden="1">'[63]Fax a enviar'!#REF!</definedName>
    <definedName name="jjjj" localSheetId="9" hidden="1">{"Tab1",#N/A,FALSE,"P";"Tab2",#N/A,FALSE,"P"}</definedName>
    <definedName name="jjjj" localSheetId="7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9" hidden="1">#REF!</definedName>
    <definedName name="JJJJJJJJJJ" localSheetId="7" hidden="1">#REF!</definedName>
    <definedName name="JJJJJJJJJJ" hidden="1">#REF!</definedName>
    <definedName name="jjjjjjjjjjjjjjjjjj" localSheetId="9" hidden="1">{"Tab1",#N/A,FALSE,"P";"Tab2",#N/A,FALSE,"P"}</definedName>
    <definedName name="jjjjjjjjjjjjjjjjjj" localSheetId="7" hidden="1">{"Tab1",#N/A,FALSE,"P";"Tab2",#N/A,FALSE,"P"}</definedName>
    <definedName name="jjjjjjjjjjjjjjjjjj" hidden="1">{"Tab1",#N/A,FALSE,"P";"Tab2",#N/A,FALSE,"P"}</definedName>
    <definedName name="jkk" localSheetId="9" hidden="1">{#N/A,#N/A,FALSE,"NFPS GDP"}</definedName>
    <definedName name="jkk" localSheetId="7" hidden="1">{#N/A,#N/A,FALSE,"NFPS GDP"}</definedName>
    <definedName name="jkk" hidden="1">{#N/A,#N/A,FALSE,"NFPS GDP"}</definedName>
    <definedName name="JPY" localSheetId="9">#REF!</definedName>
    <definedName name="JPY" localSheetId="7">#REF!</definedName>
    <definedName name="JPY">#REF!</definedName>
    <definedName name="JR" localSheetId="9">#REF!</definedName>
    <definedName name="JR" localSheetId="7">#REF!</definedName>
    <definedName name="JR">#REF!</definedName>
    <definedName name="jui" localSheetId="9" hidden="1">{"Riqfin97",#N/A,FALSE,"Tran";"Riqfinpro",#N/A,FALSE,"Tran"}</definedName>
    <definedName name="jui" localSheetId="7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7">#REF!</definedName>
    <definedName name="JUL._89">#REF!</definedName>
    <definedName name="JUN._89" localSheetId="9">#REF!</definedName>
    <definedName name="JUN._89" localSheetId="7">#REF!</definedName>
    <definedName name="JUN._89">#REF!</definedName>
    <definedName name="JUNIO">'[103]Ranking Bancario'!$Z$4:$AD$54</definedName>
    <definedName name="JUROS" localSheetId="9">#REF!</definedName>
    <definedName name="JUROS" localSheetId="7">#REF!</definedName>
    <definedName name="JUROS">#REF!</definedName>
    <definedName name="jutjugyj" localSheetId="9" hidden="1">#REF!</definedName>
    <definedName name="jutjugyj" localSheetId="7" hidden="1">#REF!</definedName>
    <definedName name="jutjugyj" hidden="1">#REF!</definedName>
    <definedName name="juy" localSheetId="9" hidden="1">{"Tab1",#N/A,FALSE,"P";"Tab2",#N/A,FALSE,"P"}</definedName>
    <definedName name="juy" localSheetId="7" hidden="1">{"Tab1",#N/A,FALSE,"P";"Tab2",#N/A,FALSE,"P"}</definedName>
    <definedName name="juy" hidden="1">{"Tab1",#N/A,FALSE,"P";"Tab2",#N/A,FALSE,"P"}</definedName>
    <definedName name="k" localSheetId="9" hidden="1">{"Main Economic Indicators",#N/A,FALSE,"C"}</definedName>
    <definedName name="k" localSheetId="7" hidden="1">{"Main Economic Indicators",#N/A,FALSE,"C"}</definedName>
    <definedName name="k" hidden="1">{"Main Economic Indicators",#N/A,FALSE,"C"}</definedName>
    <definedName name="KD" localSheetId="9">#REF!</definedName>
    <definedName name="KD" localSheetId="7">#REF!</definedName>
    <definedName name="KD">#REF!</definedName>
    <definedName name="KD1A" localSheetId="9">#REF!</definedName>
    <definedName name="KD1A" localSheetId="7">#REF!</definedName>
    <definedName name="KD1A">#REF!</definedName>
    <definedName name="khkh" localSheetId="9" hidden="1">'[90]Fax a enviar'!#REF!</definedName>
    <definedName name="khkh" localSheetId="7" hidden="1">'[90]Fax a enviar'!#REF!</definedName>
    <definedName name="khkh" hidden="1">'[90]Fax a enviar'!#REF!</definedName>
    <definedName name="KID">'[103]base de datos MODULO I'!$B$4:$E$49</definedName>
    <definedName name="kiiiiii" localSheetId="9" hidden="1">#REF!</definedName>
    <definedName name="kiiiiii" localSheetId="7" hidden="1">#REF!</definedName>
    <definedName name="kiiiiii" hidden="1">#REF!</definedName>
    <definedName name="kim" localSheetId="9">#REF!</definedName>
    <definedName name="kim" localSheetId="7">#REF!</definedName>
    <definedName name="kim">#REF!</definedName>
    <definedName name="kio" localSheetId="9" hidden="1">{"Tab1",#N/A,FALSE,"P";"Tab2",#N/A,FALSE,"P"}</definedName>
    <definedName name="kio" localSheetId="7" hidden="1">{"Tab1",#N/A,FALSE,"P";"Tab2",#N/A,FALSE,"P"}</definedName>
    <definedName name="kio" hidden="1">{"Tab1",#N/A,FALSE,"P";"Tab2",#N/A,FALSE,"P"}</definedName>
    <definedName name="kiu" localSheetId="9" hidden="1">{"Riqfin97",#N/A,FALSE,"Tran";"Riqfinpro",#N/A,FALSE,"Tran"}</definedName>
    <definedName name="kiu" localSheetId="7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9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9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9" hidden="1">{"Riqfin97",#N/A,FALSE,"Tran";"Riqfinpro",#N/A,FALSE,"Tran"}</definedName>
    <definedName name="kkkkkkkk" localSheetId="7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7">#REF!</definedName>
    <definedName name="KWD">#REF!</definedName>
    <definedName name="kykiyu" localSheetId="9" hidden="1">'[90]Fax a enviar'!#REF!</definedName>
    <definedName name="kykiyu" localSheetId="7" hidden="1">'[90]Fax a enviar'!#REF!</definedName>
    <definedName name="kykiyu" hidden="1">'[90]Fax a enviar'!#REF!</definedName>
    <definedName name="L" localSheetId="9">[109]DA!#REF!</definedName>
    <definedName name="L" localSheetId="7">[109]DA!#REF!</definedName>
    <definedName name="L">[109]DA!#REF!</definedName>
    <definedName name="L_">#N/A</definedName>
    <definedName name="LastOpenedWorkSheet" localSheetId="9">#REF!</definedName>
    <definedName name="LastOpenedWorkSheet" localSheetId="7">#REF!</definedName>
    <definedName name="LastOpenedWorkSheet">#REF!</definedName>
    <definedName name="LastRefreshed" localSheetId="9">#REF!</definedName>
    <definedName name="LastRefreshed" localSheetId="7">#REF!</definedName>
    <definedName name="LastRefreshed">#REF!</definedName>
    <definedName name="LD" localSheetId="9">#REF!</definedName>
    <definedName name="LD" localSheetId="7">#REF!</definedName>
    <definedName name="LD">#REF!</definedName>
    <definedName name="LD1A" localSheetId="9">#REF!</definedName>
    <definedName name="LD1A">#REF!</definedName>
    <definedName name="LE" localSheetId="9">#REF!</definedName>
    <definedName name="LE">#REF!</definedName>
    <definedName name="LE1A" localSheetId="9">#REF!</definedName>
    <definedName name="LE1A">#REF!</definedName>
    <definedName name="LEAP" localSheetId="9">#REF!</definedName>
    <definedName name="LEAP">#REF!</definedName>
    <definedName name="LEGC" localSheetId="9">#REF!</definedName>
    <definedName name="LEGC">#REF!</definedName>
    <definedName name="LG" localSheetId="9">#REF!</definedName>
    <definedName name="LG">#REF!</definedName>
    <definedName name="LGperc" localSheetId="9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9">#REF!</definedName>
    <definedName name="LIBRAE" localSheetId="7">#REF!</definedName>
    <definedName name="LIBRAE">#REF!</definedName>
    <definedName name="LINES" localSheetId="9">#REF!</definedName>
    <definedName name="LINES" localSheetId="7">#REF!</definedName>
    <definedName name="LINES">#REF!</definedName>
    <definedName name="liqc" localSheetId="9">[22]Programa!#REF!</definedName>
    <definedName name="liqc" localSheetId="7">[22]Programa!#REF!</definedName>
    <definedName name="liqc">[22]Programa!#REF!</definedName>
    <definedName name="liqd" localSheetId="9">[22]Programa!#REF!</definedName>
    <definedName name="liqd" localSheetId="7">[22]Programa!#REF!</definedName>
    <definedName name="liqd">[22]Programa!#REF!</definedName>
    <definedName name="Liquidez">'[49]Ranking Bancario'!$BV$5:$BZ$54</definedName>
    <definedName name="LIT" localSheetId="9">#REF!</definedName>
    <definedName name="LIT" localSheetId="7">#REF!</definedName>
    <definedName name="LIT">#REF!</definedName>
    <definedName name="lita">#N/A</definedName>
    <definedName name="LITEURO" localSheetId="9">#REF!</definedName>
    <definedName name="LITEURO" localSheetId="7">#REF!</definedName>
    <definedName name="LITEURO">#REF!</definedName>
    <definedName name="ll" localSheetId="9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F" localSheetId="9">[56]Q3!#REF!</definedName>
    <definedName name="LLF">[56]Q3!#REF!</definedName>
    <definedName name="lll" localSheetId="9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9" hidden="1">{"Tab1",#N/A,FALSE,"P";"Tab2",#N/A,FALSE,"P"}</definedName>
    <definedName name="lllll" localSheetId="7" hidden="1">{"Tab1",#N/A,FALSE,"P";"Tab2",#N/A,FALSE,"P"}</definedName>
    <definedName name="lllll" hidden="1">{"Tab1",#N/A,FALSE,"P";"Tab2",#N/A,FALSE,"P"}</definedName>
    <definedName name="llllll" localSheetId="9" hidden="1">{"Minpmon",#N/A,FALSE,"Monthinput"}</definedName>
    <definedName name="llllll" localSheetId="7" hidden="1">{"Minpmon",#N/A,FALSE,"Monthinput"}</definedName>
    <definedName name="llllll" hidden="1">{"Minpmon",#N/A,FALSE,"Monthinput"}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9" hidden="1">{"Minpmon",#N/A,FALSE,"Monthinput"}</definedName>
    <definedName name="lllllllllllllllll" localSheetId="7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7" hidden="1">#REF!</definedName>
    <definedName name="lloo" hidden="1">#REF!</definedName>
    <definedName name="lodnjkhdnbdv" localSheetId="9">#REF!</definedName>
    <definedName name="lodnjkhdnbdv" localSheetId="7">#REF!</definedName>
    <definedName name="lodnjkhdnbdv">#REF!</definedName>
    <definedName name="lolololo" localSheetId="9">#REF!</definedName>
    <definedName name="lolololo" localSheetId="7">#REF!</definedName>
    <definedName name="lolololo">#REF!</definedName>
    <definedName name="LONAB96" localSheetId="9">#REF!</definedName>
    <definedName name="LONAB96">#REF!</definedName>
    <definedName name="LOOKUPMTH" localSheetId="9">#REF!</definedName>
    <definedName name="LOOKUPMTH">#REF!</definedName>
    <definedName name="Low_external" localSheetId="9">#REF!</definedName>
    <definedName name="Low_external">#REF!</definedName>
    <definedName name="Low_fiscal" localSheetId="9">#REF!</definedName>
    <definedName name="Low_fiscal">#REF!</definedName>
    <definedName name="Low_growth_extended" localSheetId="9">#REF!</definedName>
    <definedName name="Low_growth_extended">#REF!</definedName>
    <definedName name="Low_growth_summary" localSheetId="9">#REF!</definedName>
    <definedName name="Low_growth_summary">#REF!</definedName>
    <definedName name="Low_monetary" localSheetId="9">#REF!</definedName>
    <definedName name="Low_monetary">#REF!</definedName>
    <definedName name="Low_real" localSheetId="9">#REF!</definedName>
    <definedName name="Low_real">#REF!</definedName>
    <definedName name="Low_summary" localSheetId="9">#REF!</definedName>
    <definedName name="Low_summary">#REF!</definedName>
    <definedName name="Lowest_Inter_Bank_Rate">'[67]Inter-Bank'!$M$5</definedName>
    <definedName name="LP" localSheetId="9">#REF!</definedName>
    <definedName name="LP" localSheetId="7">#REF!</definedName>
    <definedName name="LP">#REF!</definedName>
    <definedName name="LP1A" localSheetId="9">#REF!</definedName>
    <definedName name="LP1A" localSheetId="7">#REF!</definedName>
    <definedName name="LP1A">#REF!</definedName>
    <definedName name="LPEperc" localSheetId="9">#REF!</definedName>
    <definedName name="LPEperc" localSheetId="7">#REF!</definedName>
    <definedName name="LPEperc">#REF!</definedName>
    <definedName name="LPperc" localSheetId="9">#REF!</definedName>
    <definedName name="LPperc">#REF!</definedName>
    <definedName name="LT" localSheetId="9">#REF!</definedName>
    <definedName name="LT">#REF!</definedName>
    <definedName name="LTcirr" localSheetId="9">#REF!</definedName>
    <definedName name="LTcirr">#REF!</definedName>
    <definedName name="LTr" localSheetId="9">#REF!</definedName>
    <definedName name="LTr">#REF!</definedName>
    <definedName name="LUR">#N/A</definedName>
    <definedName name="LUXF" localSheetId="9">#REF!</definedName>
    <definedName name="LUXF" localSheetId="7">#REF!</definedName>
    <definedName name="LUXF">#REF!</definedName>
    <definedName name="LUXF1" localSheetId="9">#REF!</definedName>
    <definedName name="LUXF1" localSheetId="7">#REF!</definedName>
    <definedName name="LUXF1">#REF!</definedName>
    <definedName name="Lyon">[64]Sheet3!$O$1</definedName>
    <definedName name="m">#N/A</definedName>
    <definedName name="MACRO" localSheetId="9">#REF!</definedName>
    <definedName name="MACRO" localSheetId="7">#REF!</definedName>
    <definedName name="MACRO">#REF!</definedName>
    <definedName name="MACRO_ASSUMP_2006" localSheetId="9">#REF!</definedName>
    <definedName name="MACRO_ASSUMP_2006" localSheetId="7">#REF!</definedName>
    <definedName name="MACRO_ASSUMP_2006">#REF!</definedName>
    <definedName name="Macro2" localSheetId="9">#REF!</definedName>
    <definedName name="Macro2" localSheetId="7">#REF!</definedName>
    <definedName name="Macro2">#REF!</definedName>
    <definedName name="Macro3" localSheetId="9">#REF!</definedName>
    <definedName name="Macro3">#REF!</definedName>
    <definedName name="Macro5" localSheetId="9">#REF!</definedName>
    <definedName name="Macro5">#REF!</definedName>
    <definedName name="Macro6" localSheetId="9">#REF!</definedName>
    <definedName name="Macro6">#REF!</definedName>
    <definedName name="MACROINPUT" localSheetId="9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9">#REF!</definedName>
    <definedName name="MALAX" localSheetId="7">#REF!</definedName>
    <definedName name="MALAX">#REF!</definedName>
    <definedName name="MALAX1" localSheetId="9">#REF!</definedName>
    <definedName name="MALAX1" localSheetId="7">#REF!</definedName>
    <definedName name="MALAX1">#REF!</definedName>
    <definedName name="Malaysia" localSheetId="9">#REF!</definedName>
    <definedName name="Malaysia" localSheetId="7">#REF!</definedName>
    <definedName name="Malaysia">#REF!</definedName>
    <definedName name="MANUAL" localSheetId="9">#REF!</definedName>
    <definedName name="MANUAL">#REF!</definedName>
    <definedName name="mapa1" localSheetId="9">#REF!</definedName>
    <definedName name="mapa1">#REF!</definedName>
    <definedName name="mapa2" localSheetId="9">#REF!</definedName>
    <definedName name="mapa2">#REF!</definedName>
    <definedName name="mar" localSheetId="9">[22]Programa!#REF!</definedName>
    <definedName name="mar">[22]Programa!#REF!</definedName>
    <definedName name="MAR._89" localSheetId="9">#REF!</definedName>
    <definedName name="MAR._89" localSheetId="7">#REF!</definedName>
    <definedName name="MAR._89">#REF!</definedName>
    <definedName name="Maturity_IDA">[98]NPV!$B$26</definedName>
    <definedName name="Maturity_IDA1" localSheetId="9">#REF!</definedName>
    <definedName name="Maturity_IDA1" localSheetId="7">#REF!</definedName>
    <definedName name="Maturity_IDA1">#REF!</definedName>
    <definedName name="Maturity_NC" localSheetId="9">[98]NPV!#REF!</definedName>
    <definedName name="Maturity_NC" localSheetId="7">[98]NPV!#REF!</definedName>
    <definedName name="Maturity_NC">[98]NPV!#REF!</definedName>
    <definedName name="may" localSheetId="9">[22]Programa!#REF!</definedName>
    <definedName name="may" localSheetId="7">[22]Programa!#REF!</definedName>
    <definedName name="may">[22]Programa!#REF!</definedName>
    <definedName name="MAY._89" localSheetId="9">#REF!</definedName>
    <definedName name="MAY._89" localSheetId="7">#REF!</definedName>
    <definedName name="MAY._89">#REF!</definedName>
    <definedName name="MCPI" localSheetId="9">#REF!</definedName>
    <definedName name="MCPI" localSheetId="7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7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7">#REF!</definedName>
    <definedName name="MCV_T1">#REF!</definedName>
    <definedName name="mdavila" localSheetId="9">#REF!</definedName>
    <definedName name="mdavila" localSheetId="7">#REF!</definedName>
    <definedName name="mdavila">#REF!</definedName>
    <definedName name="me" localSheetId="9">[22]Programa!#REF!</definedName>
    <definedName name="me" localSheetId="7">[22]Programa!#REF!</definedName>
    <definedName name="me">[22]Programa!#REF!</definedName>
    <definedName name="Mecon">'[86]graf 1'!$A$3:$C$28</definedName>
    <definedName name="MEDTERM" localSheetId="9">#REF!</definedName>
    <definedName name="MEDTERM" localSheetId="7">#REF!</definedName>
    <definedName name="MEDTERM">#REF!</definedName>
    <definedName name="MENORES" localSheetId="9">#REF!</definedName>
    <definedName name="MENORES" localSheetId="7">#REF!</definedName>
    <definedName name="MENORES">#REF!</definedName>
    <definedName name="Meses">[123]Codigos!$A$14:$B$25</definedName>
    <definedName name="MEX" localSheetId="9">#REF!</definedName>
    <definedName name="MEX" localSheetId="7">#REF!</definedName>
    <definedName name="MEX">#REF!</definedName>
    <definedName name="MFISCAL" localSheetId="9">'[39]Annual Raw Data'!#REF!</definedName>
    <definedName name="MFISCAL" localSheetId="7">'[39]Annual Raw Data'!#REF!</definedName>
    <definedName name="MFISCAL">'[39]Annual Raw Data'!#REF!</definedName>
    <definedName name="mflowsa" localSheetId="9">[17]!mflowsa</definedName>
    <definedName name="mflowsa">[17]!mflowsa</definedName>
    <definedName name="mflowsq" localSheetId="9">[17]!mflowsq</definedName>
    <definedName name="mflowsq">[17]!mflowsq</definedName>
    <definedName name="MICRO" localSheetId="9">#REF!</definedName>
    <definedName name="MICRO" localSheetId="7">#REF!</definedName>
    <definedName name="MICRO">#REF!</definedName>
    <definedName name="MIDDLE" localSheetId="9">#REF!</definedName>
    <definedName name="MIDDLE" localSheetId="7">#REF!</definedName>
    <definedName name="MIDDLE">#REF!</definedName>
    <definedName name="Million_b_d">[65]nonopec!$D$426:$D$426</definedName>
    <definedName name="MINISTÉRIO_DA_PREVIDÊNCIA_E_ASSISTÊNCIA_SOCIAL" localSheetId="9">#REF!</definedName>
    <definedName name="MINISTÉRIO_DA_PREVIDÊNCIA_E_ASSISTÊNCIA_SOCIAL" localSheetId="7">#REF!</definedName>
    <definedName name="MINISTÉRIO_DA_PREVIDÊNCIA_E_ASSISTÊNCIA_SOCIAL">#REF!</definedName>
    <definedName name="MIRIAMA" localSheetId="9">#REF!</definedName>
    <definedName name="MIRIAMA" localSheetId="7">#REF!</definedName>
    <definedName name="MIRIAMA">#REF!</definedName>
    <definedName name="MIRIAMB" localSheetId="9">#REF!</definedName>
    <definedName name="MIRIAMB" localSheetId="7">#REF!</definedName>
    <definedName name="MIRIAMB">#REF!</definedName>
    <definedName name="MISC3" localSheetId="9">#REF!</definedName>
    <definedName name="MISC3">#REF!</definedName>
    <definedName name="MISC4" localSheetId="9">[19]OUTPUT!#REF!</definedName>
    <definedName name="MISC4">[19]OUTPUT!#REF!</definedName>
    <definedName name="mmm" localSheetId="9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9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mmmmm" localSheetId="9" hidden="1">{"Riqfin97",#N/A,FALSE,"Tran";"Riqfinpro",#N/A,FALSE,"Tran"}</definedName>
    <definedName name="mmmmm" localSheetId="7" hidden="1">{"Riqfin97",#N/A,FALSE,"Tran";"Riqfinpro",#N/A,FALSE,"Tran"}</definedName>
    <definedName name="mmmmm" hidden="1">{"Riqfin97",#N/A,FALSE,"Tran";"Riqfinpro",#N/A,FALSE,"Tran"}</definedName>
    <definedName name="mmmmmmmmm" localSheetId="9" hidden="1">{"Riqfin97",#N/A,FALSE,"Tran";"Riqfinpro",#N/A,FALSE,"Tran"}</definedName>
    <definedName name="mmmmmmmmm" localSheetId="7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9">#REF!</definedName>
    <definedName name="MNDATES" localSheetId="7">#REF!</definedName>
    <definedName name="MNDATES">#REF!</definedName>
    <definedName name="MNP" localSheetId="9">[58]BCP!#REF!</definedName>
    <definedName name="MNP" localSheetId="7">[58]BCP!#REF!</definedName>
    <definedName name="MNP">[58]BCP!#REF!</definedName>
    <definedName name="Módulo2.completo">#N/A</definedName>
    <definedName name="MON_SM" localSheetId="9">#REF!</definedName>
    <definedName name="MON_SM" localSheetId="7">#REF!</definedName>
    <definedName name="MON_SM">#REF!</definedName>
    <definedName name="MONF_SM" localSheetId="9">#REF!</definedName>
    <definedName name="MONF_SM" localSheetId="7">#REF!</definedName>
    <definedName name="MONF_SM">#REF!</definedName>
    <definedName name="Month" localSheetId="9">#REF!</definedName>
    <definedName name="Month" localSheetId="7">#REF!</definedName>
    <definedName name="Month">#REF!</definedName>
    <definedName name="MonthIndex" localSheetId="9">#REF!</definedName>
    <definedName name="MonthIndex">#REF!</definedName>
    <definedName name="MonthlyInf">[83]CPI!$A$403:$N$559</definedName>
    <definedName name="MONTHS">[78]MONTHLY!$BV$3:$CG$3</definedName>
    <definedName name="MONY" localSheetId="9">#REF!</definedName>
    <definedName name="MONY" localSheetId="7">#REF!</definedName>
    <definedName name="MONY">#REF!</definedName>
    <definedName name="moodys" localSheetId="9">'[124]Credit ratings on 1st issues'!#REF!</definedName>
    <definedName name="moodys" localSheetId="7">'[124]Credit ratings on 1st issues'!#REF!</definedName>
    <definedName name="moodys">'[124]Credit ratings on 1st issues'!#REF!</definedName>
    <definedName name="MPETROLEO" localSheetId="9">#REF!</definedName>
    <definedName name="MPETROLEO" localSheetId="7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9">[17]!mstocksa</definedName>
    <definedName name="mstocksa">[17]!mstocksa</definedName>
    <definedName name="mstocksq" localSheetId="9">[17]!mstocksq</definedName>
    <definedName name="mstocksq">[17]!mstocksq</definedName>
    <definedName name="mte" localSheetId="9" hidden="1">{"Riqfin97",#N/A,FALSE,"Tran";"Riqfinpro",#N/A,FALSE,"Tran"}</definedName>
    <definedName name="mte" localSheetId="7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7">#REF!</definedName>
    <definedName name="MUNI96">#REF!</definedName>
    <definedName name="Municipios" localSheetId="9">#REF!</definedName>
    <definedName name="Municipios" localSheetId="7">#REF!</definedName>
    <definedName name="Municipios">#REF!</definedName>
    <definedName name="n" localSheetId="9" hidden="1">{"Minpmon",#N/A,FALSE,"Monthinput"}</definedName>
    <definedName name="n" localSheetId="7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9">#REF!</definedName>
    <definedName name="names_w" localSheetId="7">#REF!</definedName>
    <definedName name="names_w">#REF!</definedName>
    <definedName name="NC_R" localSheetId="9">[56]Q1!#REF!</definedName>
    <definedName name="NC_R" localSheetId="7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9">#REF!</definedName>
    <definedName name="NE" localSheetId="7">#REF!</definedName>
    <definedName name="NE">#REF!</definedName>
    <definedName name="NECESSIDADE_DE_FINANCIAMENTO" localSheetId="9">#REF!</definedName>
    <definedName name="NECESSIDADE_DE_FINANCIAMENTO" localSheetId="7">#REF!</definedName>
    <definedName name="NECESSIDADE_DE_FINANCIAMENTO">#REF!</definedName>
    <definedName name="NEperc" localSheetId="9">#REF!</definedName>
    <definedName name="NEperc" localSheetId="7">#REF!</definedName>
    <definedName name="NEperc">#REF!</definedName>
    <definedName name="Netherlands_wt">'[66]OECD wgt'!$B$26</definedName>
    <definedName name="new" localSheetId="9">#REF!</definedName>
    <definedName name="new" localSheetId="7">#REF!</definedName>
    <definedName name="new">#REF!</definedName>
    <definedName name="NEWSHEET" localSheetId="9">#REF!</definedName>
    <definedName name="NEWSHEET" localSheetId="7">#REF!</definedName>
    <definedName name="NEWSHEET">#REF!</definedName>
    <definedName name="nfa_by_bank" localSheetId="9">#REF!</definedName>
    <definedName name="nfa_by_bank" localSheetId="7">#REF!</definedName>
    <definedName name="nfa_by_bank">#REF!</definedName>
    <definedName name="NFB_R" localSheetId="9">[56]Q1!#REF!</definedName>
    <definedName name="NFB_R" localSheetId="7">[56]Q1!#REF!</definedName>
    <definedName name="NFB_R">[56]Q1!#REF!</definedName>
    <definedName name="NFB_R_GDP" localSheetId="9">[56]Q1!#REF!</definedName>
    <definedName name="NFB_R_GDP" localSheetId="7">[56]Q1!#REF!</definedName>
    <definedName name="NFB_R_GDP">[56]Q1!#REF!</definedName>
    <definedName name="NFI">#N/A</definedName>
    <definedName name="NFI_R">#N/A</definedName>
    <definedName name="NFIP" localSheetId="9">#REF!</definedName>
    <definedName name="NFIP" localSheetId="7">#REF!</definedName>
    <definedName name="NFIP">#REF!</definedName>
    <definedName name="NFPS_" localSheetId="9">[38]OPS!#REF!</definedName>
    <definedName name="NFPS_" localSheetId="7">[38]OPS!#REF!</definedName>
    <definedName name="NFPS_">[38]OPS!#REF!</definedName>
    <definedName name="NGDP">#N/A</definedName>
    <definedName name="NGDP_D" localSheetId="9">[56]Q3!#REF!</definedName>
    <definedName name="NGDP_D" localSheetId="7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9">#REF!</definedName>
    <definedName name="NGDPA" localSheetId="7">#REF!</definedName>
    <definedName name="NGDPA">#REF!</definedName>
    <definedName name="NGK" localSheetId="9">#REF!</definedName>
    <definedName name="NGK" localSheetId="7">#REF!</definedName>
    <definedName name="NGK">#REF!</definedName>
    <definedName name="NGNI" localSheetId="9">#REF!</definedName>
    <definedName name="NGNI" localSheetId="7">#REF!</definedName>
    <definedName name="NGNI">#REF!</definedName>
    <definedName name="NGPXO" localSheetId="9">#REF!</definedName>
    <definedName name="NGPXO">#REF!</definedName>
    <definedName name="NGPXO_R" localSheetId="9">#REF!</definedName>
    <definedName name="NGPXO_R">#REF!</definedName>
    <definedName name="NGS_NGDP">#N/A</definedName>
    <definedName name="NGSP" localSheetId="9">[56]Q2!#REF!</definedName>
    <definedName name="NGSP">[56]Q2!#REF!</definedName>
    <definedName name="NI" localSheetId="9">[56]Q2!#REF!</definedName>
    <definedName name="NI">[56]Q2!#REF!</definedName>
    <definedName name="NI_GDP" localSheetId="9">[56]Q2!#REF!</definedName>
    <definedName name="NI_GDP">[56]Q2!#REF!</definedName>
    <definedName name="NI_NGDP" localSheetId="9">[56]Q2!#REF!</definedName>
    <definedName name="NI_NGDP">[56]Q2!#REF!</definedName>
    <definedName name="NI_R" localSheetId="9">[56]Q1!#REF!</definedName>
    <definedName name="NI_R">[56]Q1!#REF!</definedName>
    <definedName name="NINV">#N/A</definedName>
    <definedName name="NINV_R">#N/A</definedName>
    <definedName name="NINV_R_GDP" localSheetId="9">[56]Q1!#REF!</definedName>
    <definedName name="NINV_R_GDP">[56]Q1!#REF!</definedName>
    <definedName name="njkg" localSheetId="9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9">[126]EDT!#REF!</definedName>
    <definedName name="nmBlankRow" localSheetId="7">[126]EDT!#REF!</definedName>
    <definedName name="nmBlankRow">[126]EDT!#REF!</definedName>
    <definedName name="nmColumnHeader">[126]EDT!$3:$3</definedName>
    <definedName name="nmData">[126]EDT!$B$4:$AA$36</definedName>
    <definedName name="NMG" localSheetId="9">#REF!</definedName>
    <definedName name="NMG" localSheetId="7">#REF!</definedName>
    <definedName name="NMG">#REF!</definedName>
    <definedName name="NMG_R" localSheetId="9">#REF!</definedName>
    <definedName name="NMG_R" localSheetId="7">#REF!</definedName>
    <definedName name="NMG_R">#REF!</definedName>
    <definedName name="NMG_RG">#N/A</definedName>
    <definedName name="nmIndexTable" localSheetId="9">[126]EDT!#REF!</definedName>
    <definedName name="nmIndexTable" localSheetId="7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9">[56]Q2!#REF!</definedName>
    <definedName name="NMS" localSheetId="7">[56]Q2!#REF!</definedName>
    <definedName name="NMS">[56]Q2!#REF!</definedName>
    <definedName name="NMS_R" localSheetId="9">[56]Q1!#REF!</definedName>
    <definedName name="NMS_R" localSheetId="7">[56]Q1!#REF!</definedName>
    <definedName name="NMS_R">[56]Q1!#REF!</definedName>
    <definedName name="nmScale" localSheetId="9">[126]EDT!#REF!</definedName>
    <definedName name="nmScale" localSheetId="7">[126]EDT!#REF!</definedName>
    <definedName name="nmScale">[126]EDT!#REF!</definedName>
    <definedName name="nn" localSheetId="9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7">#REF!</definedName>
    <definedName name="NNAMES">#REF!</definedName>
    <definedName name="nnn" localSheetId="9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nnnnn">#N/A</definedName>
    <definedName name="nnnnnnnnnn" localSheetId="9" hidden="1">{"Minpmon",#N/A,FALSE,"Monthinput"}</definedName>
    <definedName name="nnnnnnnnnn" localSheetId="7" hidden="1">{"Minpmon",#N/A,FALSE,"Monthinput"}</definedName>
    <definedName name="nnnnnnnnnn" hidden="1">{"Minpmon",#N/A,FALSE,"Monthinput"}</definedName>
    <definedName name="nnnnnnnnnnnn" localSheetId="9" hidden="1">{"Riqfin97",#N/A,FALSE,"Tran";"Riqfinpro",#N/A,FALSE,"Tran"}</definedName>
    <definedName name="nnnnnnnnnnnn" localSheetId="7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9">#REF!</definedName>
    <definedName name="Noah" localSheetId="7">#REF!</definedName>
    <definedName name="Noah">#REF!</definedName>
    <definedName name="noclas1" localSheetId="9">#REF!</definedName>
    <definedName name="noclas1" localSheetId="7">#REF!</definedName>
    <definedName name="noclas1">#REF!</definedName>
    <definedName name="noclas2" localSheetId="9">#REF!</definedName>
    <definedName name="noclas2" localSheetId="7">#REF!</definedName>
    <definedName name="noclas2">#REF!</definedName>
    <definedName name="NOCLUB" localSheetId="9">#REF!</definedName>
    <definedName name="NOCLUB">#REF!</definedName>
    <definedName name="NOK" localSheetId="9">#REF!</definedName>
    <definedName name="NOK">#REF!</definedName>
    <definedName name="nombrenuevo">#N/A</definedName>
    <definedName name="NONLEAP" localSheetId="9">#REF!</definedName>
    <definedName name="NONLEAP" localSheetId="7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9">#REF!</definedName>
    <definedName name="NOTA_EXPLICATIV" localSheetId="7">#REF!</definedName>
    <definedName name="NOTA_EXPLICATIV">#REF!</definedName>
    <definedName name="Notes" localSheetId="9">[128]UPLOAD!#REF!</definedName>
    <definedName name="Notes" localSheetId="7">[128]UPLOAD!#REF!</definedName>
    <definedName name="Notes">[128]UPLOAD!#REF!</definedName>
    <definedName name="NOTITLES" localSheetId="9">#REF!</definedName>
    <definedName name="NOTITLES" localSheetId="7">#REF!</definedName>
    <definedName name="NOTITLES">#REF!</definedName>
    <definedName name="NOV._89" localSheetId="9">#REF!</definedName>
    <definedName name="NOV._89" localSheetId="7">#REF!</definedName>
    <definedName name="NOV._89">#REF!</definedName>
    <definedName name="NSUMMARY">[65]nonopec!$D$157:$AD$204</definedName>
    <definedName name="NTDD_R" localSheetId="9">[56]Q1!#REF!</definedName>
    <definedName name="NTDD_R" localSheetId="7">[56]Q1!#REF!</definedName>
    <definedName name="NTDD_R">[56]Q1!#REF!</definedName>
    <definedName name="NTDD_RG" localSheetId="9">[72]!NTDD_RG</definedName>
    <definedName name="NTDD_RG">[72]!NTDD_RG</definedName>
    <definedName name="NX">#N/A</definedName>
    <definedName name="NX_R">#N/A</definedName>
    <definedName name="NXG" localSheetId="9">#REF!</definedName>
    <definedName name="NXG" localSheetId="7">#REF!</definedName>
    <definedName name="NXG">#REF!</definedName>
    <definedName name="NXG_R" localSheetId="9">#REF!</definedName>
    <definedName name="NXG_R" localSheetId="7">#REF!</definedName>
    <definedName name="NXG_R">#REF!</definedName>
    <definedName name="NXG_RG">#N/A</definedName>
    <definedName name="NXS" localSheetId="9">[56]Q2!#REF!</definedName>
    <definedName name="NXS" localSheetId="7">[56]Q2!#REF!</definedName>
    <definedName name="NXS">[56]Q2!#REF!</definedName>
    <definedName name="NXS_R" localSheetId="9">[56]Q1!#REF!</definedName>
    <definedName name="NXS_R" localSheetId="7">[56]Q1!#REF!</definedName>
    <definedName name="NXS_R">[56]Q1!#REF!</definedName>
    <definedName name="NYEAR2021" localSheetId="9">[89]Nickel!$B$583:$J$583</definedName>
    <definedName name="NYEAR2021">[89]Nickel!$B$583:$J$583</definedName>
    <definedName name="NYEAR2022" localSheetId="9">[89]Nickel!$K$583:$V$583</definedName>
    <definedName name="NYEAR2022">[89]Nickel!$K$583:$V$583</definedName>
    <definedName name="NYEAR2023" localSheetId="9">[89]Nickel!$W$583:$AH$583</definedName>
    <definedName name="NYEAR2023">[89]Nickel!$W$583:$AH$583</definedName>
    <definedName name="NYEAR2024" localSheetId="9">[89]Nickel!$AI$583:$AT$583</definedName>
    <definedName name="NYEAR2024">[89]Nickel!$AI$583:$AT$583</definedName>
    <definedName name="NYEAR2025" localSheetId="9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7">#REF!</definedName>
    <definedName name="OCT._89">#REF!</definedName>
    <definedName name="OCTUBRE">#N/A</definedName>
    <definedName name="OECD">[65]nonopec!$D$1:$AD$28</definedName>
    <definedName name="OECD_Table" localSheetId="9">#REF!</definedName>
    <definedName name="OECD_Table" localSheetId="7">#REF!</definedName>
    <definedName name="OECD_Table">#REF!</definedName>
    <definedName name="oipio" localSheetId="9" hidden="1">#REF!</definedName>
    <definedName name="oipio" localSheetId="7" hidden="1">#REF!</definedName>
    <definedName name="oipio" hidden="1">#REF!</definedName>
    <definedName name="oiulfdgdgh" localSheetId="9" hidden="1">'[90]Fax a enviar'!#REF!</definedName>
    <definedName name="oiulfdgdgh" localSheetId="7" hidden="1">'[90]Fax a enviar'!#REF!</definedName>
    <definedName name="oiulfdgdgh" hidden="1">'[90]Fax a enviar'!#REF!</definedName>
    <definedName name="OK" localSheetId="9">#REF!</definedName>
    <definedName name="OK" localSheetId="7">#REF!</definedName>
    <definedName name="OK">#REF!</definedName>
    <definedName name="OnShow" localSheetId="9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9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7">#REF!</definedName>
    <definedName name="OOA">#REF!</definedName>
    <definedName name="ooo" localSheetId="9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7">#REF!</definedName>
    <definedName name="OOOKOKOKO">#REF!</definedName>
    <definedName name="oooo" localSheetId="9" hidden="1">{"Tab1",#N/A,FALSE,"P";"Tab2",#N/A,FALSE,"P"}</definedName>
    <definedName name="oooo" localSheetId="7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7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9">#REF!</definedName>
    <definedName name="OPOPOPOPO" localSheetId="7">#REF!</definedName>
    <definedName name="OPOPOPOPO">#REF!</definedName>
    <definedName name="opu" localSheetId="9" hidden="1">{"Riqfin97",#N/A,FALSE,"Tran";"Riqfinpro",#N/A,FALSE,"Tran"}</definedName>
    <definedName name="opu" localSheetId="7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7">#REF!</definedName>
    <definedName name="Otr_Inst_Banc_40G">#REF!</definedName>
    <definedName name="otra" localSheetId="9" hidden="1">#REF!</definedName>
    <definedName name="otra" localSheetId="7" hidden="1">#REF!</definedName>
    <definedName name="otra" hidden="1">#REF!</definedName>
    <definedName name="Otras_Residuales" localSheetId="9">#REF!</definedName>
    <definedName name="Otras_Residuales" localSheetId="7">#REF!</definedName>
    <definedName name="Otras_Residuales">#REF!</definedName>
    <definedName name="otras1" localSheetId="9">#REF!</definedName>
    <definedName name="otras1">#REF!</definedName>
    <definedName name="OTRAS96" localSheetId="9">#REF!</definedName>
    <definedName name="OTRAS96">#REF!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7">#REF!</definedName>
    <definedName name="otros">#REF!</definedName>
    <definedName name="OTROS_ORGANISMOS" localSheetId="9">#REF!</definedName>
    <definedName name="OTROS_ORGANISMOS" localSheetId="7">#REF!</definedName>
    <definedName name="OTROS_ORGANISMOS">#REF!</definedName>
    <definedName name="OTROS_ORGANISMOS_AUTONOMOS" localSheetId="9">#REF!</definedName>
    <definedName name="OTROS_ORGANISMOS_AUTONOMOS" localSheetId="7">#REF!</definedName>
    <definedName name="OTROS_ORGANISMOS_AUTONOMOS">#REF!</definedName>
    <definedName name="otros2000" localSheetId="9">#REF!</definedName>
    <definedName name="otros2000">#REF!</definedName>
    <definedName name="otros2001" localSheetId="9">#REF!</definedName>
    <definedName name="otros2001">#REF!</definedName>
    <definedName name="otros2002" localSheetId="9">#REF!</definedName>
    <definedName name="otros2002">#REF!</definedName>
    <definedName name="otros2003" localSheetId="9">#REF!</definedName>
    <definedName name="otros2003">#REF!</definedName>
    <definedName name="otros98" localSheetId="9">[22]Programa!#REF!</definedName>
    <definedName name="otros98">[22]Programa!#REF!</definedName>
    <definedName name="otros98j" localSheetId="9">[22]Programa!#REF!</definedName>
    <definedName name="otros98j">[22]Programa!#REF!</definedName>
    <definedName name="otros98s" localSheetId="9">#REF!</definedName>
    <definedName name="otros98s" localSheetId="7">#REF!</definedName>
    <definedName name="otros98s">#REF!</definedName>
    <definedName name="otros99" localSheetId="9">#REF!</definedName>
    <definedName name="otros99" localSheetId="7">#REF!</definedName>
    <definedName name="otros99">#REF!</definedName>
    <definedName name="out_red4" localSheetId="9">#REF!</definedName>
    <definedName name="out_red4" localSheetId="7">#REF!</definedName>
    <definedName name="out_red4">#REF!</definedName>
    <definedName name="out_sr3" localSheetId="9">#REF!</definedName>
    <definedName name="out_sr3">#REF!</definedName>
    <definedName name="OUTDS1" localSheetId="9">#REF!</definedName>
    <definedName name="OUTDS1">#REF!</definedName>
    <definedName name="OUTFISC" localSheetId="9">#REF!</definedName>
    <definedName name="OUTFISC">#REF!</definedName>
    <definedName name="OUTIMF" localSheetId="9">#REF!</definedName>
    <definedName name="OUTIMF">#REF!</definedName>
    <definedName name="OUTMN" localSheetId="9">#REF!</definedName>
    <definedName name="OUTMN">#REF!</definedName>
    <definedName name="p" localSheetId="9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7">OFFSET(#REF!,0,0,COUNT(#REF!),1)</definedName>
    <definedName name="P1_1">OFFSET(#REF!,0,0,COUNT(#REF!),1)</definedName>
    <definedName name="P1_2" localSheetId="9">OFFSET(#REF!,0,0,COUNT(#REF!),1)</definedName>
    <definedName name="P1_2">OFFSET(#REF!,0,0,COUNT(#REF!),1)</definedName>
    <definedName name="P1avg" localSheetId="9">OFFSET(#REF!,0,0,COUNT(#REF!),1)</definedName>
    <definedName name="P1avg">OFFSET(#REF!,0,0,COUNT(#REF!),1)</definedName>
    <definedName name="P1min" localSheetId="9">OFFSET(#REF!,0,0,COUNT(#REF!),1)</definedName>
    <definedName name="P1min">OFFSET(#REF!,0,0,COUNT(#REF!),1)</definedName>
    <definedName name="P1rng" localSheetId="9">OFFSET(#REF!,0,0,COUNT(#REF!),1)</definedName>
    <definedName name="P1rng">OFFSET(#REF!,0,0,COUNT(#REF!),1)</definedName>
    <definedName name="P2_1" localSheetId="9">OFFSET(#REF!,0,0,COUNT(#REF!),1)</definedName>
    <definedName name="P2_1">OFFSET(#REF!,0,0,COUNT(#REF!),1)</definedName>
    <definedName name="P2_2" localSheetId="9">OFFSET(#REF!,0,0,COUNT(#REF!),1)</definedName>
    <definedName name="P2_2">OFFSET(#REF!,0,0,COUNT(#REF!),1)</definedName>
    <definedName name="P2avg" localSheetId="9">OFFSET(#REF!,0,0,COUNT(#REF!),1)</definedName>
    <definedName name="P2avg">OFFSET(#REF!,0,0,COUNT(#REF!),1)</definedName>
    <definedName name="P2min" localSheetId="9">OFFSET(#REF!,0,0,COUNT(#REF!),1)</definedName>
    <definedName name="P2min">OFFSET(#REF!,0,0,COUNT(#REF!),1)</definedName>
    <definedName name="P2rng" localSheetId="9">OFFSET(#REF!,0,0,COUNT(#REF!),1)</definedName>
    <definedName name="P2rng">OFFSET(#REF!,0,0,COUNT(#REF!),1)</definedName>
    <definedName name="p2std" localSheetId="9">#REF!</definedName>
    <definedName name="p2std" localSheetId="7">#REF!</definedName>
    <definedName name="p2std">#REF!</definedName>
    <definedName name="P3_1" localSheetId="9">OFFSET(#REF!,0,0,COUNT(#REF!),1)</definedName>
    <definedName name="P3_1" localSheetId="7">OFFSET(#REF!,0,0,COUNT(#REF!),1)</definedName>
    <definedName name="P3_1">OFFSET(#REF!,0,0,COUNT(#REF!),1)</definedName>
    <definedName name="P3_2" localSheetId="9">OFFSET(#REF!,0,0,COUNT(#REF!),1)</definedName>
    <definedName name="P3_2">OFFSET(#REF!,0,0,COUNT(#REF!),1)</definedName>
    <definedName name="P3avg" localSheetId="9">OFFSET(#REF!,0,0,COUNT(#REF!),1)</definedName>
    <definedName name="P3avg">OFFSET(#REF!,0,0,COUNT(#REF!),1)</definedName>
    <definedName name="P3min" localSheetId="9">OFFSET(#REF!,0,0,COUNT(#REF!),1)</definedName>
    <definedName name="P3min">OFFSET(#REF!,0,0,COUNT(#REF!),1)</definedName>
    <definedName name="P3rng" localSheetId="9">OFFSET(#REF!,0,0,COUNT(#REF!),1)</definedName>
    <definedName name="P3rng">OFFSET(#REF!,0,0,COUNT(#REF!),1)</definedName>
    <definedName name="P4_1" localSheetId="9">OFFSET(#REF!,0,0,COUNT(#REF!),1)</definedName>
    <definedName name="P4_1">OFFSET(#REF!,0,0,COUNT(#REF!),1)</definedName>
    <definedName name="P4_2" localSheetId="9">OFFSET(#REF!,0,0,COUNT(#REF!),1)</definedName>
    <definedName name="P4_2">OFFSET(#REF!,0,0,COUNT(#REF!),1)</definedName>
    <definedName name="P4avg" localSheetId="9">OFFSET(#REF!,0,0,COUNT(#REF!),1)</definedName>
    <definedName name="P4avg">OFFSET(#REF!,0,0,COUNT(#REF!),1)</definedName>
    <definedName name="P4min" localSheetId="9">OFFSET(#REF!,0,0,COUNT(#REF!),1)</definedName>
    <definedName name="P4min">OFFSET(#REF!,0,0,COUNT(#REF!),1)</definedName>
    <definedName name="P4rng" localSheetId="9">OFFSET(#REF!,0,0,COUNT(#REF!),1)</definedName>
    <definedName name="P4rng">OFFSET(#REF!,0,0,COUNT(#REF!),1)</definedName>
    <definedName name="P5_1" localSheetId="9">OFFSET(#REF!,0,0,COUNT(#REF!),1)</definedName>
    <definedName name="P5_1">OFFSET(#REF!,0,0,COUNT(#REF!),1)</definedName>
    <definedName name="P5_2" localSheetId="9">OFFSET(#REF!,0,0,COUNT(#REF!),1)</definedName>
    <definedName name="P5_2">OFFSET(#REF!,0,0,COUNT(#REF!),1)</definedName>
    <definedName name="P5avg" localSheetId="9">OFFSET(#REF!,0,0,COUNT(#REF!),1)</definedName>
    <definedName name="P5avg">OFFSET(#REF!,0,0,COUNT(#REF!),1)</definedName>
    <definedName name="P5min" localSheetId="9">OFFSET(#REF!,0,0,COUNT(#REF!),1)</definedName>
    <definedName name="P5min">OFFSET(#REF!,0,0,COUNT(#REF!),1)</definedName>
    <definedName name="P5rng" localSheetId="9">OFFSET(#REF!,0,0,COUNT(#REF!),1)</definedName>
    <definedName name="P5rng">OFFSET(#REF!,0,0,COUNT(#REF!),1)</definedName>
    <definedName name="PAGINA_01" localSheetId="9">#REF!</definedName>
    <definedName name="PAGINA_01" localSheetId="7">#REF!</definedName>
    <definedName name="PAGINA_01">#REF!</definedName>
    <definedName name="PAGINA_01_CONT." localSheetId="9">#REF!</definedName>
    <definedName name="PAGINA_01_CONT." localSheetId="7">#REF!</definedName>
    <definedName name="PAGINA_01_CONT.">#REF!</definedName>
    <definedName name="PAGINA_02" localSheetId="9">#REF!</definedName>
    <definedName name="PAGINA_02" localSheetId="7">#REF!</definedName>
    <definedName name="PAGINA_02">#REF!</definedName>
    <definedName name="PAGINA_03" localSheetId="9">#REF!</definedName>
    <definedName name="PAGINA_03">#REF!</definedName>
    <definedName name="PAGINA_04" localSheetId="9">#REF!</definedName>
    <definedName name="PAGINA_04">#REF!</definedName>
    <definedName name="PAGINA_05" localSheetId="9">#REF!</definedName>
    <definedName name="PAGINA_05">#REF!</definedName>
    <definedName name="PAGINA_06" localSheetId="9">#REF!</definedName>
    <definedName name="PAGINA_06">#REF!</definedName>
    <definedName name="PAGINA_06_CONT." localSheetId="9">#REF!</definedName>
    <definedName name="PAGINA_06_CONT.">#REF!</definedName>
    <definedName name="PAGINA_07" localSheetId="9">#REF!</definedName>
    <definedName name="PAGINA_07">#REF!</definedName>
    <definedName name="PAGINA_08" localSheetId="9">#REF!</definedName>
    <definedName name="PAGINA_08">#REF!</definedName>
    <definedName name="PAGINA_09" localSheetId="9">#REF!</definedName>
    <definedName name="PAGINA_09">#REF!</definedName>
    <definedName name="PAGINA_10" localSheetId="9">#REF!</definedName>
    <definedName name="PAGINA_10">#REF!</definedName>
    <definedName name="PAGINA_11" localSheetId="9">#REF!</definedName>
    <definedName name="PAGINA_11">#REF!</definedName>
    <definedName name="PAGINA_12" localSheetId="9">#REF!</definedName>
    <definedName name="PAGINA_12">#REF!</definedName>
    <definedName name="Pan_Bancario_50G" localSheetId="9">#REF!</definedName>
    <definedName name="Pan_Bancario_50G">#REF!</definedName>
    <definedName name="Pan_Monet_30G" localSheetId="9">#REF!</definedName>
    <definedName name="Pan_Monet_30G">#REF!</definedName>
    <definedName name="PARAMETROS" localSheetId="9">#REF!</definedName>
    <definedName name="PARAMETROS">#REF!</definedName>
    <definedName name="Parmeshwar" localSheetId="9">[80]E!$AJ$98:$AX$115</definedName>
    <definedName name="Parmeshwar">[80]E!$AJ$98:$AX$115</definedName>
    <definedName name="PARTIDA" localSheetId="9">[130]SPNF!#REF!</definedName>
    <definedName name="PARTIDA" localSheetId="7">[130]SPNF!#REF!</definedName>
    <definedName name="PARTIDA">[130]SPNF!#REF!</definedName>
    <definedName name="PAS" localSheetId="9">#REF!</definedName>
    <definedName name="PAS" localSheetId="7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9">#REF!</definedName>
    <definedName name="Pave" localSheetId="7">#REF!</definedName>
    <definedName name="Pave">#REF!</definedName>
    <definedName name="PAYCAP" localSheetId="9">#REF!</definedName>
    <definedName name="PAYCAP" localSheetId="7">#REF!</definedName>
    <definedName name="PAYCAP">#REF!</definedName>
    <definedName name="Paym_Cap" localSheetId="9">#REF!</definedName>
    <definedName name="Paym_Cap" localSheetId="7">#REF!</definedName>
    <definedName name="Paym_Cap">#REF!</definedName>
    <definedName name="pchBM" localSheetId="9">#REF!</definedName>
    <definedName name="pchBM">#REF!</definedName>
    <definedName name="pchBMG" localSheetId="9">#REF!</definedName>
    <definedName name="pchBMG">#REF!</definedName>
    <definedName name="pchBX" localSheetId="9">#REF!</definedName>
    <definedName name="pchBX">#REF!</definedName>
    <definedName name="pchBXG" localSheetId="9">#REF!</definedName>
    <definedName name="pchBXG">#REF!</definedName>
    <definedName name="pchNM_R" localSheetId="9">[56]Q1!#REF!</definedName>
    <definedName name="pchNM_R">[56]Q1!#REF!</definedName>
    <definedName name="pchNMG_R" localSheetId="9">[56]Q1!#REF!</definedName>
    <definedName name="pchNMG_R">[56]Q1!#REF!</definedName>
    <definedName name="pchNX_R" localSheetId="9">[56]Q1!#REF!</definedName>
    <definedName name="pchNX_R">[56]Q1!#REF!</definedName>
    <definedName name="pchNXG_R" localSheetId="9">[56]Q1!#REF!</definedName>
    <definedName name="pchNXG_R">[56]Q1!#REF!</definedName>
    <definedName name="PCNTLGT">[65]nonopec!#REF!</definedName>
    <definedName name="PCPI" localSheetId="9">#REF!</definedName>
    <definedName name="PCPI" localSheetId="7">#REF!</definedName>
    <definedName name="PCPI">#REF!</definedName>
    <definedName name="PCPIE" localSheetId="9">#REF!</definedName>
    <definedName name="PCPIE" localSheetId="7">#REF!</definedName>
    <definedName name="PCPIE">#REF!</definedName>
    <definedName name="PCPIG">#N/A</definedName>
    <definedName name="PEACEAGR" localSheetId="9">#REF!</definedName>
    <definedName name="PEACEAGR" localSheetId="7">#REF!</definedName>
    <definedName name="PEACEAGR">#REF!</definedName>
    <definedName name="PERE96" localSheetId="9">#REF!</definedName>
    <definedName name="PERE96" localSheetId="7">#REF!</definedName>
    <definedName name="PERE96">#REF!</definedName>
    <definedName name="Petroecuador" localSheetId="9">#REF!</definedName>
    <definedName name="Petroecuador" localSheetId="7">#REF!</definedName>
    <definedName name="Petroecuador">#REF!</definedName>
    <definedName name="PEX">[84]SUPUESTOS!A$14</definedName>
    <definedName name="PF" localSheetId="9">#REF!</definedName>
    <definedName name="PF" localSheetId="7">#REF!</definedName>
    <definedName name="PF">#REF!</definedName>
    <definedName name="PFP" localSheetId="9">#REF!</definedName>
    <definedName name="PFP" localSheetId="7">#REF!</definedName>
    <definedName name="PFP">#REF!</definedName>
    <definedName name="pfp_table1" localSheetId="9">#REF!</definedName>
    <definedName name="pfp_table1" localSheetId="7">#REF!</definedName>
    <definedName name="pfp_table1">#REF!</definedName>
    <definedName name="pib" localSheetId="9">#REF!</definedName>
    <definedName name="pib">#REF!</definedName>
    <definedName name="pib_int" localSheetId="9">#REF!</definedName>
    <definedName name="pib_int">#REF!</definedName>
    <definedName name="pib98j" localSheetId="9">[22]Programa!#REF!</definedName>
    <definedName name="pib98j" localSheetId="7">[22]Programa!#REF!</definedName>
    <definedName name="pib98j">[22]Programa!#REF!</definedName>
    <definedName name="pib98s" localSheetId="9">[22]Programa!#REF!</definedName>
    <definedName name="pib98s" localSheetId="7">[22]Programa!#REF!</definedName>
    <definedName name="pib98s">[22]Programa!#REF!</definedName>
    <definedName name="PIBMENSAL" localSheetId="9">#REF!</definedName>
    <definedName name="PIBMENSAL" localSheetId="7">#REF!</definedName>
    <definedName name="PIBMENSAL">#REF!</definedName>
    <definedName name="PIBporSECT" localSheetId="9">#REF!</definedName>
    <definedName name="PIBporSECT" localSheetId="7">#REF!</definedName>
    <definedName name="PIBporSECT">#REF!</definedName>
    <definedName name="PII" localSheetId="9" hidden="1">{"Main Economic Indicators",#N/A,FALSE,"C"}</definedName>
    <definedName name="PII" localSheetId="7" hidden="1">{"Main Economic Indicators",#N/A,FALSE,"C"}</definedName>
    <definedName name="PII" hidden="1">{"Main Economic Indicators",#N/A,FALSE,"C"}</definedName>
    <definedName name="PIJIS" localSheetId="9">#REF!</definedName>
    <definedName name="PIJIS" localSheetId="7">#REF!</definedName>
    <definedName name="PIJIS">#REF!</definedName>
    <definedName name="pit" localSheetId="9" hidden="1">{"Riqfin97",#N/A,FALSE,"Tran";"Riqfinpro",#N/A,FALSE,"Tran"}</definedName>
    <definedName name="pit" localSheetId="7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7">#REF!</definedName>
    <definedName name="PK">#REF!</definedName>
    <definedName name="plame" localSheetId="9">#REF!</definedName>
    <definedName name="plame" localSheetId="7">#REF!</definedName>
    <definedName name="plame">#REF!</definedName>
    <definedName name="plame2000" localSheetId="9">#REF!</definedName>
    <definedName name="plame2000" localSheetId="7">#REF!</definedName>
    <definedName name="plame2000">#REF!</definedName>
    <definedName name="plame2001" localSheetId="9">#REF!</definedName>
    <definedName name="plame2001">#REF!</definedName>
    <definedName name="plame2002" localSheetId="9">#REF!</definedName>
    <definedName name="plame2002">#REF!</definedName>
    <definedName name="plame2003" localSheetId="9">#REF!</definedName>
    <definedName name="plame2003">#REF!</definedName>
    <definedName name="plame98" localSheetId="9">[22]Programa!#REF!</definedName>
    <definedName name="plame98">[22]Programa!#REF!</definedName>
    <definedName name="plame98j" localSheetId="9">[22]Programa!#REF!</definedName>
    <definedName name="plame98j">[22]Programa!#REF!</definedName>
    <definedName name="plame98s" localSheetId="9">#REF!</definedName>
    <definedName name="plame98s" localSheetId="7">#REF!</definedName>
    <definedName name="plame98s">#REF!</definedName>
    <definedName name="plame99" localSheetId="9">#REF!</definedName>
    <definedName name="plame99" localSheetId="7">#REF!</definedName>
    <definedName name="plame99">#REF!</definedName>
    <definedName name="PLATA" localSheetId="9">#REF!</definedName>
    <definedName name="PLATA" localSheetId="7">#REF!</definedName>
    <definedName name="PLATA">#REF!</definedName>
    <definedName name="plazo" localSheetId="9">#REF!</definedName>
    <definedName name="plazo">#REF!</definedName>
    <definedName name="plazo2000" localSheetId="9">#REF!</definedName>
    <definedName name="plazo2000">#REF!</definedName>
    <definedName name="plazo2001" localSheetId="9">#REF!</definedName>
    <definedName name="plazo2001">#REF!</definedName>
    <definedName name="plazo2002" localSheetId="9">#REF!</definedName>
    <definedName name="plazo2002">#REF!</definedName>
    <definedName name="plazo2003" localSheetId="9">#REF!</definedName>
    <definedName name="plazo2003">#REF!</definedName>
    <definedName name="plazo98" localSheetId="9">[22]Programa!#REF!</definedName>
    <definedName name="plazo98">[22]Programa!#REF!</definedName>
    <definedName name="plazo98j" localSheetId="9">[22]Programa!#REF!</definedName>
    <definedName name="plazo98j">[22]Programa!#REF!</definedName>
    <definedName name="plazo98s" localSheetId="9">#REF!</definedName>
    <definedName name="plazo98s" localSheetId="7">#REF!</definedName>
    <definedName name="plazo98s">#REF!</definedName>
    <definedName name="plazo99" localSheetId="9">#REF!</definedName>
    <definedName name="plazo99" localSheetId="7">#REF!</definedName>
    <definedName name="plazo99">#REF!</definedName>
    <definedName name="POLLO" localSheetId="9">#REF!</definedName>
    <definedName name="POLLO" localSheetId="7">#REF!</definedName>
    <definedName name="POLLO">#REF!</definedName>
    <definedName name="poooooooooo" localSheetId="9" hidden="1">'[90]Fax a enviar'!#REF!</definedName>
    <definedName name="poooooooooo" localSheetId="7" hidden="1">'[90]Fax a enviar'!#REF!</definedName>
    <definedName name="poooooooooo" hidden="1">'[90]Fax a enviar'!#REF!</definedName>
    <definedName name="POPO" localSheetId="9">#REF!</definedName>
    <definedName name="POPO" localSheetId="7">#REF!</definedName>
    <definedName name="POPO">#REF!</definedName>
    <definedName name="PORT" localSheetId="9">#REF!</definedName>
    <definedName name="PORT" localSheetId="7">#REF!</definedName>
    <definedName name="PORT">#REF!</definedName>
    <definedName name="Ports" localSheetId="9">#REF!</definedName>
    <definedName name="Ports" localSheetId="7">#REF!</definedName>
    <definedName name="Ports">#REF!</definedName>
    <definedName name="Portugal_wt">'[66]OECD wgt'!$B$30</definedName>
    <definedName name="posnet2" localSheetId="9">#REF!</definedName>
    <definedName name="posnet2" localSheetId="7">#REF!</definedName>
    <definedName name="posnet2">#REF!</definedName>
    <definedName name="POTENCIAL" localSheetId="9">#REF!</definedName>
    <definedName name="POTENCIAL" localSheetId="7">#REF!</definedName>
    <definedName name="POTENCIAL">#REF!</definedName>
    <definedName name="PP" localSheetId="9">#REF!</definedName>
    <definedName name="PP" localSheetId="7">#REF!</definedName>
    <definedName name="PP">#REF!</definedName>
    <definedName name="ppoooooooooo" localSheetId="9" hidden="1">#REF!</definedName>
    <definedName name="ppoooooooooo" hidden="1">#REF!</definedName>
    <definedName name="ppp" localSheetId="9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pppppp" localSheetId="9" hidden="1">{"Riqfin97",#N/A,FALSE,"Tran";"Riqfinpro",#N/A,FALSE,"Tran"}</definedName>
    <definedName name="pppppp" localSheetId="7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7" hidden="1">#REF!</definedName>
    <definedName name="pppppppppp" hidden="1">#REF!</definedName>
    <definedName name="ppppppppppppp" localSheetId="9" hidden="1">#REF!</definedName>
    <definedName name="ppppppppppppp" localSheetId="7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7">#REF!</definedName>
    <definedName name="PRECIOCIFBANANO">#REF!</definedName>
    <definedName name="Preparar_Reporte" localSheetId="9">#REF!</definedName>
    <definedName name="Preparar_Reporte" localSheetId="7">#REF!</definedName>
    <definedName name="Preparar_Reporte">#REF!</definedName>
    <definedName name="PRES1" localSheetId="9">[65]nonopec!#REF!</definedName>
    <definedName name="PRES1" localSheetId="7">[65]nonopec!#REF!</definedName>
    <definedName name="PRES1">[65]nonopec!#REF!</definedName>
    <definedName name="PRES2" localSheetId="9">[65]nonopec!#REF!</definedName>
    <definedName name="PRES2" localSheetId="7">[65]nonopec!#REF!</definedName>
    <definedName name="PRES2">[65]nonopec!#REF!</definedName>
    <definedName name="PRES3" localSheetId="9">[65]nonopec!#REF!</definedName>
    <definedName name="PRES3">[65]nonopec!#REF!</definedName>
    <definedName name="presion" localSheetId="9">#REF!</definedName>
    <definedName name="presion" localSheetId="7">#REF!</definedName>
    <definedName name="presion">#REF!</definedName>
    <definedName name="PRICE" localSheetId="9">#REF!</definedName>
    <definedName name="PRICE" localSheetId="7">#REF!</definedName>
    <definedName name="PRICE">#REF!</definedName>
    <definedName name="PRICETAB" localSheetId="9">#REF!</definedName>
    <definedName name="PRICETAB" localSheetId="7">#REF!</definedName>
    <definedName name="PRICETAB">#REF!</definedName>
    <definedName name="print" localSheetId="9">#REF!</definedName>
    <definedName name="print">#REF!</definedName>
    <definedName name="Print_Area_MI" localSheetId="9">#REF!</definedName>
    <definedName name="Print_Area_MI">#REF!</definedName>
    <definedName name="Print_Titles_MI" localSheetId="9">#REF!</definedName>
    <definedName name="Print_Titles_MI">#REF!</definedName>
    <definedName name="Print1" localSheetId="9">#REF!</definedName>
    <definedName name="Print1">#REF!</definedName>
    <definedName name="PRINTMACRO" localSheetId="9">#REF!</definedName>
    <definedName name="PRINTMACRO">#REF!</definedName>
    <definedName name="PrintThis_Links">[105]Links!$A$1:$F$33</definedName>
    <definedName name="PRIV0" localSheetId="9">#REF!</definedName>
    <definedName name="PRIV0" localSheetId="7">#REF!</definedName>
    <definedName name="PRIV0">#REF!</definedName>
    <definedName name="PRIV00" localSheetId="9">#REF!</definedName>
    <definedName name="PRIV00" localSheetId="7">#REF!</definedName>
    <definedName name="PRIV00">#REF!</definedName>
    <definedName name="PRIV1" localSheetId="9">#REF!</definedName>
    <definedName name="PRIV1" localSheetId="7">#REF!</definedName>
    <definedName name="PRIV1">#REF!</definedName>
    <definedName name="PRIV11" localSheetId="9">#REF!</definedName>
    <definedName name="PRIV11">#REF!</definedName>
    <definedName name="PRIV2" localSheetId="9">#REF!</definedName>
    <definedName name="PRIV2">#REF!</definedName>
    <definedName name="PRIV22" localSheetId="9">#REF!</definedName>
    <definedName name="PRIV22">#REF!</definedName>
    <definedName name="priv2ycredito" localSheetId="9">#REF!</definedName>
    <definedName name="priv2ycredito">#REF!</definedName>
    <definedName name="priv2yposnet2ycredito" localSheetId="9">#REF!</definedName>
    <definedName name="priv2yposnet2ycredito">#REF!</definedName>
    <definedName name="PRIV3" localSheetId="9">#REF!</definedName>
    <definedName name="PRIV3">#REF!</definedName>
    <definedName name="PRIV33" localSheetId="9">#REF!</definedName>
    <definedName name="PRIV33">#REF!</definedName>
    <definedName name="PRMONTH" localSheetId="9">#REF!</definedName>
    <definedName name="PRMONTH">#REF!</definedName>
    <definedName name="prn">[98]FSUOUT!$B$2:$V$32</definedName>
    <definedName name="Product" localSheetId="9">#REF!</definedName>
    <definedName name="Product" localSheetId="7">#REF!</definedName>
    <definedName name="Product">#REF!</definedName>
    <definedName name="PROG" localSheetId="9">#REF!</definedName>
    <definedName name="PROG" localSheetId="7">#REF!</definedName>
    <definedName name="PROG">#REF!</definedName>
    <definedName name="Prog1998" localSheetId="9">'[131]2003'!#REF!</definedName>
    <definedName name="Prog1998" localSheetId="7">'[131]2003'!#REF!</definedName>
    <definedName name="Prog1998">'[131]2003'!#REF!</definedName>
    <definedName name="progra" localSheetId="9">#REF!</definedName>
    <definedName name="progra" localSheetId="7">#REF!</definedName>
    <definedName name="progra">#REF!</definedName>
    <definedName name="proj00" localSheetId="9">[132]sources!#REF!</definedName>
    <definedName name="proj00" localSheetId="7">[132]sources!#REF!</definedName>
    <definedName name="proj00">[132]sources!#REF!</definedName>
    <definedName name="PROJ98" localSheetId="9">#REF!</definedName>
    <definedName name="PROJ98" localSheetId="7">#REF!</definedName>
    <definedName name="PROJ98">#REF!</definedName>
    <definedName name="prom">[61]Promedio!$CD$90</definedName>
    <definedName name="promgraf" localSheetId="9">[133]GRAFPROM!#REF!</definedName>
    <definedName name="promgraf" localSheetId="7">[133]GRAFPROM!#REF!</definedName>
    <definedName name="promgraf">[133]GRAFPROM!#REF!</definedName>
    <definedName name="Prop.Demanda">'[49]Ranking Bancario'!$AH$4:$AL$54</definedName>
    <definedName name="Province" localSheetId="9">#REF!</definedName>
    <definedName name="Province" localSheetId="7">#REF!</definedName>
    <definedName name="Province">#REF!</definedName>
    <definedName name="Province_Details" localSheetId="9">#REF!</definedName>
    <definedName name="Province_Details" localSheetId="7">#REF!</definedName>
    <definedName name="Province_Details">#REF!</definedName>
    <definedName name="prphalf">[118]Sheet4!$C$3:$G$57</definedName>
    <definedName name="PRPINTSEPT">[134]STOCK!$D$4:$W$102</definedName>
    <definedName name="prueba" localSheetId="9">[5]!prueba</definedName>
    <definedName name="prueba">[5]!prueba</definedName>
    <definedName name="PRYEAR" localSheetId="9">#REF!</definedName>
    <definedName name="PRYEAR" localSheetId="7">#REF!</definedName>
    <definedName name="PRYEAR">#REF!</definedName>
    <definedName name="PS" localSheetId="9">#REF!</definedName>
    <definedName name="PS" localSheetId="7">#REF!</definedName>
    <definedName name="PS">#REF!</definedName>
    <definedName name="psbr" localSheetId="9">'[135]Input PSBR;Q-F'!#REF!</definedName>
    <definedName name="psbr" localSheetId="7">'[135]Input PSBR;Q-F'!#REF!</definedName>
    <definedName name="psbr">'[135]Input PSBR;Q-F'!#REF!</definedName>
    <definedName name="PSBR_TRIM" localSheetId="9">'[136]Resultado BC'!#REF!</definedName>
    <definedName name="PSBR_TRIM" localSheetId="7">'[136]Resultado BC'!#REF!</definedName>
    <definedName name="PSBR_TRIM">'[136]Resultado BC'!#REF!</definedName>
    <definedName name="pshocked" localSheetId="9">#REF!</definedName>
    <definedName name="pshocked" localSheetId="7">#REF!</definedName>
    <definedName name="pshocked">#REF!</definedName>
    <definedName name="PSperc" localSheetId="9">#REF!</definedName>
    <definedName name="PSperc" localSheetId="7">#REF!</definedName>
    <definedName name="PSperc">#REF!</definedName>
    <definedName name="Pstd" localSheetId="9">#REF!</definedName>
    <definedName name="Pstd" localSheetId="7">#REF!</definedName>
    <definedName name="Pstd">#REF!</definedName>
    <definedName name="PTA" localSheetId="9">#REF!</definedName>
    <definedName name="PTA">#REF!</definedName>
    <definedName name="PTAEURO" localSheetId="9">#REF!</definedName>
    <definedName name="PTAEURO">#REF!</definedName>
    <definedName name="PTAS" localSheetId="9">#REF!</definedName>
    <definedName name="PTAS">#REF!</definedName>
    <definedName name="PTE" localSheetId="9">#REF!</definedName>
    <definedName name="PTE">#REF!</definedName>
    <definedName name="PUBL00" localSheetId="9">#REF!</definedName>
    <definedName name="PUBL00">#REF!</definedName>
    <definedName name="PUBL11" localSheetId="9">#REF!</definedName>
    <definedName name="PUBL11">#REF!</definedName>
    <definedName name="PUBL2" localSheetId="9">#REF!</definedName>
    <definedName name="PUBL2">#REF!</definedName>
    <definedName name="PUBL22" localSheetId="9">#REF!</definedName>
    <definedName name="PUBL22">#REF!</definedName>
    <definedName name="PUBL33" localSheetId="9">#REF!</definedName>
    <definedName name="PUBL33">#REF!</definedName>
    <definedName name="PUBL5" localSheetId="9">#REF!</definedName>
    <definedName name="PUBL5">#REF!</definedName>
    <definedName name="PUBL55" localSheetId="9">#REF!</definedName>
    <definedName name="PUBL55">#REF!</definedName>
    <definedName name="PUBL6" localSheetId="9">#REF!</definedName>
    <definedName name="PUBL6">#REF!</definedName>
    <definedName name="PUBL66" localSheetId="9">#REF!</definedName>
    <definedName name="PUBL66">#REF!</definedName>
    <definedName name="Public_Sector" localSheetId="9">#REF!</definedName>
    <definedName name="Public_Sector">#REF!</definedName>
    <definedName name="pyg" localSheetId="9">#REF!</definedName>
    <definedName name="pyg">#REF!</definedName>
    <definedName name="PYGCAJA" localSheetId="9">#REF!</definedName>
    <definedName name="PYGCAJA">#REF!</definedName>
    <definedName name="PYGE" localSheetId="9">#REF!</definedName>
    <definedName name="PYGE">#REF!</definedName>
    <definedName name="PYGI" localSheetId="9">#REF!</definedName>
    <definedName name="PYGI">#REF!</definedName>
    <definedName name="q" localSheetId="9">[41]raw!$A$1:$N$232</definedName>
    <definedName name="q">[41]raw!$A$1:$N$232</definedName>
    <definedName name="Q_5" localSheetId="9">#REF!</definedName>
    <definedName name="Q_5" localSheetId="7">#REF!</definedName>
    <definedName name="Q_5">#REF!</definedName>
    <definedName name="Q_6" localSheetId="9">#REF!</definedName>
    <definedName name="Q_6" localSheetId="7">#REF!</definedName>
    <definedName name="Q_6">#REF!</definedName>
    <definedName name="Q_7" localSheetId="9">#REF!</definedName>
    <definedName name="Q_7" localSheetId="7">#REF!</definedName>
    <definedName name="Q_7">#REF!</definedName>
    <definedName name="Q6_" localSheetId="9">#REF!</definedName>
    <definedName name="Q6_">#REF!</definedName>
    <definedName name="qawde" localSheetId="9">#REF!</definedName>
    <definedName name="qawde">#REF!</definedName>
    <definedName name="qaz" localSheetId="9" hidden="1">{"Tab1",#N/A,FALSE,"P";"Tab2",#N/A,FALSE,"P"}</definedName>
    <definedName name="qaz" localSheetId="7" hidden="1">{"Tab1",#N/A,FALSE,"P";"Tab2",#N/A,FALSE,"P"}</definedName>
    <definedName name="qaz" hidden="1">{"Tab1",#N/A,FALSE,"P";"Tab2",#N/A,FALSE,"P"}</definedName>
    <definedName name="qer" localSheetId="9" hidden="1">{"Tab1",#N/A,FALSE,"P";"Tab2",#N/A,FALSE,"P"}</definedName>
    <definedName name="qer" localSheetId="7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9" hidden="1">{#N/A,#N/A,FALSE,"EXTRABUDGT"}</definedName>
    <definedName name="qqq" localSheetId="7" hidden="1">{#N/A,#N/A,FALSE,"EXTRABUDGT"}</definedName>
    <definedName name="qqq" hidden="1">{#N/A,#N/A,FALSE,"EXTRABUDGT"}</definedName>
    <definedName name="qqqqq" localSheetId="9" hidden="1">{"Minpmon",#N/A,FALSE,"Monthinput"}</definedName>
    <definedName name="qqqqq" localSheetId="7" hidden="1">{"Minpmon",#N/A,FALSE,"Monthinput"}</definedName>
    <definedName name="qqqqq" hidden="1">{"Minpmon",#N/A,FALSE,"Monthinput"}</definedName>
    <definedName name="qqqqqqqqqqqqq" localSheetId="9" hidden="1">{"Tab1",#N/A,FALSE,"P";"Tab2",#N/A,FALSE,"P"}</definedName>
    <definedName name="qqqqqqqqqqqqq" localSheetId="7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9" hidden="1">{"Riqfin97",#N/A,FALSE,"Tran";"Riqfinpro",#N/A,FALSE,"Tran"}</definedName>
    <definedName name="qw" localSheetId="7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7">#REF!</definedName>
    <definedName name="R_">#REF!</definedName>
    <definedName name="RA" localSheetId="9">#REF!</definedName>
    <definedName name="RA" localSheetId="7">#REF!</definedName>
    <definedName name="RA">#REF!</definedName>
    <definedName name="RAA" localSheetId="9">#REF!</definedName>
    <definedName name="RAA" localSheetId="7">#REF!</definedName>
    <definedName name="RAA">#REF!</definedName>
    <definedName name="raaesrr" localSheetId="9">#REF!</definedName>
    <definedName name="raaesrr">#REF!</definedName>
    <definedName name="raas" localSheetId="9">#REF!</definedName>
    <definedName name="raas">#REF!</definedName>
    <definedName name="RANGLIST" localSheetId="9">'[38]CGvt Rev'!#REF!</definedName>
    <definedName name="RANGLIST">'[38]CGvt Rev'!#REF!</definedName>
    <definedName name="rave" localSheetId="9">#REF!</definedName>
    <definedName name="rave" localSheetId="7">#REF!</definedName>
    <definedName name="rave">#REF!</definedName>
    <definedName name="RD" localSheetId="9">#REF!</definedName>
    <definedName name="RD" localSheetId="7">#REF!</definedName>
    <definedName name="RD">#REF!</definedName>
    <definedName name="RD1A" localSheetId="9">#REF!</definedName>
    <definedName name="RD1A" localSheetId="7">#REF!</definedName>
    <definedName name="RD1A">#REF!</definedName>
    <definedName name="RDDic03">[93]ROE!$B$136</definedName>
    <definedName name="RDDic03_2" localSheetId="9">[94]ROE!$B$136</definedName>
    <definedName name="RDDic03_2">[94]ROE!$B$136</definedName>
    <definedName name="RDPESO" localSheetId="9">#REF!</definedName>
    <definedName name="RDPESO" localSheetId="7">#REF!</definedName>
    <definedName name="RDPESO">#REF!</definedName>
    <definedName name="RDPESO1" localSheetId="9">#REF!</definedName>
    <definedName name="RDPESO1" localSheetId="7">#REF!</definedName>
    <definedName name="RDPESO1">#REF!</definedName>
    <definedName name="RDPESO2" localSheetId="9">#REF!</definedName>
    <definedName name="RDPESO2" localSheetId="7">#REF!</definedName>
    <definedName name="RDPESO2">#REF!</definedName>
    <definedName name="RDPESO3" localSheetId="9">#REF!</definedName>
    <definedName name="RDPESO3">#REF!</definedName>
    <definedName name="RE" localSheetId="9">#REF!</definedName>
    <definedName name="RE">#REF!</definedName>
    <definedName name="Realprint" localSheetId="9">#REF!</definedName>
    <definedName name="Realprint">#REF!</definedName>
    <definedName name="realtab" localSheetId="9">#REF!</definedName>
    <definedName name="realtab">#REF!</definedName>
    <definedName name="red" localSheetId="9">#REF!</definedName>
    <definedName name="red">#REF!</definedName>
    <definedName name="RED_BOP" localSheetId="9">#REF!</definedName>
    <definedName name="RED_BOP">#REF!</definedName>
    <definedName name="red_cpi" localSheetId="9">#REF!</definedName>
    <definedName name="red_cpi">#REF!</definedName>
    <definedName name="RED_D" localSheetId="9">#REF!</definedName>
    <definedName name="RED_D">#REF!</definedName>
    <definedName name="RED_DS" localSheetId="9">#REF!</definedName>
    <definedName name="RED_DS">#REF!</definedName>
    <definedName name="red_gdp_exp" localSheetId="9">#REF!</definedName>
    <definedName name="red_gdp_exp">#REF!</definedName>
    <definedName name="red_govt_empl" localSheetId="9">#REF!</definedName>
    <definedName name="red_govt_empl">#REF!</definedName>
    <definedName name="RED_NATCPI" localSheetId="9">#REF!</definedName>
    <definedName name="RED_NATCPI">#REF!</definedName>
    <definedName name="RED_TBCPI" localSheetId="9">#REF!</definedName>
    <definedName name="RED_TBCPI">#REF!</definedName>
    <definedName name="RED_TRD" localSheetId="9">#REF!</definedName>
    <definedName name="RED_TRD">#REF!</definedName>
    <definedName name="red42b" localSheetId="9">'[42]RED Table 41'!$A$7:$I$114</definedName>
    <definedName name="red42b">'[42]RED Table 41'!$A$7:$I$114</definedName>
    <definedName name="REDTbl3" localSheetId="9">#REF!</definedName>
    <definedName name="REDTbl3" localSheetId="7">#REF!</definedName>
    <definedName name="REDTbl3">#REF!</definedName>
    <definedName name="REDTbl4" localSheetId="9">#REF!</definedName>
    <definedName name="REDTbl4" localSheetId="7">#REF!</definedName>
    <definedName name="REDTbl4">#REF!</definedName>
    <definedName name="REDTbl5" localSheetId="9">#REF!</definedName>
    <definedName name="REDTbl5" localSheetId="7">#REF!</definedName>
    <definedName name="REDTbl5">#REF!</definedName>
    <definedName name="REDTbl6" localSheetId="9">#REF!</definedName>
    <definedName name="REDTbl6">#REF!</definedName>
    <definedName name="REDTbl7" localSheetId="9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7">#REF!</definedName>
    <definedName name="REF">#REF!</definedName>
    <definedName name="REFERENCIA1">[61]ARBOL!$E$10:$BK$10</definedName>
    <definedName name="Region" localSheetId="9">#REF!</definedName>
    <definedName name="Region" localSheetId="7">#REF!</definedName>
    <definedName name="Region">#REF!</definedName>
    <definedName name="Region_Province_Details" localSheetId="9">#REF!</definedName>
    <definedName name="Region_Province_Details" localSheetId="7">#REF!</definedName>
    <definedName name="Region_Province_Details">#REF!</definedName>
    <definedName name="registro" localSheetId="9">#REF!</definedName>
    <definedName name="registro" localSheetId="7">#REF!</definedName>
    <definedName name="registro">#REF!</definedName>
    <definedName name="REGREOUT" localSheetId="9" hidden="1">#REF!</definedName>
    <definedName name="REGREOUT" hidden="1">#REF!</definedName>
    <definedName name="REGREX" localSheetId="9" hidden="1">#REF!</definedName>
    <definedName name="REGREX" hidden="1">#REF!</definedName>
    <definedName name="REGREY" localSheetId="9" hidden="1">#REF!</definedName>
    <definedName name="REGREY" hidden="1">#REF!</definedName>
    <definedName name="renegocia" localSheetId="9">[22]Programa!#REF!</definedName>
    <definedName name="renegocia">[22]Programa!#REF!</definedName>
    <definedName name="Rentabilidad">[77]Hoja1!$A$1:$L$77</definedName>
    <definedName name="REPORT" localSheetId="9">#REF!</definedName>
    <definedName name="REPORT" localSheetId="7">#REF!</definedName>
    <definedName name="REPORT">#REF!</definedName>
    <definedName name="REPORT1" localSheetId="9">#REF!</definedName>
    <definedName name="REPORT1" localSheetId="7">#REF!</definedName>
    <definedName name="REPORT1">#REF!</definedName>
    <definedName name="rerer" localSheetId="9" hidden="1">#REF!</definedName>
    <definedName name="rerer" localSheetId="7" hidden="1">#REF!</definedName>
    <definedName name="rerer" hidden="1">#REF!</definedName>
    <definedName name="RES">[61]RESUMEN!$C$5</definedName>
    <definedName name="RESERVA" localSheetId="9">#REF!</definedName>
    <definedName name="RESERVA" localSheetId="7">#REF!</definedName>
    <definedName name="RESERVA">#REF!</definedName>
    <definedName name="RESERVAS" localSheetId="9">#REF!</definedName>
    <definedName name="RESERVAS" localSheetId="7">#REF!</definedName>
    <definedName name="RESERVAS">#REF!</definedName>
    <definedName name="RESTFINSYS" localSheetId="9">#REF!</definedName>
    <definedName name="RESTFINSYS" localSheetId="7">#REF!</definedName>
    <definedName name="RESTFINSYS">#REF!</definedName>
    <definedName name="RESTNFPS" localSheetId="9">#REF!</definedName>
    <definedName name="RESTNFPS">#REF!</definedName>
    <definedName name="RESTNFPS_" localSheetId="9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9">#REF!</definedName>
    <definedName name="RESUMEN11" localSheetId="7">#REF!</definedName>
    <definedName name="RESUMEN11">#REF!</definedName>
    <definedName name="RESUMEN2" localSheetId="9">#REF!</definedName>
    <definedName name="RESUMEN2" localSheetId="7">#REF!</definedName>
    <definedName name="RESUMEN2">#REF!</definedName>
    <definedName name="RESUMEN3" localSheetId="9">#REF!</definedName>
    <definedName name="RESUMEN3" localSheetId="7">#REF!</definedName>
    <definedName name="RESUMEN3">#REF!</definedName>
    <definedName name="RESUMEN4" localSheetId="9">#REF!</definedName>
    <definedName name="RESUMEN4">#REF!</definedName>
    <definedName name="RESUMEN5" localSheetId="9">#REF!</definedName>
    <definedName name="RESUMEN5">#REF!</definedName>
    <definedName name="RESUMEN6" localSheetId="9">#REF!</definedName>
    <definedName name="RESUMEN6">#REF!</definedName>
    <definedName name="RESUMEN7" localSheetId="9">#REF!</definedName>
    <definedName name="RESUMEN7">#REF!</definedName>
    <definedName name="RESUMEN9" localSheetId="9">#REF!</definedName>
    <definedName name="RESUMEN9">#REF!</definedName>
    <definedName name="retre" hidden="1">'[90]Fax a enviar'!#REF!</definedName>
    <definedName name="revenue">[64]Sheet3!$A$747:$IV$747</definedName>
    <definedName name="REVENUE_" localSheetId="9">'[38]CGvt Rev'!#REF!</definedName>
    <definedName name="REVENUE_" localSheetId="7">'[38]CGvt Rev'!#REF!</definedName>
    <definedName name="REVENUE_">'[38]CGvt Rev'!#REF!</definedName>
    <definedName name="Revisions">[64]Sheet1!$B$4:$M$46</definedName>
    <definedName name="rf" localSheetId="9">[22]Programa!#REF!</definedName>
    <definedName name="rf" localSheetId="7">[22]Programa!#REF!</definedName>
    <definedName name="rf">[22]Programa!#REF!</definedName>
    <definedName name="RFSP" localSheetId="9">#REF!</definedName>
    <definedName name="RFSP" localSheetId="7">#REF!</definedName>
    <definedName name="RFSP">#REF!</definedName>
    <definedName name="rft" localSheetId="9" hidden="1">{"Riqfin97",#N/A,FALSE,"Tran";"Riqfinpro",#N/A,FALSE,"Tran"}</definedName>
    <definedName name="rft" localSheetId="7" hidden="1">{"Riqfin97",#N/A,FALSE,"Tran";"Riqfinpro",#N/A,FALSE,"Tran"}</definedName>
    <definedName name="rft" hidden="1">{"Riqfin97",#N/A,FALSE,"Tran";"Riqfinpro",#N/A,FALSE,"Tran"}</definedName>
    <definedName name="rfv" localSheetId="9" hidden="1">{"Tab1",#N/A,FALSE,"P";"Tab2",#N/A,FALSE,"P"}</definedName>
    <definedName name="rfv" localSheetId="7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9" hidden="1">#REF!</definedName>
    <definedName name="rgdfgd" localSheetId="7" hidden="1">#REF!</definedName>
    <definedName name="rgdfgd" hidden="1">#REF!</definedName>
    <definedName name="RGDPA" localSheetId="9">#REF!</definedName>
    <definedName name="RGDPA" localSheetId="7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9">#REF!</definedName>
    <definedName name="RgFdPartCsource" localSheetId="7">#REF!</definedName>
    <definedName name="RgFdPartCsource">#REF!</definedName>
    <definedName name="RgFdPartEseries" localSheetId="9">#REF!</definedName>
    <definedName name="RgFdPartEseries" localSheetId="7">#REF!</definedName>
    <definedName name="RgFdPartEseries">#REF!</definedName>
    <definedName name="RgFdPartEsource" localSheetId="9">#REF!</definedName>
    <definedName name="RgFdPartEsource" localSheetId="7">#REF!</definedName>
    <definedName name="RgFdPartEsource">#REF!</definedName>
    <definedName name="RgFdPartUserFile">[141]EERProfile!$L$2</definedName>
    <definedName name="RgFdReptCSeries" localSheetId="9">#REF!</definedName>
    <definedName name="RgFdReptCSeries" localSheetId="7">#REF!</definedName>
    <definedName name="RgFdReptCSeries">#REF!</definedName>
    <definedName name="RgFdReptCsource" localSheetId="9">#REF!</definedName>
    <definedName name="RgFdReptCsource" localSheetId="7">#REF!</definedName>
    <definedName name="RgFdReptCsource">#REF!</definedName>
    <definedName name="RgFdReptEseries" localSheetId="9">#REF!</definedName>
    <definedName name="RgFdReptEseries" localSheetId="7">#REF!</definedName>
    <definedName name="RgFdReptEseries">#REF!</definedName>
    <definedName name="RgFdReptEsource" localSheetId="9">#REF!</definedName>
    <definedName name="RgFdReptEsource">#REF!</definedName>
    <definedName name="RgFdReptUserFile">[141]EERProfile!$G$2</definedName>
    <definedName name="RgFdSAMethod" localSheetId="9">#REF!</definedName>
    <definedName name="RgFdSAMethod" localSheetId="7">#REF!</definedName>
    <definedName name="RgFdSAMethod">#REF!</definedName>
    <definedName name="RgFdTbBper" localSheetId="9">#REF!</definedName>
    <definedName name="RgFdTbBper" localSheetId="7">#REF!</definedName>
    <definedName name="RgFdTbBper">#REF!</definedName>
    <definedName name="RgFdTbCreate" localSheetId="9">#REF!</definedName>
    <definedName name="RgFdTbCreate" localSheetId="7">#REF!</definedName>
    <definedName name="RgFdTbCreate">#REF!</definedName>
    <definedName name="RgFdTbEper" localSheetId="9">#REF!</definedName>
    <definedName name="RgFdTbEper">#REF!</definedName>
    <definedName name="RGFdTbFoot" localSheetId="9">#REF!</definedName>
    <definedName name="RGFdTbFoot">#REF!</definedName>
    <definedName name="RgFdTbFreq" localSheetId="9">#REF!</definedName>
    <definedName name="RgFdTbFreq">#REF!</definedName>
    <definedName name="RgFdTbFreqVal" localSheetId="9">#REF!</definedName>
    <definedName name="RgFdTbFreqVal">#REF!</definedName>
    <definedName name="RgFdTbSendto" localSheetId="9">#REF!</definedName>
    <definedName name="RgFdTbSendto">#REF!</definedName>
    <definedName name="RgFdWgtMethod" localSheetId="9">#REF!</definedName>
    <definedName name="RgFdWgtMethod">#REF!</definedName>
    <definedName name="RGSPA" localSheetId="9">#REF!</definedName>
    <definedName name="RGSPA">#REF!</definedName>
    <definedName name="rgz\dsf">#N/A</definedName>
    <definedName name="ri" localSheetId="9" hidden="1">#REF!</definedName>
    <definedName name="ri" localSheetId="7" hidden="1">#REF!</definedName>
    <definedName name="ri" hidden="1">#REF!</definedName>
    <definedName name="right" localSheetId="9">#REF!</definedName>
    <definedName name="right" localSheetId="7">#REF!</definedName>
    <definedName name="right">#REF!</definedName>
    <definedName name="RIN" localSheetId="9">#REF!</definedName>
    <definedName name="RIN" localSheetId="7">#REF!</definedName>
    <definedName name="RIN">#REF!</definedName>
    <definedName name="rindex" localSheetId="9">#REF!</definedName>
    <definedName name="rindex">#REF!</definedName>
    <definedName name="rinfinpriv" localSheetId="9">#REF!</definedName>
    <definedName name="rinfinpriv">#REF!</definedName>
    <definedName name="RIQFIN" localSheetId="9">#REF!</definedName>
    <definedName name="RIQFIN">#REF!</definedName>
    <definedName name="riqueza" localSheetId="9">[22]Programa!#REF!</definedName>
    <definedName name="riqueza">[22]Programa!#REF!</definedName>
    <definedName name="rita">[142]Hoja2!$1:$1048576</definedName>
    <definedName name="rjyktuk" localSheetId="9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9">#REF!</definedName>
    <definedName name="RNGNM" localSheetId="7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9">#REF!</definedName>
    <definedName name="Rows_Table" localSheetId="7">#REF!</definedName>
    <definedName name="Rows_Table">#REF!</definedName>
    <definedName name="RP98RE" localSheetId="9">#REF!</definedName>
    <definedName name="RP98RE" localSheetId="7">#REF!</definedName>
    <definedName name="RP98RE">#REF!</definedName>
    <definedName name="RPJun02">[93]ROE!$B$136</definedName>
    <definedName name="RPJun02_2" localSheetId="9">[94]ROE!$B$136</definedName>
    <definedName name="RPJun02_2">[94]ROE!$B$136</definedName>
    <definedName name="RR" localSheetId="9">#REF!</definedName>
    <definedName name="RR" localSheetId="7">#REF!</definedName>
    <definedName name="RR">#REF!</definedName>
    <definedName name="rrasrra" localSheetId="9">#REF!</definedName>
    <definedName name="rrasrra" localSheetId="7">#REF!</definedName>
    <definedName name="rrasrra">#REF!</definedName>
    <definedName name="rrr" localSheetId="9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9" hidden="1">{"Tab1",#N/A,FALSE,"P";"Tab2",#N/A,FALSE,"P"}</definedName>
    <definedName name="rrrrrr" localSheetId="7" hidden="1">{"Tab1",#N/A,FALSE,"P";"Tab2",#N/A,FALSE,"P"}</definedName>
    <definedName name="rrrrrr" hidden="1">{"Tab1",#N/A,FALSE,"P";"Tab2",#N/A,FALSE,"P"}</definedName>
    <definedName name="rrrrrrr" localSheetId="9" hidden="1">{"Tab1",#N/A,FALSE,"P";"Tab2",#N/A,FALSE,"P"}</definedName>
    <definedName name="rrrrrrr" localSheetId="7" hidden="1">{"Tab1",#N/A,FALSE,"P";"Tab2",#N/A,FALSE,"P"}</definedName>
    <definedName name="rrrrrrr" hidden="1">{"Tab1",#N/A,FALSE,"P";"Tab2",#N/A,FALSE,"P"}</definedName>
    <definedName name="rrrrrrrrrrrrr" localSheetId="9" hidden="1">{"Tab1",#N/A,FALSE,"P";"Tab2",#N/A,FALSE,"P"}</definedName>
    <definedName name="rrrrrrrrrrrrr" localSheetId="7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7">#REF!</definedName>
    <definedName name="RS">#REF!</definedName>
    <definedName name="RS1A" localSheetId="9">#REF!</definedName>
    <definedName name="RS1A" localSheetId="7">#REF!</definedName>
    <definedName name="RS1A">#REF!</definedName>
    <definedName name="RSB" localSheetId="9">#REF!</definedName>
    <definedName name="RSB" localSheetId="7">#REF!</definedName>
    <definedName name="RSB">#REF!</definedName>
    <definedName name="RSB_AHAP_40R" localSheetId="9">#REF!</definedName>
    <definedName name="RSB_AHAP_40R">#REF!</definedName>
    <definedName name="RSB_Bcos_Des_40R" localSheetId="9">#REF!</definedName>
    <definedName name="RSB_Bcos_Des_40R">#REF!</definedName>
    <definedName name="RSB_SOCFIN_40R" localSheetId="9">#REF!</definedName>
    <definedName name="RSB_SOCFIN_40R">#REF!</definedName>
    <definedName name="rstd" localSheetId="9">#REF!</definedName>
    <definedName name="rstd">#REF!</definedName>
    <definedName name="rt" localSheetId="9" hidden="1">{"Minpmon",#N/A,FALSE,"Monthinput"}</definedName>
    <definedName name="rt" localSheetId="7" hidden="1">{"Minpmon",#N/A,FALSE,"Monthinput"}</definedName>
    <definedName name="rt" hidden="1">{"Minpmon",#N/A,FALSE,"Monthinput"}</definedName>
    <definedName name="rte" localSheetId="9" hidden="1">{"Riqfin97",#N/A,FALSE,"Tran";"Riqfinpro",#N/A,FALSE,"Tran"}</definedName>
    <definedName name="rte" localSheetId="7" hidden="1">{"Riqfin97",#N/A,FALSE,"Tran";"Riqfinpro",#N/A,FALSE,"Tran"}</definedName>
    <definedName name="rte" hidden="1">{"Riqfin97",#N/A,FALSE,"Tran";"Riqfinpro",#N/A,FALSE,"Tran"}</definedName>
    <definedName name="rtre" localSheetId="9" hidden="1">{"Main Economic Indicators",#N/A,FALSE,"C"}</definedName>
    <definedName name="rtre" localSheetId="7" hidden="1">{"Main Economic Indicators",#N/A,FALSE,"C"}</definedName>
    <definedName name="rtre" hidden="1">{"Main Economic Indicators",#N/A,FALSE,"C"}</definedName>
    <definedName name="rtre1" localSheetId="9" hidden="1">{"Main Economic Indicators",#N/A,FALSE,"C"}</definedName>
    <definedName name="rtre1" localSheetId="7" hidden="1">{"Main Economic Indicators",#N/A,FALSE,"C"}</definedName>
    <definedName name="rtre1" hidden="1">{"Main Economic Indicators",#N/A,FALSE,"C"}</definedName>
    <definedName name="rty" localSheetId="9" hidden="1">{"Riqfin97",#N/A,FALSE,"Tran";"Riqfinpro",#N/A,FALSE,"Tran"}</definedName>
    <definedName name="rty" localSheetId="7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7">#REF!</definedName>
    <definedName name="RUIZ">#REF!</definedName>
    <definedName name="Rwvu.PLA2." localSheetId="9" hidden="1">'[50]COP FED'!#REF!</definedName>
    <definedName name="Rwvu.PLA2." localSheetId="7" hidden="1">'[50]COP FED'!#REF!</definedName>
    <definedName name="Rwvu.PLA2." hidden="1">'[50]COP FED'!#REF!</definedName>
    <definedName name="rx" localSheetId="9" hidden="1">#REF!</definedName>
    <definedName name="rx" localSheetId="7" hidden="1">#REF!</definedName>
    <definedName name="rx" hidden="1">#REF!</definedName>
    <definedName name="rXDR">[51]CIRRs!$C$109</definedName>
    <definedName name="s" localSheetId="9" hidden="1">{"Tab1",#N/A,FALSE,"P";"Tab2",#N/A,FALSE,"P"}</definedName>
    <definedName name="s" localSheetId="7" hidden="1">{"Tab1",#N/A,FALSE,"P";"Tab2",#N/A,FALSE,"P"}</definedName>
    <definedName name="s" hidden="1">{"Tab1",#N/A,FALSE,"P";"Tab2",#N/A,FALSE,"P"}</definedName>
    <definedName name="S_" localSheetId="9">#REF!</definedName>
    <definedName name="S_" localSheetId="7">#REF!</definedName>
    <definedName name="S_">#REF!</definedName>
    <definedName name="S_1A" localSheetId="9">#REF!</definedName>
    <definedName name="S_1A" localSheetId="7">#REF!</definedName>
    <definedName name="S_1A">#REF!</definedName>
    <definedName name="SA_Tab" localSheetId="9">#REF!</definedName>
    <definedName name="SA_Tab" localSheetId="7">#REF!</definedName>
    <definedName name="SA_Tab">#REF!</definedName>
    <definedName name="sad" localSheetId="9" hidden="1">{"Riqfin97",#N/A,FALSE,"Tran";"Riqfinpro",#N/A,FALSE,"Tran"}</definedName>
    <definedName name="sad" localSheetId="7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7">#REF!</definedName>
    <definedName name="Salida_Recimp98">#REF!</definedName>
    <definedName name="Salida_Recimp99" localSheetId="9">#REF!</definedName>
    <definedName name="Salida_Recimp99" localSheetId="7">#REF!</definedName>
    <definedName name="Salida_Recimp99">#REF!</definedName>
    <definedName name="SALO" localSheetId="9">#REF!</definedName>
    <definedName name="SALO" localSheetId="7">#REF!</definedName>
    <definedName name="SALO">#REF!</definedName>
    <definedName name="SAR" localSheetId="9">#REF!</definedName>
    <definedName name="SAR">#REF!</definedName>
    <definedName name="sbn" localSheetId="9">#REF!</definedName>
    <definedName name="sbn">#REF!</definedName>
    <definedName name="Scale" localSheetId="9">#REF!</definedName>
    <definedName name="Scale">#REF!</definedName>
    <definedName name="ScaleLabel" localSheetId="9">#REF!</definedName>
    <definedName name="ScaleLabel">#REF!</definedName>
    <definedName name="ScaleMultiplier" localSheetId="9">#REF!</definedName>
    <definedName name="ScaleMultiplier">#REF!</definedName>
    <definedName name="ScaleType" localSheetId="9">#REF!</definedName>
    <definedName name="ScaleType">#REF!</definedName>
    <definedName name="SCEN2" localSheetId="9">'[143]BOP Summary'!$AU$1</definedName>
    <definedName name="SCEN2">'[143]BOP Summary'!$AU$1</definedName>
    <definedName name="SCHILL" localSheetId="9">#REF!</definedName>
    <definedName name="SCHILL" localSheetId="7">#REF!</definedName>
    <definedName name="SCHILL">#REF!</definedName>
    <definedName name="SCHILL1" localSheetId="9">#REF!</definedName>
    <definedName name="SCHILL1" localSheetId="7">#REF!</definedName>
    <definedName name="SCHILL1">#REF!</definedName>
    <definedName name="SCOTT1" localSheetId="9">#REF!</definedName>
    <definedName name="SCOTT1" localSheetId="7">#REF!</definedName>
    <definedName name="SCOTT1">#REF!</definedName>
    <definedName name="sd" localSheetId="9">#REF!</definedName>
    <definedName name="sd">#REF!</definedName>
    <definedName name="sdfsdfsdfsd" localSheetId="9" hidden="1">{"Riqfin97",#N/A,FALSE,"Tran";"Riqfinpro",#N/A,FALSE,"Tran"}</definedName>
    <definedName name="sdfsdfsdfsd" localSheetId="7" hidden="1">{"Riqfin97",#N/A,FALSE,"Tran";"Riqfinpro",#N/A,FALSE,"Tran"}</definedName>
    <definedName name="sdfsdfsdfsd" hidden="1">{"Riqfin97",#N/A,FALSE,"Tran";"Riqfinpro",#N/A,FALSE,"Tran"}</definedName>
    <definedName name="sdr" localSheetId="9" hidden="1">{"Riqfin97",#N/A,FALSE,"Tran";"Riqfinpro",#N/A,FALSE,"Tran"}</definedName>
    <definedName name="sdr" localSheetId="7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7">#REF!</definedName>
    <definedName name="sds_gdp_exp_lari">#REF!</definedName>
    <definedName name="sds_gdp_origin" localSheetId="9">#REF!</definedName>
    <definedName name="sds_gdp_origin" localSheetId="7">#REF!</definedName>
    <definedName name="sds_gdp_origin">#REF!</definedName>
    <definedName name="sds_gpd_exp_gdp" localSheetId="9">#REF!</definedName>
    <definedName name="sds_gpd_exp_gdp" localSheetId="7">#REF!</definedName>
    <definedName name="sds_gpd_exp_gdp">#REF!</definedName>
    <definedName name="sdsd" localSheetId="7" hidden="1">'[90]Fax a enviar'!#REF!</definedName>
    <definedName name="sdsd" hidden="1">'[90]Fax a enviar'!#REF!</definedName>
    <definedName name="sdsds" localSheetId="9" hidden="1">#REF!</definedName>
    <definedName name="sdsds" localSheetId="7" hidden="1">#REF!</definedName>
    <definedName name="sdsds" hidden="1">#REF!</definedName>
    <definedName name="SECIND" localSheetId="9">#REF!</definedName>
    <definedName name="SECIND" localSheetId="7">#REF!</definedName>
    <definedName name="SECIND">#REF!</definedName>
    <definedName name="SECTORES" localSheetId="9">[130]SPNF!#REF!</definedName>
    <definedName name="SECTORES" localSheetId="7">[130]SPNF!#REF!</definedName>
    <definedName name="SECTORES">[130]SPNF!#REF!</definedName>
    <definedName name="seguimiento" localSheetId="9">#REF!</definedName>
    <definedName name="seguimiento" localSheetId="7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7">#REF!</definedName>
    <definedName name="sei">#REF!</definedName>
    <definedName name="SEK" localSheetId="9">#REF!</definedName>
    <definedName name="SEK" localSheetId="7">#REF!</definedName>
    <definedName name="SEK">#REF!</definedName>
    <definedName name="Selected_Economic_and_Financial_Indicators" localSheetId="9">#REF!</definedName>
    <definedName name="Selected_Economic_and_Financial_Indicators" localSheetId="7">#REF!</definedName>
    <definedName name="Selected_Economic_and_Financial_Indicators">#REF!</definedName>
    <definedName name="SelNE" localSheetId="9">#REF!</definedName>
    <definedName name="SelNE">#REF!</definedName>
    <definedName name="SelNEperc" localSheetId="9">#REF!</definedName>
    <definedName name="SelNEperc">#REF!</definedName>
    <definedName name="SEMANAL" localSheetId="9">#REF!</definedName>
    <definedName name="SEMANAL">#REF!</definedName>
    <definedName name="sencount" hidden="1">2</definedName>
    <definedName name="SEP._89" localSheetId="9">#REF!</definedName>
    <definedName name="SEP._89" localSheetId="7">#REF!</definedName>
    <definedName name="SEP._89">#REF!</definedName>
    <definedName name="ser" localSheetId="9" hidden="1">{"Riqfin97",#N/A,FALSE,"Tran";"Riqfinpro",#N/A,FALSE,"Tran"}</definedName>
    <definedName name="ser" localSheetId="7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7">#REF!</definedName>
    <definedName name="SHEET_A._Contents_and_file_description">#REF!</definedName>
    <definedName name="SHEET_B._DATA_FROM_TO_OTHER_FILES" localSheetId="9">#REF!</definedName>
    <definedName name="SHEET_B._DATA_FROM_TO_OTHER_FILES" localSheetId="7">#REF!</definedName>
    <definedName name="SHEET_B._DATA_FROM_TO_OTHER_FILES">#REF!</definedName>
    <definedName name="SHEET_C._RAW_DATA1" localSheetId="9">#REF!</definedName>
    <definedName name="SHEET_C._RAW_DATA1" localSheetId="7">#REF!</definedName>
    <definedName name="SHEET_C._RAW_DATA1">#REF!</definedName>
    <definedName name="SHEET_C._RAW_DATA2" localSheetId="9">#REF!</definedName>
    <definedName name="SHEET_C._RAW_DATA2">#REF!</definedName>
    <definedName name="SHEET_D._DATA_TRANSFORMATIONS" localSheetId="9">#REF!</definedName>
    <definedName name="SHEET_D._DATA_TRANSFORMATIONS">#REF!</definedName>
    <definedName name="SHEET_E._FINAL_TABLES" localSheetId="9">#REF!</definedName>
    <definedName name="SHEET_E._FINAL_TABLES">#REF!</definedName>
    <definedName name="Sheet1_Chart_2_ChartType" hidden="1">64</definedName>
    <definedName name="SID" localSheetId="9">#REF!</definedName>
    <definedName name="SID" localSheetId="7">#REF!</definedName>
    <definedName name="SID">#REF!</definedName>
    <definedName name="SIDXGOB">'[84]SFISCAL-MOD'!$A$146:$IV$146</definedName>
    <definedName name="SING" localSheetId="9">#REF!</definedName>
    <definedName name="SING" localSheetId="7">#REF!</definedName>
    <definedName name="SING">#REF!</definedName>
    <definedName name="SING1" localSheetId="9">#REF!</definedName>
    <definedName name="SING1" localSheetId="7">#REF!</definedName>
    <definedName name="SING1">#REF!</definedName>
    <definedName name="SISBANCARIO" localSheetId="9">#REF!</definedName>
    <definedName name="SISBANCARIO" localSheetId="7">#REF!</definedName>
    <definedName name="SISBANCARIO">#REF!</definedName>
    <definedName name="sisfin1" localSheetId="9">#REF!</definedName>
    <definedName name="sisfin1">#REF!</definedName>
    <definedName name="sisfin2" localSheetId="9">#REF!</definedName>
    <definedName name="sisfin2">#REF!</definedName>
    <definedName name="SISTEMA_BANCARIO_NACIONAL" localSheetId="9">#REF!</definedName>
    <definedName name="SISTEMA_BANCARIO_NACIONAL">#REF!</definedName>
    <definedName name="sksksksk" localSheetId="9">#REF!</definedName>
    <definedName name="sksksksk">#REF!</definedName>
    <definedName name="snp" localSheetId="9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9">#REF!</definedName>
    <definedName name="SortRange" localSheetId="7">#REF!</definedName>
    <definedName name="SortRange">#REF!</definedName>
    <definedName name="SP" localSheetId="9">#REF!</definedName>
    <definedName name="SP" localSheetId="7">#REF!</definedName>
    <definedName name="SP">#REF!</definedName>
    <definedName name="Spain_wt">'[66]OECD wgt'!$B$31</definedName>
    <definedName name="SPG" localSheetId="9">#REF!</definedName>
    <definedName name="SPG" localSheetId="7">#REF!</definedName>
    <definedName name="SPG">#REF!</definedName>
    <definedName name="SPN">#N/A</definedName>
    <definedName name="spnf" localSheetId="9">'[129]SPNF Acuerdo Incl. Int.'!spnf</definedName>
    <definedName name="spnf">'[129]SPNF Acuerdo Incl. Int.'!spnf</definedName>
    <definedName name="Spread_Between_Highest_and_Lowest_Rates">'[67]Inter-Bank'!$N$5</definedName>
    <definedName name="SPSS" localSheetId="9">#REF!</definedName>
    <definedName name="SPSS" localSheetId="7">#REF!</definedName>
    <definedName name="SPSS">#REF!</definedName>
    <definedName name="SRTable" localSheetId="9">#REF!</definedName>
    <definedName name="SRTable" localSheetId="7">#REF!</definedName>
    <definedName name="SRTable">#REF!</definedName>
    <definedName name="srtable1" localSheetId="9">#REF!</definedName>
    <definedName name="srtable1" localSheetId="7">#REF!</definedName>
    <definedName name="srtable1">#REF!</definedName>
    <definedName name="srtbl" localSheetId="9">#REF!</definedName>
    <definedName name="srtbl">#REF!</definedName>
    <definedName name="SS">[144]IMATA!$B$45:$B$108</definedName>
    <definedName name="SSperc" localSheetId="9">#REF!</definedName>
    <definedName name="SSperc" localSheetId="7">#REF!</definedName>
    <definedName name="SSperc">#REF!</definedName>
    <definedName name="sss" localSheetId="9" hidden="1">{"Minpmon",#N/A,FALSE,"Monthinput"}</definedName>
    <definedName name="sss" localSheetId="7" hidden="1">{"Minpmon",#N/A,FALSE,"Monthinput"}</definedName>
    <definedName name="sss" hidden="1">{"Minpmon",#N/A,FALSE,"Monthinput"}</definedName>
    <definedName name="ssss" localSheetId="9" hidden="1">{"Riqfin97",#N/A,FALSE,"Tran";"Riqfinpro",#N/A,FALSE,"Tran"}</definedName>
    <definedName name="ssss" localSheetId="7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7">#REF!</definedName>
    <definedName name="Staff">#REF!</definedName>
    <definedName name="staffrp" localSheetId="9">#REF!</definedName>
    <definedName name="staffrp" localSheetId="7">#REF!</definedName>
    <definedName name="staffrp">#REF!</definedName>
    <definedName name="START" localSheetId="9">#REF!</definedName>
    <definedName name="START" localSheetId="7">#REF!</definedName>
    <definedName name="START">#REF!</definedName>
    <definedName name="StartPosition" localSheetId="9">#REF!</definedName>
    <definedName name="StartPosition">#REF!</definedName>
    <definedName name="STFQTAB" localSheetId="9">#REF!</definedName>
    <definedName name="STFQTAB">#REF!</definedName>
    <definedName name="STOCK">[134]STOCK!$D$4:$K$69</definedName>
    <definedName name="stocksumm" localSheetId="9">#REF!</definedName>
    <definedName name="stocksumm" localSheetId="7">#REF!</definedName>
    <definedName name="stocksumm">#REF!</definedName>
    <definedName name="STOP" localSheetId="9">#REF!</definedName>
    <definedName name="STOP" localSheetId="7">#REF!</definedName>
    <definedName name="STOP">#REF!</definedName>
    <definedName name="STTAB4" localSheetId="9">#REF!</definedName>
    <definedName name="STTAB4" localSheetId="7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9">[112]NA!#REF!</definedName>
    <definedName name="SUMGDP" localSheetId="7">[112]NA!#REF!</definedName>
    <definedName name="SUMGDP">[112]NA!#REF!</definedName>
    <definedName name="SUMTAB">[145]CPI:NA!$A$272:$R$990</definedName>
    <definedName name="SUPLI" localSheetId="9">#REF!</definedName>
    <definedName name="SUPLI" localSheetId="7">#REF!</definedName>
    <definedName name="SUPLI">#REF!</definedName>
    <definedName name="SUPLIDORES" localSheetId="9">#REF!</definedName>
    <definedName name="SUPLIDORES" localSheetId="7">#REF!</definedName>
    <definedName name="SUPLIDORES">#REF!</definedName>
    <definedName name="SUPPLY">[78]MONTHLY!$A$87:$Q$193</definedName>
    <definedName name="SUPPLY2">[78]MONTHLY!$A$422:$Z$477</definedName>
    <definedName name="SUPUES" localSheetId="9">#REF!</definedName>
    <definedName name="SUPUES" localSheetId="7">#REF!</definedName>
    <definedName name="SUPUES">#REF!</definedName>
    <definedName name="supuestos" localSheetId="9">#REF!</definedName>
    <definedName name="supuestos" localSheetId="7">#REF!</definedName>
    <definedName name="supuestos">#REF!</definedName>
    <definedName name="swe" localSheetId="9" hidden="1">{"Tab1",#N/A,FALSE,"P";"Tab2",#N/A,FALSE,"P"}</definedName>
    <definedName name="swe" localSheetId="7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9">#REF!</definedName>
    <definedName name="SwitchColor" localSheetId="7">#REF!</definedName>
    <definedName name="SwitchColor">#REF!</definedName>
    <definedName name="Switzerland_wt">'[66]OECD wgt'!$B$33</definedName>
    <definedName name="Swvu.PLA1." localSheetId="9" hidden="1">'[50]COP FED'!#REF!</definedName>
    <definedName name="Swvu.PLA1." localSheetId="7" hidden="1">'[50]COP FED'!#REF!</definedName>
    <definedName name="Swvu.PLA1." hidden="1">'[50]COP FED'!#REF!</definedName>
    <definedName name="Swvu.PLA2." hidden="1">'[50]COP FED'!$A$1:$N$49</definedName>
    <definedName name="sxc" localSheetId="9" hidden="1">{"Riqfin97",#N/A,FALSE,"Tran";"Riqfinpro",#N/A,FALSE,"Tran"}</definedName>
    <definedName name="sxc" localSheetId="7" hidden="1">{"Riqfin97",#N/A,FALSE,"Tran";"Riqfinpro",#N/A,FALSE,"Tran"}</definedName>
    <definedName name="sxc" hidden="1">{"Riqfin97",#N/A,FALSE,"Tran";"Riqfinpro",#N/A,FALSE,"Tran"}</definedName>
    <definedName name="sxe" localSheetId="9" hidden="1">{"Riqfin97",#N/A,FALSE,"Tran";"Riqfinpro",#N/A,FALSE,"Tran"}</definedName>
    <definedName name="sxe" localSheetId="7" hidden="1">{"Riqfin97",#N/A,FALSE,"Tran";"Riqfinpro",#N/A,FALSE,"Tran"}</definedName>
    <definedName name="sxe" hidden="1">{"Riqfin97",#N/A,FALSE,"Tran";"Riqfinpro",#N/A,FALSE,"Tran"}</definedName>
    <definedName name="t" localSheetId="9" hidden="1">{"Minpmon",#N/A,FALSE,"Monthinput"}</definedName>
    <definedName name="t" localSheetId="7" hidden="1">{"Minpmon",#N/A,FALSE,"Monthinput"}</definedName>
    <definedName name="t" hidden="1">{"Minpmon",#N/A,FALSE,"Monthinput"}</definedName>
    <definedName name="Tab_2" localSheetId="9">#REF!</definedName>
    <definedName name="Tab_2" localSheetId="7">#REF!</definedName>
    <definedName name="Tab_2">#REF!</definedName>
    <definedName name="Tab_Assumptions" localSheetId="9">#REF!</definedName>
    <definedName name="Tab_Assumptions" localSheetId="7">#REF!</definedName>
    <definedName name="Tab_Assumptions">#REF!</definedName>
    <definedName name="Tab_results" localSheetId="9">#REF!</definedName>
    <definedName name="Tab_results" localSheetId="7">#REF!</definedName>
    <definedName name="Tab_results">#REF!</definedName>
    <definedName name="Tab1_A" localSheetId="9">#REF!</definedName>
    <definedName name="Tab1_A">#REF!</definedName>
    <definedName name="Tab1_B" localSheetId="9">#REF!</definedName>
    <definedName name="Tab1_B">#REF!</definedName>
    <definedName name="tab1a" localSheetId="9">#REF!</definedName>
    <definedName name="tab1a">#REF!</definedName>
    <definedName name="tab1b" localSheetId="9">#REF!</definedName>
    <definedName name="tab1b">#REF!</definedName>
    <definedName name="TAB1CK" localSheetId="9">#REF!</definedName>
    <definedName name="TAB1CK">#REF!</definedName>
    <definedName name="Tab2_DSA">[146]Output_1!#REF!</definedName>
    <definedName name="Tab25a" localSheetId="9">#REF!</definedName>
    <definedName name="Tab25a" localSheetId="7">#REF!</definedName>
    <definedName name="Tab25a">#REF!</definedName>
    <definedName name="Tab25b" localSheetId="9">#REF!</definedName>
    <definedName name="Tab25b" localSheetId="7">#REF!</definedName>
    <definedName name="Tab25b">#REF!</definedName>
    <definedName name="TAB2A" localSheetId="9">#REF!</definedName>
    <definedName name="TAB2A" localSheetId="7">#REF!</definedName>
    <definedName name="TAB2A">#REF!</definedName>
    <definedName name="tab2GC" localSheetId="9">#REF!</definedName>
    <definedName name="tab2GC">#REF!</definedName>
    <definedName name="tab3BPS" localSheetId="9">#REF!</definedName>
    <definedName name="tab3BPS">#REF!</definedName>
    <definedName name="tab4Int" localSheetId="9">#REF!</definedName>
    <definedName name="tab4Int">#REF!</definedName>
    <definedName name="TAB5A" localSheetId="9">#REF!</definedName>
    <definedName name="TAB5A">#REF!</definedName>
    <definedName name="tab5Emp" localSheetId="9">#REF!</definedName>
    <definedName name="tab5Emp">#REF!</definedName>
    <definedName name="TAB6A">'[39]Annual Tables'!#REF!</definedName>
    <definedName name="TAB6B">'[39]Annual Tables'!#REF!</definedName>
    <definedName name="tab6BCU" localSheetId="9">#REF!</definedName>
    <definedName name="tab6BCU" localSheetId="7">#REF!</definedName>
    <definedName name="tab6BCU">#REF!</definedName>
    <definedName name="TAB6C" localSheetId="9">#REF!</definedName>
    <definedName name="TAB6C" localSheetId="7">#REF!</definedName>
    <definedName name="TAB6C">#REF!</definedName>
    <definedName name="TAB7A" localSheetId="9">#REF!</definedName>
    <definedName name="TAB7A" localSheetId="7">#REF!</definedName>
    <definedName name="TAB7A">#REF!</definedName>
    <definedName name="tab7DGI" localSheetId="9">#REF!</definedName>
    <definedName name="tab7DGI">#REF!</definedName>
    <definedName name="Tabasic" localSheetId="9">#REF!</definedName>
    <definedName name="Tabasic">#REF!</definedName>
    <definedName name="Tabe" localSheetId="9">#REF!</definedName>
    <definedName name="Tabe">#REF!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7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9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7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7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>#REF!</definedName>
    <definedName name="Table_3.5b" localSheetId="9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>#REF!</definedName>
    <definedName name="Table_4SR" localSheetId="9">#REF!</definedName>
    <definedName name="Table_4SR">#REF!</definedName>
    <definedName name="Table_5a" localSheetId="9">#REF!</definedName>
    <definedName name="Table_5a">#REF!</definedName>
    <definedName name="Table_7SR" localSheetId="9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>#REF!</definedName>
    <definedName name="Table_Template" localSheetId="9">#REF!</definedName>
    <definedName name="Table_Template">#REF!</definedName>
    <definedName name="table1" localSheetId="9">#REF!</definedName>
    <definedName name="table1">#REF!</definedName>
    <definedName name="table10">'[148]150dp'!$A$1:$F$58</definedName>
    <definedName name="table11" localSheetId="9">#REF!</definedName>
    <definedName name="table11" localSheetId="7">#REF!</definedName>
    <definedName name="table11">#REF!</definedName>
    <definedName name="table11?" localSheetId="9">#REF!</definedName>
    <definedName name="table11?" localSheetId="7">#REF!</definedName>
    <definedName name="table11?">#REF!</definedName>
    <definedName name="table12" localSheetId="9">#REF!</definedName>
    <definedName name="table12" localSheetId="7">#REF!</definedName>
    <definedName name="table12">#REF!</definedName>
    <definedName name="table13" localSheetId="9">#REF!</definedName>
    <definedName name="table13">#REF!</definedName>
    <definedName name="table15" localSheetId="9">#REF!</definedName>
    <definedName name="table15">#REF!</definedName>
    <definedName name="table16" localSheetId="9">#REF!</definedName>
    <definedName name="table16">#REF!</definedName>
    <definedName name="table17" localSheetId="9">#REF!</definedName>
    <definedName name="table17">#REF!</definedName>
    <definedName name="table18" localSheetId="9">#REF!</definedName>
    <definedName name="table18">#REF!</definedName>
    <definedName name="table19" localSheetId="9">#REF!</definedName>
    <definedName name="table19">#REF!</definedName>
    <definedName name="Table2" localSheetId="9">#REF!</definedName>
    <definedName name="Table2">#REF!</definedName>
    <definedName name="table20" localSheetId="9">#REF!</definedName>
    <definedName name="table20">#REF!</definedName>
    <definedName name="table21" localSheetId="9">#REF!</definedName>
    <definedName name="table21">#REF!</definedName>
    <definedName name="table22a" localSheetId="9">#REF!</definedName>
    <definedName name="table22a">#REF!</definedName>
    <definedName name="table22b" localSheetId="9">#REF!</definedName>
    <definedName name="table22b">#REF!</definedName>
    <definedName name="table25" localSheetId="9">#REF!</definedName>
    <definedName name="table25">#REF!</definedName>
    <definedName name="table26" localSheetId="9">#REF!</definedName>
    <definedName name="table26">#REF!</definedName>
    <definedName name="table3">'[149]Table 8'!$A$3:$K$61</definedName>
    <definedName name="table4" localSheetId="9">#REF!</definedName>
    <definedName name="table4" localSheetId="7">#REF!</definedName>
    <definedName name="table4">#REF!</definedName>
    <definedName name="table41" localSheetId="9">#REF!</definedName>
    <definedName name="table41" localSheetId="7">#REF!</definedName>
    <definedName name="table41">#REF!</definedName>
    <definedName name="Table5" localSheetId="9">[150]Stfrprtables!#REF!</definedName>
    <definedName name="Table5" localSheetId="7">[150]Stfrprtables!#REF!</definedName>
    <definedName name="Table5">[150]Stfrprtables!#REF!</definedName>
    <definedName name="table6" localSheetId="9">#REF!</definedName>
    <definedName name="table6" localSheetId="7">#REF!</definedName>
    <definedName name="table6">#REF!</definedName>
    <definedName name="table7" localSheetId="9">#REF!</definedName>
    <definedName name="table7" localSheetId="7">#REF!</definedName>
    <definedName name="table7">#REF!</definedName>
    <definedName name="Table8">'[45]shared data'!$A$1:$E$32</definedName>
    <definedName name="table9" localSheetId="9">#REF!</definedName>
    <definedName name="table9" localSheetId="7">#REF!</definedName>
    <definedName name="table9">#REF!</definedName>
    <definedName name="TableA" localSheetId="9">#REF!</definedName>
    <definedName name="TableA" localSheetId="7">#REF!</definedName>
    <definedName name="TableA">#REF!</definedName>
    <definedName name="TableB1" localSheetId="9">#REF!</definedName>
    <definedName name="TableB1" localSheetId="7">#REF!</definedName>
    <definedName name="TableB1">#REF!</definedName>
    <definedName name="TableB2" localSheetId="9">#REF!</definedName>
    <definedName name="TableB2">#REF!</definedName>
    <definedName name="TableB3" localSheetId="9">#REF!</definedName>
    <definedName name="TableB3">#REF!</definedName>
    <definedName name="TableC1" localSheetId="9">#REF!</definedName>
    <definedName name="TableC1">#REF!</definedName>
    <definedName name="TableC2" localSheetId="9">#REF!</definedName>
    <definedName name="TableC2">#REF!</definedName>
    <definedName name="TableC3" localSheetId="9">#REF!</definedName>
    <definedName name="TableC3">#REF!</definedName>
    <definedName name="tabreal" localSheetId="9">#REF!</definedName>
    <definedName name="tabreal">#REF!</definedName>
    <definedName name="TAME" localSheetId="9">#REF!</definedName>
    <definedName name="TAME">#REF!</definedName>
    <definedName name="TASA" localSheetId="9">#REF!</definedName>
    <definedName name="TASA">#REF!</definedName>
    <definedName name="TASAS" localSheetId="9">#REF!</definedName>
    <definedName name="TASAS">#REF!</definedName>
    <definedName name="Tasas_Interes_06R">[151]A!$A$1:$T$54</definedName>
    <definedName name="Tbl_GFN" localSheetId="9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9">#REF!</definedName>
    <definedName name="TD" localSheetId="7">#REF!</definedName>
    <definedName name="TD">#REF!</definedName>
    <definedName name="TD1A" localSheetId="9">#REF!</definedName>
    <definedName name="TD1A" localSheetId="7">#REF!</definedName>
    <definedName name="TD1A">#REF!</definedName>
    <definedName name="TDATE" localSheetId="9">#REF!</definedName>
    <definedName name="TDATE" localSheetId="7">#REF!</definedName>
    <definedName name="TDATE">#REF!</definedName>
    <definedName name="teetwetw" localSheetId="9" hidden="1">#REF!</definedName>
    <definedName name="teetwetw" hidden="1">#REF!</definedName>
    <definedName name="TELAS" localSheetId="9">#REF!</definedName>
    <definedName name="TELAS">#REF!</definedName>
    <definedName name="Template_Table" localSheetId="9">#REF!</definedName>
    <definedName name="Template_Table">#REF!</definedName>
    <definedName name="terte" localSheetId="9" hidden="1">#REF!</definedName>
    <definedName name="terte" hidden="1">#REF!</definedName>
    <definedName name="tete" localSheetId="9" hidden="1">#REF!</definedName>
    <definedName name="tete" hidden="1">#REF!</definedName>
    <definedName name="tetetwe" localSheetId="9" hidden="1">'[96]Fax a enviar'!#REF!</definedName>
    <definedName name="tetetwe" localSheetId="7" hidden="1">'[96]Fax a enviar'!#REF!</definedName>
    <definedName name="tetetwe" hidden="1">'[96]Fax a enviar'!#REF!</definedName>
    <definedName name="TEXTO1" localSheetId="9">#REF!</definedName>
    <definedName name="TEXTO1" localSheetId="7">#REF!</definedName>
    <definedName name="TEXTO1">#REF!</definedName>
    <definedName name="TEXTO2" localSheetId="9">#REF!</definedName>
    <definedName name="TEXTO2" localSheetId="7">#REF!</definedName>
    <definedName name="TEXTO2">#REF!</definedName>
    <definedName name="textToday" localSheetId="9">#REF!</definedName>
    <definedName name="textToday" localSheetId="7">#REF!</definedName>
    <definedName name="textToday">#REF!</definedName>
    <definedName name="TIPOCAMBIO" localSheetId="9">#REF!</definedName>
    <definedName name="TIPOCAMBIO">#REF!</definedName>
    <definedName name="TITLES" localSheetId="9">#REF!</definedName>
    <definedName name="TITLES">#REF!</definedName>
    <definedName name="TítuloDeColumna1" localSheetId="9">#REF!</definedName>
    <definedName name="TítuloDeColumna1">#REF!</definedName>
    <definedName name="TítuloDeColumna2" localSheetId="9">#REF!</definedName>
    <definedName name="TítuloDeColumna2">#REF!</definedName>
    <definedName name="títulos" localSheetId="9">#REF!</definedName>
    <definedName name="títulos">#REF!</definedName>
    <definedName name="_xlnm.Print_Titles" localSheetId="9">#REF!</definedName>
    <definedName name="_xlnm.Print_Titles">#REF!</definedName>
    <definedName name="tj" localSheetId="9" hidden="1">{"Riqfin97",#N/A,FALSE,"Tran";"Riqfinpro",#N/A,FALSE,"Tran"}</definedName>
    <definedName name="tj" localSheetId="7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9">#REF!</definedName>
    <definedName name="TM" localSheetId="7">#REF!</definedName>
    <definedName name="TM">#REF!</definedName>
    <definedName name="TM_D" localSheetId="9">#REF!</definedName>
    <definedName name="TM_D" localSheetId="7">#REF!</definedName>
    <definedName name="TM_D">#REF!</definedName>
    <definedName name="TM_DPCH" localSheetId="9">#REF!</definedName>
    <definedName name="TM_DPCH" localSheetId="7">#REF!</definedName>
    <definedName name="TM_DPCH">#REF!</definedName>
    <definedName name="TM_R" localSheetId="9">#REF!</definedName>
    <definedName name="TM_R">#REF!</definedName>
    <definedName name="TM_RPCH" localSheetId="9">#REF!</definedName>
    <definedName name="TM_RPCH">#REF!</definedName>
    <definedName name="TMG" localSheetId="9">#REF!</definedName>
    <definedName name="TMG">#REF!</definedName>
    <definedName name="TMG_D">[75]Q5!$E$23:$AH$23</definedName>
    <definedName name="TMG_DPCH" localSheetId="9">#REF!</definedName>
    <definedName name="TMG_DPCH" localSheetId="7">#REF!</definedName>
    <definedName name="TMG_DPCH">#REF!</definedName>
    <definedName name="TMG_R" localSheetId="9">#REF!</definedName>
    <definedName name="TMG_R" localSheetId="7">#REF!</definedName>
    <definedName name="TMG_R">#REF!</definedName>
    <definedName name="TMG_RPCH" localSheetId="9">#REF!</definedName>
    <definedName name="TMG_RPCH" localSheetId="7">#REF!</definedName>
    <definedName name="TMG_RPCH">#REF!</definedName>
    <definedName name="TMGO">#N/A</definedName>
    <definedName name="TMGO_D" localSheetId="9">#REF!</definedName>
    <definedName name="TMGO_D" localSheetId="7">#REF!</definedName>
    <definedName name="TMGO_D">#REF!</definedName>
    <definedName name="TMGO_DPCH" localSheetId="9">#REF!</definedName>
    <definedName name="TMGO_DPCH" localSheetId="7">#REF!</definedName>
    <definedName name="TMGO_DPCH">#REF!</definedName>
    <definedName name="TMGO_R" localSheetId="9">#REF!</definedName>
    <definedName name="TMGO_R" localSheetId="7">#REF!</definedName>
    <definedName name="TMGO_R">#REF!</definedName>
    <definedName name="TMGO_RPCH" localSheetId="9">#REF!</definedName>
    <definedName name="TMGO_RPCH">#REF!</definedName>
    <definedName name="TMGXO" localSheetId="9">#REF!</definedName>
    <definedName name="TMGXO">#REF!</definedName>
    <definedName name="TMGXO_D" localSheetId="9">#REF!</definedName>
    <definedName name="TMGXO_D">#REF!</definedName>
    <definedName name="TMGXO_DPCH" localSheetId="9">#REF!</definedName>
    <definedName name="TMGXO_DPCH">#REF!</definedName>
    <definedName name="TMGXO_R" localSheetId="9">#REF!</definedName>
    <definedName name="TMGXO_R">#REF!</definedName>
    <definedName name="TMGXO_RPCH" localSheetId="9">#REF!</definedName>
    <definedName name="TMGXO_RPCH">#REF!</definedName>
    <definedName name="TMS" localSheetId="9">#REF!</definedName>
    <definedName name="TMS">#REF!</definedName>
    <definedName name="TNAME" localSheetId="9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7">#REF!</definedName>
    <definedName name="TOC">#REF!</definedName>
    <definedName name="TODO">[153]BCC!$A$1:$N$821,[153]BCC!$A$822:$N$1624</definedName>
    <definedName name="TOT00" localSheetId="9">#REF!</definedName>
    <definedName name="TOT00" localSheetId="7">#REF!</definedName>
    <definedName name="TOT00">#REF!</definedName>
    <definedName name="TOTAL" localSheetId="9">#REF!</definedName>
    <definedName name="TOTAL" localSheetId="7">#REF!</definedName>
    <definedName name="TOTAL">#REF!</definedName>
    <definedName name="TOWEO" localSheetId="9">#REF!</definedName>
    <definedName name="TOWEO" localSheetId="7">#REF!</definedName>
    <definedName name="TOWEO">#REF!</definedName>
    <definedName name="Trade" localSheetId="9">#REF!</definedName>
    <definedName name="Trade">#REF!</definedName>
    <definedName name="TRADE3" localSheetId="9">[19]Trade!#REF!</definedName>
    <definedName name="TRADE3">[19]Trade!#REF!</definedName>
    <definedName name="trans" localSheetId="9">#REF!</definedName>
    <definedName name="trans" localSheetId="7">#REF!</definedName>
    <definedName name="trans">#REF!</definedName>
    <definedName name="TransChoice" localSheetId="9">OFFSET(TransList,0,0,COUNTA(TransList),1)</definedName>
    <definedName name="TransChoice" localSheetId="7">OFFSET(TransList,0,0,COUNTA(TransList),1)</definedName>
    <definedName name="TransChoice">OFFSET(TransList,0,0,COUNTA(TransList),1)</definedName>
    <definedName name="Transfer_check" localSheetId="9">#REF!</definedName>
    <definedName name="Transfer_check" localSheetId="7">#REF!</definedName>
    <definedName name="Transfer_check">#REF!</definedName>
    <definedName name="TRANSFERENCIA" localSheetId="9">[76]!TRANSFERENCIA</definedName>
    <definedName name="TRANSFERENCIA">[76]!TRANSFERENCIA</definedName>
    <definedName name="TRANSFERENCIA_DE_SERVICIOS__LEY_N__24049_Y_COMPLEMENTARIAS">[4]C!$B$14:$N$14</definedName>
    <definedName name="TRANSNAVE" localSheetId="9">#REF!</definedName>
    <definedName name="TRANSNAVE" localSheetId="7">#REF!</definedName>
    <definedName name="TRANSNAVE">#REF!</definedName>
    <definedName name="transp">#N/A</definedName>
    <definedName name="transporte">#N/A</definedName>
    <definedName name="TRAS">#N/A</definedName>
    <definedName name="trert" localSheetId="9" hidden="1">'[96]Fax a enviar'!#REF!</definedName>
    <definedName name="trert" localSheetId="7" hidden="1">'[96]Fax a enviar'!#REF!</definedName>
    <definedName name="trert" hidden="1">'[96]Fax a enviar'!#REF!</definedName>
    <definedName name="TRIGO" localSheetId="9">#REF!</definedName>
    <definedName name="TRIGO" localSheetId="7">#REF!</definedName>
    <definedName name="TRIGO">#REF!</definedName>
    <definedName name="Trim">[123]Codigos!$A$5:$E$11</definedName>
    <definedName name="trim9702" localSheetId="9">[154]bop1!#REF!</definedName>
    <definedName name="trim9702" localSheetId="7">[154]bop1!#REF!</definedName>
    <definedName name="trim9702">[154]bop1!#REF!</definedName>
    <definedName name="trim9798990001" localSheetId="9">'[155]bop1datos rev'!#REF!</definedName>
    <definedName name="trim9798990001" localSheetId="7">'[155]bop1datos rev'!#REF!</definedName>
    <definedName name="trim9798990001">'[155]bop1datos rev'!#REF!</definedName>
    <definedName name="trimestres9902" localSheetId="9">[154]bop1!#REF!</definedName>
    <definedName name="trimestres9902" localSheetId="7">[154]bop1!#REF!</definedName>
    <definedName name="trimestres9902">[154]bop1!#REF!</definedName>
    <definedName name="trrtr" localSheetId="9" hidden="1">#REF!</definedName>
    <definedName name="trrtr" localSheetId="7" hidden="1">#REF!</definedName>
    <definedName name="trrtr" hidden="1">#REF!</definedName>
    <definedName name="trtert" localSheetId="9" hidden="1">'[96]Fax a enviar'!#REF!</definedName>
    <definedName name="trtert" localSheetId="7" hidden="1">'[96]Fax a enviar'!#REF!</definedName>
    <definedName name="trtert" hidden="1">'[96]Fax a enviar'!#REF!</definedName>
    <definedName name="trtr" localSheetId="9" hidden="1">'[96]Fax a enviar'!#REF!</definedName>
    <definedName name="trtr" localSheetId="7" hidden="1">'[96]Fax a enviar'!#REF!</definedName>
    <definedName name="trtr" hidden="1">'[96]Fax a enviar'!#REF!</definedName>
    <definedName name="tt" localSheetId="9">#REF!</definedName>
    <definedName name="tt" localSheetId="7">#REF!</definedName>
    <definedName name="tt">#REF!</definedName>
    <definedName name="tta" localSheetId="9">#REF!</definedName>
    <definedName name="tta" localSheetId="7">#REF!</definedName>
    <definedName name="tta">#REF!</definedName>
    <definedName name="ttaa" localSheetId="9">#REF!</definedName>
    <definedName name="ttaa" localSheetId="7">#REF!</definedName>
    <definedName name="ttaa">#REF!</definedName>
    <definedName name="ttetet" localSheetId="9" hidden="1">'[96]Fax a enviar'!#REF!</definedName>
    <definedName name="ttetet" localSheetId="7" hidden="1">'[96]Fax a enviar'!#REF!</definedName>
    <definedName name="ttetet" hidden="1">'[96]Fax a enviar'!#REF!</definedName>
    <definedName name="ttt" localSheetId="9" hidden="1">'[90]Fax a enviar'!#REF!</definedName>
    <definedName name="ttt" localSheetId="7" hidden="1">'[90]Fax a enviar'!#REF!</definedName>
    <definedName name="ttt" hidden="1">'[90]Fax a enviar'!#REF!</definedName>
    <definedName name="tttt" localSheetId="9" hidden="1">{"Tab1",#N/A,FALSE,"P";"Tab2",#N/A,FALSE,"P"}</definedName>
    <definedName name="tttt" localSheetId="7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9" hidden="1">#REF!</definedName>
    <definedName name="twetwee" localSheetId="7" hidden="1">#REF!</definedName>
    <definedName name="twetwee" hidden="1">#REF!</definedName>
    <definedName name="TX" localSheetId="9">#REF!</definedName>
    <definedName name="TX" localSheetId="7">#REF!</definedName>
    <definedName name="TX">#REF!</definedName>
    <definedName name="TX_D" localSheetId="9">#REF!</definedName>
    <definedName name="TX_D" localSheetId="7">#REF!</definedName>
    <definedName name="TX_D">#REF!</definedName>
    <definedName name="TX_DPCH" localSheetId="9">#REF!</definedName>
    <definedName name="TX_DPCH">#REF!</definedName>
    <definedName name="TX_R" localSheetId="9">#REF!</definedName>
    <definedName name="TX_R">#REF!</definedName>
    <definedName name="TX_RPCH" localSheetId="9">#REF!</definedName>
    <definedName name="TX_RPCH">#REF!</definedName>
    <definedName name="TXG" localSheetId="9">#REF!</definedName>
    <definedName name="TXG">#REF!</definedName>
    <definedName name="TXG_D">#N/A</definedName>
    <definedName name="TXG_DPCH" localSheetId="9">#REF!</definedName>
    <definedName name="TXG_DPCH" localSheetId="7">#REF!</definedName>
    <definedName name="TXG_DPCH">#REF!</definedName>
    <definedName name="TXG_R" localSheetId="9">#REF!</definedName>
    <definedName name="TXG_R" localSheetId="7">#REF!</definedName>
    <definedName name="TXG_R">#REF!</definedName>
    <definedName name="TXG_RPCH" localSheetId="9">#REF!</definedName>
    <definedName name="TXG_RPCH" localSheetId="7">#REF!</definedName>
    <definedName name="TXG_RPCH">#REF!</definedName>
    <definedName name="TXGO">#N/A</definedName>
    <definedName name="TXGO_D" localSheetId="9">#REF!</definedName>
    <definedName name="TXGO_D" localSheetId="7">#REF!</definedName>
    <definedName name="TXGO_D">#REF!</definedName>
    <definedName name="TXGO_DPCH" localSheetId="9">#REF!</definedName>
    <definedName name="TXGO_DPCH" localSheetId="7">#REF!</definedName>
    <definedName name="TXGO_DPCH">#REF!</definedName>
    <definedName name="TXGO_R" localSheetId="9">#REF!</definedName>
    <definedName name="TXGO_R" localSheetId="7">#REF!</definedName>
    <definedName name="TXGO_R">#REF!</definedName>
    <definedName name="TXGO_RPCH" localSheetId="9">#REF!</definedName>
    <definedName name="TXGO_RPCH">#REF!</definedName>
    <definedName name="TXGXO" localSheetId="9">#REF!</definedName>
    <definedName name="TXGXO">#REF!</definedName>
    <definedName name="TXGXO_D" localSheetId="9">#REF!</definedName>
    <definedName name="TXGXO_D">#REF!</definedName>
    <definedName name="TXGXO_DPCH" localSheetId="9">#REF!</definedName>
    <definedName name="TXGXO_DPCH">#REF!</definedName>
    <definedName name="TXGXO_R" localSheetId="9">#REF!</definedName>
    <definedName name="TXGXO_R">#REF!</definedName>
    <definedName name="TXGXO_RPCH" localSheetId="9">#REF!</definedName>
    <definedName name="TXGXO_RPCH">#REF!</definedName>
    <definedName name="TXS" localSheetId="9">#REF!</definedName>
    <definedName name="TXS">#REF!</definedName>
    <definedName name="ty" localSheetId="9" hidden="1">{"Riqfin97",#N/A,FALSE,"Tran";"Riqfinpro",#N/A,FALSE,"Tran"}</definedName>
    <definedName name="ty" localSheetId="7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7">#REF!</definedName>
    <definedName name="UAED">#REF!</definedName>
    <definedName name="UAED1" localSheetId="9">#REF!</definedName>
    <definedName name="UAED1" localSheetId="7">#REF!</definedName>
    <definedName name="UAED1">#REF!</definedName>
    <definedName name="UC" localSheetId="9">#REF!</definedName>
    <definedName name="UC" localSheetId="7">#REF!</definedName>
    <definedName name="UC">#REF!</definedName>
    <definedName name="UC1A" localSheetId="9">#REF!</definedName>
    <definedName name="UC1A">#REF!</definedName>
    <definedName name="UCC" localSheetId="9">#REF!</definedName>
    <definedName name="UCC">#REF!</definedName>
    <definedName name="UDCTA" localSheetId="9">#REF!</definedName>
    <definedName name="UDCTA">#REF!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9">#REF!</definedName>
    <definedName name="unemp_96Q3" localSheetId="7">#REF!</definedName>
    <definedName name="unemp_96Q3">#REF!</definedName>
    <definedName name="unemp_96Q4" localSheetId="9">#REF!</definedName>
    <definedName name="unemp_96Q4" localSheetId="7">#REF!</definedName>
    <definedName name="unemp_96Q4">#REF!</definedName>
    <definedName name="unemp_97Q1" localSheetId="9">#REF!</definedName>
    <definedName name="unemp_97Q1" localSheetId="7">#REF!</definedName>
    <definedName name="unemp_97Q1">#REF!</definedName>
    <definedName name="unemp_97Q2" localSheetId="9">#REF!</definedName>
    <definedName name="unemp_97Q2">#REF!</definedName>
    <definedName name="unemp_nat" localSheetId="9">#REF!</definedName>
    <definedName name="unemp_nat">#REF!</definedName>
    <definedName name="unemp_urbrural" localSheetId="9">#REF!</definedName>
    <definedName name="unemp_urbrural">#REF!</definedName>
    <definedName name="UNION_FENOSA" localSheetId="9">#REF!</definedName>
    <definedName name="UNION_FENOSA">#REF!</definedName>
    <definedName name="UnitsLabel" localSheetId="9">#REF!</definedName>
    <definedName name="UnitsLabel">#REF!</definedName>
    <definedName name="Universities" localSheetId="9">#REF!</definedName>
    <definedName name="Universities">#REF!</definedName>
    <definedName name="Uruguay" localSheetId="9">'[156]SVI table'!$E$10:$L$73</definedName>
    <definedName name="Uruguay">'[156]SVI table'!$E$10:$L$73</definedName>
    <definedName name="US_1" localSheetId="9">OFFSET(#REF!,0,0,COUNT(#REF!),1)</definedName>
    <definedName name="US_1" localSheetId="7">OFFSET(#REF!,0,0,COUNT(#REF!),1)</definedName>
    <definedName name="US_1">OFFSET(#REF!,0,0,COUNT(#REF!),1)</definedName>
    <definedName name="US_2" localSheetId="9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7">OFFSET(#REF!,0,0,COUNT(#REF!),1)</definedName>
    <definedName name="USavg">OFFSET(#REF!,0,0,COUNT(#REF!),1)</definedName>
    <definedName name="USCRUDE87" localSheetId="9">#REF!</definedName>
    <definedName name="USCRUDE87" localSheetId="7">#REF!</definedName>
    <definedName name="USCRUDE87">#REF!</definedName>
    <definedName name="USCRUDE88" localSheetId="9">#REF!</definedName>
    <definedName name="USCRUDE88" localSheetId="7">#REF!</definedName>
    <definedName name="USCRUDE88">#REF!</definedName>
    <definedName name="USD" localSheetId="9">#REF!</definedName>
    <definedName name="USD" localSheetId="7">#REF!</definedName>
    <definedName name="USD">#REF!</definedName>
    <definedName name="USDIST87" localSheetId="9">#REF!</definedName>
    <definedName name="USDIST87">#REF!</definedName>
    <definedName name="USDIST88" localSheetId="9">#REF!</definedName>
    <definedName name="USDIST88">#REF!</definedName>
    <definedName name="USDSR" localSheetId="9">#REF!</definedName>
    <definedName name="USDSR">#REF!</definedName>
    <definedName name="USMG87" localSheetId="9">#REF!</definedName>
    <definedName name="USMG87">#REF!</definedName>
    <definedName name="USMG88" localSheetId="9">#REF!</definedName>
    <definedName name="USMG88">#REF!</definedName>
    <definedName name="USmin" localSheetId="9">OFFSET(#REF!,0,0,COUNT(#REF!),1)</definedName>
    <definedName name="USmin" localSheetId="7">OFFSET(#REF!,0,0,COUNT(#REF!),1)</definedName>
    <definedName name="USmin">OFFSET(#REF!,0,0,COUNT(#REF!),1)</definedName>
    <definedName name="USPROD87" localSheetId="9">#REF!</definedName>
    <definedName name="USPROD87" localSheetId="7">#REF!</definedName>
    <definedName name="USPROD87">#REF!</definedName>
    <definedName name="USPROD88" localSheetId="9">#REF!</definedName>
    <definedName name="USPROD88" localSheetId="7">#REF!</definedName>
    <definedName name="USPROD88">#REF!</definedName>
    <definedName name="USRFO87" localSheetId="9">#REF!</definedName>
    <definedName name="USRFO87" localSheetId="7">#REF!</definedName>
    <definedName name="USRFO87">#REF!</definedName>
    <definedName name="USRFO88" localSheetId="9">#REF!</definedName>
    <definedName name="USRFO88">#REF!</definedName>
    <definedName name="USrng" localSheetId="9">OFFSET(#REF!,0,0,COUNT(#REF!),1)</definedName>
    <definedName name="USrng" localSheetId="7">OFFSET(#REF!,0,0,COUNT(#REF!),1)</definedName>
    <definedName name="USrng">OFFSET(#REF!,0,0,COUNT(#REF!),1)</definedName>
    <definedName name="USSR" localSheetId="9">#REF!</definedName>
    <definedName name="USSR" localSheetId="7">#REF!</definedName>
    <definedName name="USSR">#REF!</definedName>
    <definedName name="USTOT87" localSheetId="9">#REF!</definedName>
    <definedName name="USTOT87" localSheetId="7">#REF!</definedName>
    <definedName name="USTOT87">#REF!</definedName>
    <definedName name="USTOT88" localSheetId="9">#REF!</definedName>
    <definedName name="USTOT88" localSheetId="7">#REF!</definedName>
    <definedName name="USTOT88">#REF!</definedName>
    <definedName name="uu" localSheetId="9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9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9" hidden="1">{"Riqfin97",#N/A,FALSE,"Tran";"Riqfinpro",#N/A,FALSE,"Tran"}</definedName>
    <definedName name="uuuuuu" localSheetId="7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7">#REF!</definedName>
    <definedName name="VALID_FORMATS">#REF!</definedName>
    <definedName name="VenceHoy" localSheetId="9">#REF!</definedName>
    <definedName name="VenceHoy" localSheetId="7">#REF!</definedName>
    <definedName name="VenceHoy">#REF!</definedName>
    <definedName name="venci" localSheetId="9">#REF!</definedName>
    <definedName name="venci" localSheetId="7">#REF!</definedName>
    <definedName name="venci">#REF!</definedName>
    <definedName name="venci2000" localSheetId="9">#REF!</definedName>
    <definedName name="venci2000">#REF!</definedName>
    <definedName name="venci2001" localSheetId="9">#REF!</definedName>
    <definedName name="venci2001">#REF!</definedName>
    <definedName name="venci2002" localSheetId="9">#REF!</definedName>
    <definedName name="venci2002">#REF!</definedName>
    <definedName name="venci2003" localSheetId="9">#REF!</definedName>
    <definedName name="venci2003">#REF!</definedName>
    <definedName name="venci98" localSheetId="9">[22]Programa!#REF!</definedName>
    <definedName name="venci98">[22]Programa!#REF!</definedName>
    <definedName name="venci98j" localSheetId="9">[22]Programa!#REF!</definedName>
    <definedName name="venci98j">[22]Programa!#REF!</definedName>
    <definedName name="venci98s" localSheetId="9">#REF!</definedName>
    <definedName name="venci98s" localSheetId="7">#REF!</definedName>
    <definedName name="venci98s">#REF!</definedName>
    <definedName name="venci99" localSheetId="9">#REF!</definedName>
    <definedName name="venci99" localSheetId="7">#REF!</definedName>
    <definedName name="venci99">#REF!</definedName>
    <definedName name="VENEZU" localSheetId="9">#REF!</definedName>
    <definedName name="VENEZU" localSheetId="7">#REF!</definedName>
    <definedName name="VENEZU">#REF!</definedName>
    <definedName name="VENEZUELA">"bANCOS"</definedName>
    <definedName name="VIAAEREA" localSheetId="9">#REF!</definedName>
    <definedName name="VIAAEREA" localSheetId="7">#REF!</definedName>
    <definedName name="VIAAEREA">#REF!</definedName>
    <definedName name="volume_trade" localSheetId="9">#REF!</definedName>
    <definedName name="volume_trade" localSheetId="7">#REF!</definedName>
    <definedName name="volume_trade">#REF!</definedName>
    <definedName name="VTITLES" localSheetId="9">#REF!</definedName>
    <definedName name="VTITLES" localSheetId="7">#REF!</definedName>
    <definedName name="VTITLES">#REF!</definedName>
    <definedName name="vv" localSheetId="9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9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vvvv" localSheetId="9" hidden="1">{"Minpmon",#N/A,FALSE,"Monthinput"}</definedName>
    <definedName name="vvvv" localSheetId="7" hidden="1">{"Minpmon",#N/A,FALSE,"Monthinput"}</definedName>
    <definedName name="vvvv" hidden="1">{"Minpmon",#N/A,FALSE,"Monthinput"}</definedName>
    <definedName name="vvvvvvvvvvvv" localSheetId="9" hidden="1">{"Riqfin97",#N/A,FALSE,"Tran";"Riqfinpro",#N/A,FALSE,"Tran"}</definedName>
    <definedName name="vvvvvvvvvvvv" localSheetId="7" hidden="1">{"Riqfin97",#N/A,FALSE,"Tran";"Riqfinpro",#N/A,FALSE,"Tran"}</definedName>
    <definedName name="vvvvvvvvvvvv" hidden="1">{"Riqfin97",#N/A,FALSE,"Tran";"Riqfinpro",#N/A,FALSE,"Tran"}</definedName>
    <definedName name="vvvvvvvvvvvvv" localSheetId="9" hidden="1">{"Tab1",#N/A,FALSE,"P";"Tab2",#N/A,FALSE,"P"}</definedName>
    <definedName name="vvvvvvvvvvvvv" localSheetId="7" hidden="1">{"Tab1",#N/A,FALSE,"P";"Tab2",#N/A,FALSE,"P"}</definedName>
    <definedName name="vvvvvvvvvvvvv" hidden="1">{"Tab1",#N/A,FALSE,"P";"Tab2",#N/A,FALSE,"P"}</definedName>
    <definedName name="w" localSheetId="9" hidden="1">{"Minpmon",#N/A,FALSE,"Monthinput"}</definedName>
    <definedName name="w" localSheetId="7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7">#REF!</definedName>
    <definedName name="wage_govt_sector">#REF!</definedName>
    <definedName name="WAPR" localSheetId="9">#REF!</definedName>
    <definedName name="WAPR" localSheetId="7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9">#REF!</definedName>
    <definedName name="WEO" localSheetId="7">#REF!</definedName>
    <definedName name="WEO">#REF!</definedName>
    <definedName name="WEOD" localSheetId="9">#REF!</definedName>
    <definedName name="WEOD" localSheetId="7">#REF!</definedName>
    <definedName name="WEOD">#REF!</definedName>
    <definedName name="weodata" localSheetId="9">#REF!</definedName>
    <definedName name="weodata" localSheetId="7">#REF!</definedName>
    <definedName name="weodata">#REF!</definedName>
    <definedName name="wer" localSheetId="9" hidden="1">{"Riqfin97",#N/A,FALSE,"Tran";"Riqfinpro",#N/A,FALSE,"Tran"}</definedName>
    <definedName name="wer" localSheetId="7" hidden="1">{"Riqfin97",#N/A,FALSE,"Tran";"Riqfinpro",#N/A,FALSE,"Tran"}</definedName>
    <definedName name="wer" hidden="1">{"Riqfin97",#N/A,FALSE,"Tran";"Riqfinpro",#N/A,FALSE,"Tran"}</definedName>
    <definedName name="will" localSheetId="9">'[129]SPNF Acuerdo Incl. Int.'!will</definedName>
    <definedName name="will">'[129]SPNF Acuerdo Incl. Int.'!will</definedName>
    <definedName name="will1">#N/A</definedName>
    <definedName name="will3">#N/A</definedName>
    <definedName name="Work_Area" localSheetId="9">#REF!</definedName>
    <definedName name="Work_Area" localSheetId="7">#REF!</definedName>
    <definedName name="Work_Area">#REF!</definedName>
    <definedName name="WPCP33_D" localSheetId="9">#REF!</definedName>
    <definedName name="WPCP33_D" localSheetId="7">#REF!</definedName>
    <definedName name="WPCP33_D">#REF!</definedName>
    <definedName name="WPCP33pch" localSheetId="9">#REF!</definedName>
    <definedName name="WPCP33pch" localSheetId="7">#REF!</definedName>
    <definedName name="WPCP33pch">#REF!</definedName>
    <definedName name="wrn" localSheetId="9" hidden="1">{"Main Economic Indicators",#N/A,FALSE,"C"}</definedName>
    <definedName name="wrn" localSheetId="7" hidden="1">{"Main Economic Indicators",#N/A,FALSE,"C"}</definedName>
    <definedName name="wrn" hidden="1">{"Main Economic Indicators",#N/A,FALSE,"C"}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9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9" hidden="1">{#N/A,#N/A,FALSE,"BANKS"}</definedName>
    <definedName name="wrn.BANKS." localSheetId="7" hidden="1">{#N/A,#N/A,FALSE,"BANKS"}</definedName>
    <definedName name="wrn.BANKS." hidden="1">{#N/A,#N/A,FALSE,"BANKS"}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9" hidden="1">{#N/A,#N/A,FALSE,"BOP"}</definedName>
    <definedName name="wrn.BOP." localSheetId="7" hidden="1">{#N/A,#N/A,FALSE,"BOP"}</definedName>
    <definedName name="wrn.BOP." hidden="1">{#N/A,#N/A,FALSE,"BOP"}</definedName>
    <definedName name="wrn.BOP_MIDTERM." localSheetId="9" hidden="1">{"BOP_TAB",#N/A,FALSE,"N";"MIDTERM_TAB",#N/A,FALSE,"O"}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9" hidden="1">{#N/A,#N/A,FALSE,"CelPIB"}</definedName>
    <definedName name="wrn.CelPIB." localSheetId="7" hidden="1">{#N/A,#N/A,FALSE,"CelPIB"}</definedName>
    <definedName name="wrn.CelPIB." hidden="1">{#N/A,#N/A,FALSE,"CelPIB"}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9" hidden="1">{#N/A,#N/A,FALSE,"NFPS GDP"}</definedName>
    <definedName name="wrn.CGvt._.Revenue._.GDP." localSheetId="7" hidden="1">{#N/A,#N/A,FALSE,"NFPS GDP"}</definedName>
    <definedName name="wrn.CGvt._.Revenue._.GDP." hidden="1">{#N/A,#N/A,FALSE,"NFPS GDP"}</definedName>
    <definedName name="wrn.CREDIT." localSheetId="9" hidden="1">{#N/A,#N/A,FALSE,"CREDIT"}</definedName>
    <definedName name="wrn.CREDIT." localSheetId="7" hidden="1">{#N/A,#N/A,FALSE,"CREDIT"}</definedName>
    <definedName name="wrn.CREDIT." hidden="1">{#N/A,#N/A,FALSE,"CREDIT"}</definedName>
    <definedName name="wrn.DEBTSVC." localSheetId="9" hidden="1">{#N/A,#N/A,FALSE,"DEBTSVC"}</definedName>
    <definedName name="wrn.DEBTSVC." localSheetId="7" hidden="1">{#N/A,#N/A,FALSE,"DEBTSVC"}</definedName>
    <definedName name="wrn.DEBTSVC." hidden="1">{#N/A,#N/A,FALSE,"DEBTSVC"}</definedName>
    <definedName name="wrn.DEPO." localSheetId="9" hidden="1">{#N/A,#N/A,FALSE,"DEPO"}</definedName>
    <definedName name="wrn.DEPO." localSheetId="7" hidden="1">{#N/A,#N/A,FALSE,"DEPO"}</definedName>
    <definedName name="wrn.DEPO." hidden="1">{#N/A,#N/A,FALSE,"DEPO"}</definedName>
    <definedName name="wrn.EntpsPIB." localSheetId="9" hidden="1">{#N/A,#N/A,FALSE,"EntpsPIB"}</definedName>
    <definedName name="wrn.EntpsPIB." localSheetId="7" hidden="1">{#N/A,#N/A,FALSE,"EntpsPIB"}</definedName>
    <definedName name="wrn.EntpsPIB." hidden="1">{#N/A,#N/A,FALSE,"EntpsPIB"}</definedName>
    <definedName name="wrn.EXCISE." localSheetId="9" hidden="1">{#N/A,#N/A,FALSE,"EXCISE"}</definedName>
    <definedName name="wrn.EXCISE." localSheetId="7" hidden="1">{#N/A,#N/A,FALSE,"EXCISE"}</definedName>
    <definedName name="wrn.EXCISE." hidden="1">{#N/A,#N/A,FALSE,"EXCISE"}</definedName>
    <definedName name="wrn.EXRATE." localSheetId="9" hidden="1">{#N/A,#N/A,FALSE,"EXRATE"}</definedName>
    <definedName name="wrn.EXRATE." localSheetId="7" hidden="1">{#N/A,#N/A,FALSE,"EXRATE"}</definedName>
    <definedName name="wrn.EXRATE." hidden="1">{#N/A,#N/A,FALSE,"EXRATE"}</definedName>
    <definedName name="wrn.EXTDEBT." localSheetId="9" hidden="1">{#N/A,#N/A,FALSE,"EXTDEBT"}</definedName>
    <definedName name="wrn.EXTDEBT." localSheetId="7" hidden="1">{#N/A,#N/A,FALSE,"EXTDEBT"}</definedName>
    <definedName name="wrn.EXTDEBT." hidden="1">{#N/A,#N/A,FALSE,"EXTDEBT"}</definedName>
    <definedName name="wrn.EXTRABUDGT." localSheetId="9" hidden="1">{#N/A,#N/A,FALSE,"EXTRABUDGT"}</definedName>
    <definedName name="wrn.EXTRABUDGT." localSheetId="7" hidden="1">{#N/A,#N/A,FALSE,"EXTRABUDGT"}</definedName>
    <definedName name="wrn.EXTRABUDGT." hidden="1">{#N/A,#N/A,FALSE,"EXTRABUDGT"}</definedName>
    <definedName name="wrn.EXTRABUDGT2." localSheetId="9" hidden="1">{#N/A,#N/A,FALSE,"EXTRABUDGT2"}</definedName>
    <definedName name="wrn.EXTRABUDGT2." localSheetId="7" hidden="1">{#N/A,#N/A,FALSE,"EXTRABUDGT2"}</definedName>
    <definedName name="wrn.EXTRABUDGT2." hidden="1">{#N/A,#N/A,FALSE,"EXTRABUDGT2"}</definedName>
    <definedName name="wrn.GDP." localSheetId="9" hidden="1">{#N/A,#N/A,FALSE,"GDP_ORIGIN";#N/A,#N/A,FALSE,"EMP_POP"}</definedName>
    <definedName name="wrn.GDP." localSheetId="7" hidden="1">{#N/A,#N/A,FALSE,"GDP_ORIGIN";#N/A,#N/A,FALSE,"EMP_POP"}</definedName>
    <definedName name="wrn.GDP." hidden="1">{#N/A,#N/A,FALSE,"GDP_ORIGIN";#N/A,#N/A,FALSE,"EMP_POP"}</definedName>
    <definedName name="wrn.GGOVT." localSheetId="9" hidden="1">{#N/A,#N/A,FALSE,"GGOVT"}</definedName>
    <definedName name="wrn.GGOVT." localSheetId="7" hidden="1">{#N/A,#N/A,FALSE,"GGOVT"}</definedName>
    <definedName name="wrn.GGOVT." hidden="1">{#N/A,#N/A,FALSE,"GGOVT"}</definedName>
    <definedName name="wrn.GGOVT2." localSheetId="9" hidden="1">{#N/A,#N/A,FALSE,"GGOVT2"}</definedName>
    <definedName name="wrn.GGOVT2." localSheetId="7" hidden="1">{#N/A,#N/A,FALSE,"GGOVT2"}</definedName>
    <definedName name="wrn.GGOVT2." hidden="1">{#N/A,#N/A,FALSE,"GGOVT2"}</definedName>
    <definedName name="wrn.GGOVTPC." localSheetId="9" hidden="1">{#N/A,#N/A,FALSE,"GGOVT%"}</definedName>
    <definedName name="wrn.GGOVTPC." localSheetId="7" hidden="1">{#N/A,#N/A,FALSE,"GGOVT%"}</definedName>
    <definedName name="wrn.GGOVTPC." hidden="1">{#N/A,#N/A,FALSE,"GGOVT%"}</definedName>
    <definedName name="wrn.INCOMETX." localSheetId="9" hidden="1">{#N/A,#N/A,FALSE,"INCOMETX"}</definedName>
    <definedName name="wrn.INCOMETX." localSheetId="7" hidden="1">{#N/A,#N/A,FALSE,"INCOMETX"}</definedName>
    <definedName name="wrn.INCOMETX." hidden="1">{#N/A,#N/A,FALSE,"INCOMETX"}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9" hidden="1">{#N/A,#N/A,FALSE,"INTERST"}</definedName>
    <definedName name="wrn.INTERST." localSheetId="7" hidden="1">{#N/A,#N/A,FALSE,"INTERST"}</definedName>
    <definedName name="wrn.INTERST." hidden="1">{#N/A,#N/A,FALSE,"INTERST"}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9" hidden="1">{"Main Economic Indicators",#N/A,FALSE,"C"}</definedName>
    <definedName name="wrn.Main._.Economic._.Indicators." localSheetId="7" hidden="1">{"Main Economic Indicators",#N/A,FALSE,"C"}</definedName>
    <definedName name="wrn.Main._.Economic._.Indicators." hidden="1">{"Main Economic Indicators",#N/A,FALSE,"C"}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9" hidden="1">{"MONA",#N/A,FALSE,"S"}</definedName>
    <definedName name="wrn.MONA." localSheetId="7" hidden="1">{"MONA",#N/A,FALSE,"S"}</definedName>
    <definedName name="wrn.MONA." hidden="1">{"MONA",#N/A,FALSE,"S"}</definedName>
    <definedName name="wrn.Monthsheet." localSheetId="9" hidden="1">{"Minpmon",#N/A,FALSE,"Monthinput"}</definedName>
    <definedName name="wrn.Monthsheet." localSheetId="7" hidden="1">{"Minpmon",#N/A,FALSE,"Monthinput"}</definedName>
    <definedName name="wrn.Monthsheet." hidden="1">{"Minpmon",#N/A,FALSE,"Monthinput"}</definedName>
    <definedName name="wrn.MS." localSheetId="9" hidden="1">{#N/A,#N/A,FALSE,"MS"}</definedName>
    <definedName name="wrn.MS." localSheetId="7" hidden="1">{#N/A,#N/A,FALSE,"MS"}</definedName>
    <definedName name="wrn.MS." hidden="1">{#N/A,#N/A,FALSE,"MS"}</definedName>
    <definedName name="wrn.NBG." localSheetId="9" hidden="1">{#N/A,#N/A,FALSE,"NBG"}</definedName>
    <definedName name="wrn.NBG." localSheetId="7" hidden="1">{#N/A,#N/A,FALSE,"NBG"}</definedName>
    <definedName name="wrn.NBG." hidden="1">{#N/A,#N/A,FALSE,"NBG"}</definedName>
    <definedName name="wrn.NFPS._.GDP." localSheetId="9" hidden="1">{#N/A,#N/A,FALSE,"NFPS GDP"}</definedName>
    <definedName name="wrn.NFPS._.GDP." localSheetId="7" hidden="1">{#N/A,#N/A,FALSE,"NFPS GDP"}</definedName>
    <definedName name="wrn.NFPS._.GDP." hidden="1">{#N/A,#N/A,FALSE,"NFPS GDP"}</definedName>
    <definedName name="wrn.original." localSheetId="9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9" hidden="1">{#N/A,#N/A,FALSE,"PCPI"}</definedName>
    <definedName name="wrn.PCPI." localSheetId="7" hidden="1">{#N/A,#N/A,FALSE,"PCPI"}</definedName>
    <definedName name="wrn.PCPI." hidden="1">{#N/A,#N/A,FALSE,"PCPI"}</definedName>
    <definedName name="wrn.PENSION." localSheetId="9" hidden="1">{#N/A,#N/A,FALSE,"PENSION"}</definedName>
    <definedName name="wrn.PENSION." localSheetId="7" hidden="1">{#N/A,#N/A,FALSE,"PENSION"}</definedName>
    <definedName name="wrn.PENSION." hidden="1">{#N/A,#N/A,FALSE,"PENSION"}</definedName>
    <definedName name="wrn.Program." localSheetId="9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PRUDENT." localSheetId="9" hidden="1">{#N/A,#N/A,FALSE,"PRUDENT"}</definedName>
    <definedName name="wrn.PRUDENT." localSheetId="7" hidden="1">{#N/A,#N/A,FALSE,"PRUDENT"}</definedName>
    <definedName name="wrn.PRUDENT." hidden="1">{#N/A,#N/A,FALSE,"PRUDENT"}</definedName>
    <definedName name="wrn.PUBLEXP." localSheetId="9" hidden="1">{#N/A,#N/A,FALSE,"PUBLEXP"}</definedName>
    <definedName name="wrn.PUBLEXP." localSheetId="7" hidden="1">{#N/A,#N/A,FALSE,"PUBLEXP"}</definedName>
    <definedName name="wrn.PUBLEXP." hidden="1">{#N/A,#N/A,FALSE,"PUBLEXP"}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9" hidden="1">{#N/A,#N/A,FALSE,"RestGGPIB"}</definedName>
    <definedName name="wrn.RestGGPIB." localSheetId="7" hidden="1">{#N/A,#N/A,FALSE,"RestGGPIB"}</definedName>
    <definedName name="wrn.RestGGPIB." hidden="1">{#N/A,#N/A,FALSE,"RestGGPIB"}</definedName>
    <definedName name="wrn.REVSHARE." localSheetId="9" hidden="1">{#N/A,#N/A,FALSE,"REVSHARE"}</definedName>
    <definedName name="wrn.REVSHARE." localSheetId="7" hidden="1">{#N/A,#N/A,FALSE,"REVSHARE"}</definedName>
    <definedName name="wrn.REVSHARE." hidden="1">{#N/A,#N/A,FALSE,"REVSHARE"}</definedName>
    <definedName name="wrn.Riqfin." localSheetId="9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9" hidden="1">{#N/A,#N/A,FALSE,"SSPIB"}</definedName>
    <definedName name="wrn.SSPIB." localSheetId="7" hidden="1">{#N/A,#N/A,FALSE,"SSPIB"}</definedName>
    <definedName name="wrn.SSPIB." hidden="1">{#N/A,#N/A,FALSE,"SSPIB"}</definedName>
    <definedName name="wrn.Staff._.Report._.Tables." localSheetId="9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9" hidden="1">{#N/A,#N/A,FALSE,"STATE"}</definedName>
    <definedName name="wrn.STATE." localSheetId="7" hidden="1">{#N/A,#N/A,FALSE,"STATE"}</definedName>
    <definedName name="wrn.STATE." hidden="1">{#N/A,#N/A,FALSE,"STATE"}</definedName>
    <definedName name="wrn.TAXARREARS." localSheetId="9" hidden="1">{#N/A,#N/A,FALSE,"TAXARREARS"}</definedName>
    <definedName name="wrn.TAXARREARS." localSheetId="7" hidden="1">{#N/A,#N/A,FALSE,"TAXARREARS"}</definedName>
    <definedName name="wrn.TAXARREARS." hidden="1">{#N/A,#N/A,FALSE,"TAXARREARS"}</definedName>
    <definedName name="wrn.TAXPAYRS." localSheetId="9" hidden="1">{#N/A,#N/A,FALSE,"TAXPAYRS"}</definedName>
    <definedName name="wrn.TAXPAYRS." localSheetId="7" hidden="1">{#N/A,#N/A,FALSE,"TAXPAYRS"}</definedName>
    <definedName name="wrn.TAXPAYRS." hidden="1">{#N/A,#N/A,FALSE,"TAXPAYRS"}</definedName>
    <definedName name="wrn.TRADE." localSheetId="9" hidden="1">{#N/A,#N/A,FALSE,"TRADE"}</definedName>
    <definedName name="wrn.TRADE." localSheetId="7" hidden="1">{#N/A,#N/A,FALSE,"TRADE"}</definedName>
    <definedName name="wrn.TRADE." hidden="1">{#N/A,#N/A,FALSE,"TRADE"}</definedName>
    <definedName name="wrn.TRANSPORT." localSheetId="9" hidden="1">{#N/A,#N/A,FALSE,"TRANPORT"}</definedName>
    <definedName name="wrn.TRANSPORT." localSheetId="7" hidden="1">{#N/A,#N/A,FALSE,"TRANPORT"}</definedName>
    <definedName name="wrn.TRANSPORT." hidden="1">{#N/A,#N/A,FALSE,"TRANPORT"}</definedName>
    <definedName name="wrn.UNEMPL." localSheetId="9" hidden="1">{#N/A,#N/A,FALSE,"EMP_POP";#N/A,#N/A,FALSE,"UNEMPL"}</definedName>
    <definedName name="wrn.UNEMPL." localSheetId="7" hidden="1">{#N/A,#N/A,FALSE,"EMP_POP";#N/A,#N/A,FALSE,"UNEMPL"}</definedName>
    <definedName name="wrn.UNEMPL." hidden="1">{#N/A,#N/A,FALSE,"EMP_POP";#N/A,#N/A,FALSE,"UNEMPL"}</definedName>
    <definedName name="wrn.WAGES." localSheetId="9" hidden="1">{#N/A,#N/A,FALSE,"WAGES"}</definedName>
    <definedName name="wrn.WAGES." localSheetId="7" hidden="1">{#N/A,#N/A,FALSE,"WAGES"}</definedName>
    <definedName name="wrn.WAGES." hidden="1">{#N/A,#N/A,FALSE,"WAGES"}</definedName>
    <definedName name="wrn.WEO." localSheetId="9" hidden="1">{"WEO",#N/A,FALSE,"T"}</definedName>
    <definedName name="wrn.WEO." localSheetId="7" hidden="1">{"WEO",#N/A,FALSE,"T"}</definedName>
    <definedName name="wrn.WEO." hidden="1">{"WEO",#N/A,FALSE,"T"}</definedName>
    <definedName name="Wt_d">[51]CIRRs!$C$59</definedName>
    <definedName name="wtewt" localSheetId="9" hidden="1">#REF!</definedName>
    <definedName name="wtewt" localSheetId="7" hidden="1">#REF!</definedName>
    <definedName name="wtewt" hidden="1">#REF!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9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9" hidden="1">{"Minpmon",#N/A,FALSE,"Monthinput"}</definedName>
    <definedName name="wwwww" localSheetId="7" hidden="1">{"Minpmon",#N/A,FALSE,"Monthinput"}</definedName>
    <definedName name="wwwww" hidden="1">{"Minpmon",#N/A,FALSE,"Monthinput"}</definedName>
    <definedName name="wwwwwww" localSheetId="9" hidden="1">{"Riqfin97",#N/A,FALSE,"Tran";"Riqfinpro",#N/A,FALSE,"Tran"}</definedName>
    <definedName name="wwwwwww" localSheetId="7" hidden="1">{"Riqfin97",#N/A,FALSE,"Tran";"Riqfinpro",#N/A,FALSE,"Tran"}</definedName>
    <definedName name="wwwwwww" hidden="1">{"Riqfin97",#N/A,FALSE,"Tran";"Riqfinpro",#N/A,FALSE,"Tran"}</definedName>
    <definedName name="wwwwwwww" localSheetId="9" hidden="1">{"Tab1",#N/A,FALSE,"P";"Tab2",#N/A,FALSE,"P"}</definedName>
    <definedName name="wwwwwwww" localSheetId="7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7">#REF!</definedName>
    <definedName name="X">#REF!</definedName>
    <definedName name="X_Rate" localSheetId="9">#REF!</definedName>
    <definedName name="X_Rate" localSheetId="7">#REF!</definedName>
    <definedName name="X_Rate">#REF!</definedName>
    <definedName name="xa" localSheetId="9">'[159]PIB EN CORR'!#REF!</definedName>
    <definedName name="xa" localSheetId="7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9">#REF!</definedName>
    <definedName name="Xaxis" localSheetId="7">#REF!</definedName>
    <definedName name="Xaxis">#REF!</definedName>
    <definedName name="XBANANO" localSheetId="9">#REF!</definedName>
    <definedName name="XBANANO" localSheetId="7">#REF!</definedName>
    <definedName name="XBANANO">#REF!</definedName>
    <definedName name="xbb" localSheetId="9">'[159]PIB EN CORR'!#REF!</definedName>
    <definedName name="xbb" localSheetId="7">'[159]PIB EN CORR'!#REF!</definedName>
    <definedName name="xbb">'[159]PIB EN CORR'!#REF!</definedName>
    <definedName name="XBS">[84]SREAL!A$41</definedName>
    <definedName name="xc">'[86]graf 1'!$A$3:$C$28</definedName>
    <definedName name="XCAFE" localSheetId="9">#REF!</definedName>
    <definedName name="XCAFE" localSheetId="7">#REF!</definedName>
    <definedName name="XCAFE">#REF!</definedName>
    <definedName name="xdr" localSheetId="9">#REF!</definedName>
    <definedName name="xdr" localSheetId="7">#REF!</definedName>
    <definedName name="xdr">#REF!</definedName>
    <definedName name="XGS" localSheetId="9">#REF!</definedName>
    <definedName name="XGS" localSheetId="7">#REF!</definedName>
    <definedName name="XGS">#REF!</definedName>
    <definedName name="XMENSUALES" localSheetId="9">#REF!</definedName>
    <definedName name="XMENSUALES">#REF!</definedName>
    <definedName name="XOF" localSheetId="9">#REF!</definedName>
    <definedName name="XOF">#REF!</definedName>
    <definedName name="xr" localSheetId="9">#REF!</definedName>
    <definedName name="xr">#REF!</definedName>
    <definedName name="xx" localSheetId="9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9">#REF!</definedName>
    <definedName name="xxWRS_11" localSheetId="7">#REF!</definedName>
    <definedName name="xxWRS_11">#REF!</definedName>
    <definedName name="xxWRS_19" localSheetId="9">#REF!</definedName>
    <definedName name="xxWRS_19" localSheetId="7">#REF!</definedName>
    <definedName name="xxWRS_19">#REF!</definedName>
    <definedName name="xxWRS_2" localSheetId="9">#REF!</definedName>
    <definedName name="xxWRS_2" localSheetId="7">#REF!</definedName>
    <definedName name="xxWRS_2">#REF!</definedName>
    <definedName name="xxWRS_20" localSheetId="9">#REF!</definedName>
    <definedName name="xxWRS_20">#REF!</definedName>
    <definedName name="xxWRS_3" localSheetId="9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9">#REF!</definedName>
    <definedName name="XXX1" localSheetId="7">#REF!</definedName>
    <definedName name="XXX1">#REF!</definedName>
    <definedName name="xxxx" localSheetId="9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7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7" hidden="1">#REF!</definedName>
    <definedName name="y" hidden="1">#REF!</definedName>
    <definedName name="ycirr" localSheetId="9">#REF!</definedName>
    <definedName name="ycirr" localSheetId="7">#REF!</definedName>
    <definedName name="ycirr">#REF!</definedName>
    <definedName name="Year" localSheetId="9">#REF!</definedName>
    <definedName name="Year" localSheetId="7">#REF!</definedName>
    <definedName name="Year">#REF!</definedName>
    <definedName name="Years" localSheetId="9">#REF!</definedName>
    <definedName name="Years">#REF!</definedName>
    <definedName name="yenr" localSheetId="9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9" hidden="1">'[63]Fax a enviar'!#REF!</definedName>
    <definedName name="ytyry" localSheetId="7" hidden="1">'[63]Fax a enviar'!#REF!</definedName>
    <definedName name="ytyry" hidden="1">'[63]Fax a enviar'!#REF!</definedName>
    <definedName name="ytytryry" localSheetId="9" hidden="1">#REF!</definedName>
    <definedName name="ytytryry" localSheetId="7" hidden="1">#REF!</definedName>
    <definedName name="ytytryry" hidden="1">#REF!</definedName>
    <definedName name="ytyty" localSheetId="9" hidden="1">'[33]Fax a enviar'!#REF!</definedName>
    <definedName name="ytyty" localSheetId="7" hidden="1">'[33]Fax a enviar'!#REF!</definedName>
    <definedName name="ytyty" hidden="1">'[33]Fax a enviar'!#REF!</definedName>
    <definedName name="ytytyt" localSheetId="9" hidden="1">'[33]Fax a enviar'!#REF!</definedName>
    <definedName name="ytytyt" localSheetId="7" hidden="1">'[33]Fax a enviar'!#REF!</definedName>
    <definedName name="ytytyt" hidden="1">'[33]Fax a enviar'!#REF!</definedName>
    <definedName name="yu" localSheetId="9" hidden="1">{"Tab1",#N/A,FALSE,"P";"Tab2",#N/A,FALSE,"P"}</definedName>
    <definedName name="yu" localSheetId="7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9">#REF!</definedName>
    <definedName name="YY" localSheetId="7">#REF!</definedName>
    <definedName name="YY">#REF!</definedName>
    <definedName name="YY1A" localSheetId="9">#REF!</definedName>
    <definedName name="YY1A" localSheetId="7">#REF!</definedName>
    <definedName name="YY1A">#REF!</definedName>
    <definedName name="yytutyu" localSheetId="9" hidden="1">#REF!</definedName>
    <definedName name="yytutyu" localSheetId="7" hidden="1">#REF!</definedName>
    <definedName name="yytutyu" hidden="1">#REF!</definedName>
    <definedName name="yyy" localSheetId="9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9" hidden="1">{"Tab1",#N/A,FALSE,"P";"Tab2",#N/A,FALSE,"P"}</definedName>
    <definedName name="yyyy" localSheetId="7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9" hidden="1">#REF!</definedName>
    <definedName name="yyyyyyyyyyyyy" localSheetId="7" hidden="1">#REF!</definedName>
    <definedName name="yyyyyyyyyyyyy" hidden="1">#REF!</definedName>
    <definedName name="yyyyyyyyyyyyyyy" localSheetId="9" hidden="1">'[96]Fax a enviar'!#REF!</definedName>
    <definedName name="yyyyyyyyyyyyyyy" localSheetId="7" hidden="1">'[96]Fax a enviar'!#REF!</definedName>
    <definedName name="yyyyyyyyyyyyyyy" hidden="1">'[96]Fax a enviar'!#REF!</definedName>
    <definedName name="yyyyyyyyyyyyyyyyyyyyyy" localSheetId="7" hidden="1">'[90]Fax a enviar'!#REF!</definedName>
    <definedName name="yyyyyyyyyyyyyyyyyyyyyy" hidden="1">'[90]Fax a enviar'!#REF!</definedName>
    <definedName name="Z" localSheetId="9">#REF!</definedName>
    <definedName name="Z" localSheetId="7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c" localSheetId="9" hidden="1">{"Riqfin97",#N/A,FALSE,"Tran";"Riqfinpro",#N/A,FALSE,"Tran"}</definedName>
    <definedName name="zc" localSheetId="7" hidden="1">{"Riqfin97",#N/A,FALSE,"Tran";"Riqfinpro",#N/A,FALSE,"Tran"}</definedName>
    <definedName name="zc" hidden="1">{"Riqfin97",#N/A,FALSE,"Tran";"Riqfinpro",#N/A,FALSE,"Tran"}</definedName>
    <definedName name="zio" localSheetId="9" hidden="1">{"Tab1",#N/A,FALSE,"P";"Tab2",#N/A,FALSE,"P"}</definedName>
    <definedName name="zio" localSheetId="7" hidden="1">{"Tab1",#N/A,FALSE,"P";"Tab2",#N/A,FALSE,"P"}</definedName>
    <definedName name="zio" hidden="1">{"Tab1",#N/A,FALSE,"P";"Tab2",#N/A,FALSE,"P"}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7">#REF!</definedName>
    <definedName name="zrrae">#REF!</definedName>
    <definedName name="zv" localSheetId="9" hidden="1">{"Tab1",#N/A,FALSE,"P";"Tab2",#N/A,FALSE,"P"}</definedName>
    <definedName name="zv" localSheetId="7" hidden="1">{"Tab1",#N/A,FALSE,"P";"Tab2",#N/A,FALSE,"P"}</definedName>
    <definedName name="zv" hidden="1">{"Tab1",#N/A,FALSE,"P";"Tab2",#N/A,FALSE,"P"}</definedName>
    <definedName name="zx" localSheetId="9" hidden="1">{"Tab1",#N/A,FALSE,"P";"Tab2",#N/A,FALSE,"P"}</definedName>
    <definedName name="zx" localSheetId="7" hidden="1">{"Tab1",#N/A,FALSE,"P";"Tab2",#N/A,FALSE,"P"}</definedName>
    <definedName name="zx" hidden="1">{"Tab1",#N/A,FALSE,"P";"Tab2",#N/A,FALSE,"P"}</definedName>
    <definedName name="zz" localSheetId="9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7">#REF!</definedName>
    <definedName name="zzrr">#REF!</definedName>
    <definedName name="zzzz" localSheetId="9" hidden="1">{"Tab1",#N/A,FALSE,"P";"Tab2",#N/A,FALSE,"P"}</definedName>
    <definedName name="zzzz" localSheetId="7" hidden="1">{"Tab1",#N/A,FALSE,"P";"Tab2",#N/A,FALSE,"P"}</definedName>
    <definedName name="zzzz" hidden="1">{"Tab1",#N/A,FALSE,"P";"Tab2",#N/A,FALSE,"P"}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7" l="1"/>
  <c r="H16" i="17" l="1"/>
  <c r="G22" i="17"/>
  <c r="G26" i="17"/>
  <c r="G27" i="17"/>
  <c r="G34" i="17"/>
  <c r="G32" i="17"/>
  <c r="E26" i="17" l="1"/>
  <c r="H17" i="17"/>
  <c r="G17" i="17"/>
  <c r="H18" i="17"/>
  <c r="H19" i="17"/>
  <c r="H20" i="17"/>
  <c r="H22" i="17"/>
  <c r="H23" i="17"/>
  <c r="H24" i="17"/>
  <c r="H32" i="17"/>
  <c r="H34" i="17"/>
  <c r="F30" i="17"/>
  <c r="H30" i="17" s="1"/>
  <c r="E30" i="17"/>
  <c r="D30" i="17"/>
  <c r="F27" i="17"/>
  <c r="H27" i="17" s="1"/>
  <c r="E27" i="17"/>
  <c r="D27" i="17"/>
  <c r="D26" i="17"/>
  <c r="G24" i="17"/>
  <c r="G23" i="17"/>
  <c r="F21" i="17"/>
  <c r="H21" i="17" s="1"/>
  <c r="E21" i="17"/>
  <c r="D21" i="17"/>
  <c r="G20" i="17"/>
  <c r="G19" i="17"/>
  <c r="G18" i="17"/>
  <c r="F16" i="17"/>
  <c r="E16" i="17"/>
  <c r="E29" i="17" s="1"/>
  <c r="D16" i="17"/>
  <c r="H26" i="17" l="1"/>
  <c r="D29" i="17"/>
  <c r="G21" i="17"/>
  <c r="D28" i="17"/>
  <c r="G16" i="17"/>
  <c r="F29" i="17"/>
  <c r="H29" i="17" s="1"/>
  <c r="E28" i="17"/>
  <c r="G29" i="17"/>
  <c r="G30" i="17"/>
  <c r="F28" i="17"/>
  <c r="H28" i="17" s="1"/>
  <c r="G28" i="17" l="1"/>
  <c r="P19" i="19" l="1"/>
  <c r="Q14" i="19" s="1"/>
  <c r="Q18" i="19"/>
  <c r="Q17" i="19"/>
  <c r="Q16" i="19"/>
  <c r="Q15" i="19"/>
  <c r="D29" i="7" l="1"/>
  <c r="E29" i="7"/>
  <c r="F29" i="7"/>
  <c r="C29" i="7"/>
  <c r="G300" i="14" l="1"/>
  <c r="H300" i="14" s="1"/>
  <c r="G299" i="14"/>
  <c r="H299" i="14" s="1"/>
  <c r="G298" i="14"/>
  <c r="H298" i="14" s="1"/>
  <c r="G297" i="14"/>
  <c r="H297" i="14" s="1"/>
  <c r="G296" i="14"/>
  <c r="H296" i="14" s="1"/>
  <c r="G295" i="14"/>
  <c r="H295" i="14" s="1"/>
  <c r="G294" i="14"/>
  <c r="H294" i="14" s="1"/>
  <c r="G293" i="14"/>
  <c r="H293" i="14" s="1"/>
  <c r="G292" i="14"/>
  <c r="H292" i="14" s="1"/>
  <c r="G291" i="14"/>
  <c r="H291" i="14" s="1"/>
  <c r="G290" i="14"/>
  <c r="H290" i="14" s="1"/>
  <c r="G289" i="14"/>
  <c r="H289" i="14" s="1"/>
  <c r="G288" i="14"/>
  <c r="H288" i="14" s="1"/>
  <c r="G287" i="14"/>
  <c r="H287" i="14" s="1"/>
  <c r="G286" i="14"/>
  <c r="H286" i="14" s="1"/>
  <c r="G285" i="14"/>
  <c r="H285" i="14" s="1"/>
  <c r="G284" i="14"/>
  <c r="H284" i="14" s="1"/>
  <c r="G283" i="14"/>
  <c r="H283" i="14" s="1"/>
  <c r="G282" i="14"/>
  <c r="H282" i="14" s="1"/>
  <c r="G281" i="14"/>
  <c r="H281" i="14" s="1"/>
  <c r="G280" i="14"/>
  <c r="H280" i="14" s="1"/>
  <c r="G279" i="14"/>
  <c r="H279" i="14" s="1"/>
  <c r="G278" i="14"/>
  <c r="H278" i="14" s="1"/>
  <c r="G277" i="14"/>
  <c r="H277" i="14" s="1"/>
  <c r="G276" i="14"/>
  <c r="H276" i="14" s="1"/>
  <c r="G275" i="14"/>
  <c r="H275" i="14" s="1"/>
  <c r="G274" i="14"/>
  <c r="H274" i="14" s="1"/>
  <c r="G273" i="14"/>
  <c r="H273" i="14" s="1"/>
  <c r="G272" i="14"/>
  <c r="H272" i="14" s="1"/>
  <c r="G271" i="14"/>
  <c r="H271" i="14" s="1"/>
  <c r="G270" i="14"/>
  <c r="H270" i="14" s="1"/>
  <c r="G269" i="14"/>
  <c r="H269" i="14" s="1"/>
  <c r="G268" i="14"/>
  <c r="H268" i="14" s="1"/>
  <c r="G267" i="14"/>
  <c r="H267" i="14" s="1"/>
  <c r="G266" i="14"/>
  <c r="H266" i="14" s="1"/>
  <c r="G265" i="14"/>
  <c r="H265" i="14" s="1"/>
  <c r="G264" i="14"/>
  <c r="H264" i="14" s="1"/>
  <c r="G263" i="14"/>
  <c r="H263" i="14" s="1"/>
  <c r="G262" i="14"/>
  <c r="H262" i="14" s="1"/>
  <c r="G261" i="14"/>
  <c r="H261" i="14" s="1"/>
  <c r="G260" i="14"/>
  <c r="H260" i="14" s="1"/>
  <c r="G259" i="14"/>
  <c r="H259" i="14" s="1"/>
  <c r="G258" i="14"/>
  <c r="H258" i="14" s="1"/>
  <c r="G257" i="14"/>
  <c r="H257" i="14" s="1"/>
  <c r="G256" i="14"/>
  <c r="H256" i="14" s="1"/>
  <c r="G255" i="14"/>
  <c r="H255" i="14" s="1"/>
  <c r="G254" i="14"/>
  <c r="H254" i="14" s="1"/>
  <c r="G253" i="14"/>
  <c r="H253" i="14" s="1"/>
  <c r="G252" i="14"/>
  <c r="H252" i="14" s="1"/>
  <c r="G251" i="14"/>
  <c r="H251" i="14" s="1"/>
  <c r="G250" i="14"/>
  <c r="H250" i="14" s="1"/>
  <c r="G249" i="14"/>
  <c r="H249" i="14" s="1"/>
  <c r="G248" i="14"/>
  <c r="H248" i="14" s="1"/>
  <c r="G247" i="14"/>
  <c r="H247" i="14" s="1"/>
  <c r="G246" i="14"/>
  <c r="H246" i="14" s="1"/>
  <c r="G245" i="14"/>
  <c r="H245" i="14" s="1"/>
  <c r="G244" i="14"/>
  <c r="H244" i="14" s="1"/>
  <c r="G243" i="14"/>
  <c r="H243" i="14" s="1"/>
  <c r="G242" i="14"/>
  <c r="H242" i="14" s="1"/>
  <c r="G241" i="14"/>
  <c r="H241" i="14" s="1"/>
  <c r="G240" i="14"/>
  <c r="H240" i="14" s="1"/>
  <c r="G239" i="14"/>
  <c r="H239" i="14" s="1"/>
  <c r="G238" i="14"/>
  <c r="H238" i="14" s="1"/>
  <c r="G237" i="14"/>
  <c r="H237" i="14" s="1"/>
  <c r="G236" i="14"/>
  <c r="H236" i="14" s="1"/>
  <c r="G235" i="14"/>
  <c r="H235" i="14" s="1"/>
  <c r="G234" i="14"/>
  <c r="H234" i="14" s="1"/>
  <c r="G233" i="14"/>
  <c r="H233" i="14" s="1"/>
  <c r="G232" i="14"/>
  <c r="H232" i="14" s="1"/>
  <c r="G231" i="14"/>
  <c r="H231" i="14" s="1"/>
  <c r="G230" i="14"/>
  <c r="H230" i="14" s="1"/>
  <c r="G229" i="14"/>
  <c r="H229" i="14" s="1"/>
  <c r="G228" i="14"/>
  <c r="H228" i="14" s="1"/>
  <c r="G227" i="14"/>
  <c r="H227" i="14" s="1"/>
  <c r="G226" i="14"/>
  <c r="H226" i="14" s="1"/>
  <c r="G225" i="14"/>
  <c r="H225" i="14" s="1"/>
  <c r="G224" i="14"/>
  <c r="H224" i="14" s="1"/>
  <c r="G223" i="14"/>
  <c r="H223" i="14" s="1"/>
  <c r="G222" i="14"/>
  <c r="H222" i="14" s="1"/>
  <c r="G221" i="14"/>
  <c r="H221" i="14" s="1"/>
  <c r="G220" i="14"/>
  <c r="H220" i="14" s="1"/>
  <c r="G219" i="14"/>
  <c r="H219" i="14" s="1"/>
  <c r="G218" i="14"/>
  <c r="H218" i="14" s="1"/>
  <c r="G217" i="14"/>
  <c r="H217" i="14" s="1"/>
  <c r="G216" i="14"/>
  <c r="H216" i="14" s="1"/>
  <c r="G215" i="14"/>
  <c r="H215" i="14" s="1"/>
  <c r="G214" i="14"/>
  <c r="H214" i="14" s="1"/>
  <c r="G213" i="14"/>
  <c r="H213" i="14" s="1"/>
  <c r="G212" i="14"/>
  <c r="H212" i="14" s="1"/>
  <c r="G211" i="14"/>
  <c r="H211" i="14" s="1"/>
  <c r="G210" i="14"/>
  <c r="H210" i="14" s="1"/>
  <c r="G209" i="14"/>
  <c r="H209" i="14" s="1"/>
  <c r="G208" i="14"/>
  <c r="H208" i="14" s="1"/>
  <c r="G207" i="14"/>
  <c r="H207" i="14" s="1"/>
  <c r="G206" i="14"/>
  <c r="H206" i="14" s="1"/>
  <c r="G205" i="14"/>
  <c r="H205" i="14" s="1"/>
  <c r="G204" i="14"/>
  <c r="H204" i="14" s="1"/>
  <c r="G203" i="14"/>
  <c r="H203" i="14" s="1"/>
  <c r="G202" i="14"/>
  <c r="H202" i="14" s="1"/>
  <c r="G201" i="14"/>
  <c r="H201" i="14" s="1"/>
  <c r="G200" i="14"/>
  <c r="H200" i="14" s="1"/>
  <c r="G199" i="14"/>
  <c r="H199" i="14" s="1"/>
  <c r="G198" i="14"/>
  <c r="H198" i="14" s="1"/>
  <c r="G197" i="14"/>
  <c r="H197" i="14" s="1"/>
  <c r="G196" i="14"/>
  <c r="H196" i="14" s="1"/>
  <c r="G195" i="14"/>
  <c r="H195" i="14" s="1"/>
  <c r="G194" i="14"/>
  <c r="H194" i="14" s="1"/>
  <c r="G193" i="14"/>
  <c r="H193" i="14" s="1"/>
  <c r="G192" i="14"/>
  <c r="H192" i="14" s="1"/>
  <c r="G191" i="14"/>
  <c r="H191" i="14" s="1"/>
  <c r="G190" i="14"/>
  <c r="H190" i="14" s="1"/>
  <c r="G189" i="14"/>
  <c r="H189" i="14" s="1"/>
  <c r="G188" i="14"/>
  <c r="H188" i="14" s="1"/>
  <c r="G187" i="14"/>
  <c r="H187" i="14" s="1"/>
  <c r="G186" i="14"/>
  <c r="H186" i="14" s="1"/>
  <c r="G185" i="14"/>
  <c r="H185" i="14" s="1"/>
  <c r="G184" i="14"/>
  <c r="H184" i="14" s="1"/>
  <c r="G183" i="14"/>
  <c r="H183" i="14" s="1"/>
  <c r="G182" i="14"/>
  <c r="H182" i="14" s="1"/>
  <c r="G181" i="14"/>
  <c r="H181" i="14" s="1"/>
  <c r="G180" i="14"/>
  <c r="H180" i="14" s="1"/>
  <c r="G179" i="14"/>
  <c r="H179" i="14" s="1"/>
  <c r="G178" i="14"/>
  <c r="H178" i="14" s="1"/>
  <c r="G177" i="14"/>
  <c r="H177" i="14" s="1"/>
  <c r="G176" i="14"/>
  <c r="H176" i="14" s="1"/>
  <c r="G175" i="14"/>
  <c r="H175" i="14" s="1"/>
  <c r="G174" i="14"/>
  <c r="H174" i="14" s="1"/>
  <c r="G173" i="14"/>
  <c r="H173" i="14" s="1"/>
  <c r="G172" i="14"/>
  <c r="H172" i="14" s="1"/>
  <c r="G171" i="14"/>
  <c r="H171" i="14" s="1"/>
  <c r="G170" i="14"/>
  <c r="H170" i="14" s="1"/>
  <c r="G169" i="14"/>
  <c r="H169" i="14" s="1"/>
  <c r="G168" i="14"/>
  <c r="H168" i="14" s="1"/>
  <c r="G167" i="14"/>
  <c r="H167" i="14" s="1"/>
  <c r="G166" i="14"/>
  <c r="H166" i="14" s="1"/>
  <c r="G165" i="14"/>
  <c r="H165" i="14" s="1"/>
  <c r="G164" i="14"/>
  <c r="H164" i="14" s="1"/>
  <c r="G163" i="14"/>
  <c r="H163" i="14" s="1"/>
  <c r="G162" i="14"/>
  <c r="H162" i="14" s="1"/>
  <c r="G161" i="14"/>
  <c r="H161" i="14" s="1"/>
  <c r="G160" i="14"/>
  <c r="H160" i="14" s="1"/>
  <c r="G159" i="14"/>
  <c r="H159" i="14" s="1"/>
  <c r="G158" i="14"/>
  <c r="H158" i="14" s="1"/>
  <c r="G157" i="14"/>
  <c r="H157" i="14" s="1"/>
  <c r="G156" i="14"/>
  <c r="H156" i="14" s="1"/>
  <c r="G155" i="14"/>
  <c r="H155" i="14" s="1"/>
  <c r="G154" i="14"/>
  <c r="H154" i="14" s="1"/>
  <c r="G153" i="14"/>
  <c r="H153" i="14" s="1"/>
  <c r="G152" i="14"/>
  <c r="H152" i="14" s="1"/>
  <c r="G151" i="14"/>
  <c r="H151" i="14" s="1"/>
  <c r="G150" i="14"/>
  <c r="H150" i="14" s="1"/>
  <c r="G149" i="14"/>
  <c r="H149" i="14" s="1"/>
  <c r="G148" i="14"/>
  <c r="H148" i="14" s="1"/>
  <c r="G147" i="14"/>
  <c r="H147" i="14" s="1"/>
  <c r="G146" i="14"/>
  <c r="H146" i="14" s="1"/>
  <c r="G145" i="14"/>
  <c r="H145" i="14" s="1"/>
  <c r="G144" i="14"/>
  <c r="H144" i="14" s="1"/>
  <c r="G143" i="14"/>
  <c r="H143" i="14" s="1"/>
  <c r="G142" i="14"/>
  <c r="H142" i="14" s="1"/>
  <c r="G141" i="14"/>
  <c r="H141" i="14" s="1"/>
  <c r="G140" i="14"/>
  <c r="H140" i="14" s="1"/>
  <c r="G139" i="14"/>
  <c r="H139" i="14" s="1"/>
  <c r="G138" i="14"/>
  <c r="H138" i="14" s="1"/>
  <c r="G137" i="14"/>
  <c r="H137" i="14" s="1"/>
  <c r="G136" i="14"/>
  <c r="H136" i="14" s="1"/>
  <c r="G135" i="14"/>
  <c r="H135" i="14" s="1"/>
  <c r="G134" i="14"/>
  <c r="H134" i="14" s="1"/>
  <c r="G133" i="14"/>
  <c r="H133" i="14" s="1"/>
  <c r="G132" i="14"/>
  <c r="H132" i="14" s="1"/>
  <c r="G131" i="14"/>
  <c r="H131" i="14" s="1"/>
  <c r="G130" i="14"/>
  <c r="H130" i="14" s="1"/>
  <c r="G129" i="14"/>
  <c r="H129" i="14" s="1"/>
  <c r="G128" i="14"/>
  <c r="H128" i="14" s="1"/>
  <c r="G127" i="14"/>
  <c r="H127" i="14" s="1"/>
  <c r="G126" i="14"/>
  <c r="H126" i="14" s="1"/>
  <c r="G125" i="14"/>
  <c r="H125" i="14" s="1"/>
  <c r="G124" i="14"/>
  <c r="H124" i="14" s="1"/>
  <c r="G123" i="14"/>
  <c r="H123" i="14" s="1"/>
  <c r="G122" i="14"/>
  <c r="H122" i="14" s="1"/>
  <c r="G121" i="14"/>
  <c r="H121" i="14" s="1"/>
  <c r="G120" i="14"/>
  <c r="H120" i="14" s="1"/>
  <c r="G119" i="14"/>
  <c r="H119" i="14" s="1"/>
  <c r="G118" i="14"/>
  <c r="H118" i="14" s="1"/>
  <c r="G117" i="14"/>
  <c r="H117" i="14" s="1"/>
  <c r="G116" i="14"/>
  <c r="H116" i="14" s="1"/>
  <c r="G115" i="14"/>
  <c r="H115" i="14" s="1"/>
  <c r="G114" i="14"/>
  <c r="H114" i="14" s="1"/>
  <c r="G113" i="14"/>
  <c r="H113" i="14" s="1"/>
  <c r="G112" i="14"/>
  <c r="H112" i="14" s="1"/>
  <c r="G111" i="14"/>
  <c r="H111" i="14" s="1"/>
  <c r="G110" i="14"/>
  <c r="H110" i="14" s="1"/>
  <c r="G109" i="14"/>
  <c r="H109" i="14" s="1"/>
  <c r="G108" i="14"/>
  <c r="H108" i="14" s="1"/>
  <c r="G107" i="14"/>
  <c r="H107" i="14" s="1"/>
  <c r="G106" i="14"/>
  <c r="H106" i="14" s="1"/>
  <c r="G105" i="14"/>
  <c r="H105" i="14" s="1"/>
  <c r="G104" i="14"/>
  <c r="H104" i="14" s="1"/>
  <c r="G103" i="14"/>
  <c r="H103" i="14" s="1"/>
  <c r="G102" i="14"/>
  <c r="H102" i="14" s="1"/>
  <c r="G101" i="14"/>
  <c r="H101" i="14" s="1"/>
  <c r="G100" i="14"/>
  <c r="H100" i="14" s="1"/>
  <c r="G99" i="14"/>
  <c r="H99" i="14" s="1"/>
  <c r="G98" i="14"/>
  <c r="H98" i="14" s="1"/>
  <c r="G97" i="14"/>
  <c r="H97" i="14" s="1"/>
  <c r="G96" i="14"/>
  <c r="H96" i="14" s="1"/>
  <c r="G95" i="14"/>
  <c r="H95" i="14" s="1"/>
  <c r="G94" i="14"/>
  <c r="H94" i="14" s="1"/>
  <c r="G93" i="14"/>
  <c r="H93" i="14" s="1"/>
  <c r="G92" i="14"/>
  <c r="H92" i="14" s="1"/>
  <c r="G91" i="14"/>
  <c r="H91" i="14" s="1"/>
  <c r="G90" i="14"/>
  <c r="H90" i="14" s="1"/>
  <c r="G89" i="14"/>
  <c r="H89" i="14" s="1"/>
  <c r="G88" i="14"/>
  <c r="H88" i="14" s="1"/>
  <c r="G87" i="14"/>
  <c r="H87" i="14" s="1"/>
  <c r="G86" i="14"/>
  <c r="H86" i="14" s="1"/>
  <c r="G85" i="14"/>
  <c r="H85" i="14" s="1"/>
  <c r="G84" i="14"/>
  <c r="H84" i="14" s="1"/>
  <c r="G83" i="14"/>
  <c r="H83" i="14" s="1"/>
  <c r="G82" i="14"/>
  <c r="H82" i="14" s="1"/>
  <c r="G81" i="14"/>
  <c r="H81" i="14" s="1"/>
  <c r="G80" i="14"/>
  <c r="H80" i="14" s="1"/>
  <c r="G79" i="14"/>
  <c r="H79" i="14" s="1"/>
  <c r="G78" i="14"/>
  <c r="H78" i="14" s="1"/>
  <c r="G77" i="14"/>
  <c r="H77" i="14" s="1"/>
  <c r="G76" i="14"/>
  <c r="H76" i="14" s="1"/>
  <c r="G75" i="14"/>
  <c r="H75" i="14" s="1"/>
  <c r="G74" i="14"/>
  <c r="H74" i="14" s="1"/>
  <c r="G73" i="14"/>
  <c r="H73" i="14" s="1"/>
  <c r="G72" i="14"/>
  <c r="H72" i="14" s="1"/>
  <c r="G71" i="14"/>
  <c r="H71" i="14" s="1"/>
  <c r="G70" i="14"/>
  <c r="H70" i="14" s="1"/>
  <c r="G69" i="14"/>
  <c r="H69" i="14" s="1"/>
  <c r="G68" i="14"/>
  <c r="H68" i="14" s="1"/>
  <c r="G67" i="14"/>
  <c r="H67" i="14" s="1"/>
  <c r="G66" i="14"/>
  <c r="H66" i="14" s="1"/>
  <c r="G65" i="14"/>
  <c r="H65" i="14" s="1"/>
  <c r="G64" i="14"/>
  <c r="H64" i="14" s="1"/>
  <c r="G63" i="14"/>
  <c r="H63" i="14" s="1"/>
  <c r="G62" i="14"/>
  <c r="H62" i="14" s="1"/>
  <c r="G61" i="14"/>
  <c r="H61" i="14" s="1"/>
  <c r="G60" i="14"/>
  <c r="H60" i="14" s="1"/>
  <c r="G59" i="14"/>
  <c r="H59" i="14" s="1"/>
  <c r="G58" i="14"/>
  <c r="H58" i="14" s="1"/>
  <c r="G57" i="14"/>
  <c r="H57" i="14" s="1"/>
  <c r="G56" i="14"/>
  <c r="H56" i="14" s="1"/>
  <c r="G55" i="14"/>
  <c r="H55" i="14" s="1"/>
  <c r="G54" i="14"/>
  <c r="H54" i="14" s="1"/>
  <c r="G53" i="14"/>
  <c r="H53" i="14" s="1"/>
  <c r="G52" i="14"/>
  <c r="H52" i="14" s="1"/>
  <c r="G51" i="14"/>
  <c r="H51" i="14" s="1"/>
  <c r="G50" i="14"/>
  <c r="H50" i="14" s="1"/>
  <c r="G49" i="14"/>
  <c r="H49" i="14" s="1"/>
  <c r="G48" i="14"/>
  <c r="H48" i="14" s="1"/>
  <c r="G47" i="14"/>
  <c r="H47" i="14" s="1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H41" i="14" s="1"/>
  <c r="G40" i="14"/>
  <c r="H40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H15" i="14" s="1"/>
  <c r="G14" i="14"/>
  <c r="H14" i="14" s="1"/>
  <c r="L52" i="12"/>
  <c r="J52" i="12"/>
  <c r="K52" i="12" s="1"/>
  <c r="L51" i="12"/>
  <c r="J51" i="12"/>
  <c r="K51" i="12" s="1"/>
  <c r="I50" i="12"/>
  <c r="H50" i="12"/>
  <c r="G50" i="12"/>
  <c r="F50" i="12"/>
  <c r="E50" i="12"/>
  <c r="D50" i="12"/>
  <c r="L49" i="12"/>
  <c r="J49" i="12"/>
  <c r="K49" i="12" s="1"/>
  <c r="L48" i="12"/>
  <c r="J48" i="12"/>
  <c r="K48" i="12" s="1"/>
  <c r="L47" i="12"/>
  <c r="J47" i="12"/>
  <c r="K47" i="12" s="1"/>
  <c r="L46" i="12"/>
  <c r="J46" i="12"/>
  <c r="K46" i="12" s="1"/>
  <c r="L45" i="12"/>
  <c r="J45" i="12"/>
  <c r="K45" i="12" s="1"/>
  <c r="L44" i="12"/>
  <c r="J44" i="12"/>
  <c r="K44" i="12" s="1"/>
  <c r="I43" i="12"/>
  <c r="H43" i="12"/>
  <c r="G43" i="12"/>
  <c r="F43" i="12"/>
  <c r="E43" i="12"/>
  <c r="D43" i="12"/>
  <c r="L42" i="12"/>
  <c r="J42" i="12"/>
  <c r="K42" i="12" s="1"/>
  <c r="I41" i="12"/>
  <c r="H41" i="12"/>
  <c r="G41" i="12"/>
  <c r="F41" i="12"/>
  <c r="E41" i="12"/>
  <c r="D41" i="12"/>
  <c r="L40" i="12"/>
  <c r="J40" i="12"/>
  <c r="K40" i="12" s="1"/>
  <c r="L39" i="12"/>
  <c r="J39" i="12"/>
  <c r="K39" i="12" s="1"/>
  <c r="L38" i="12"/>
  <c r="J38" i="12"/>
  <c r="K38" i="12" s="1"/>
  <c r="L37" i="12"/>
  <c r="J37" i="12"/>
  <c r="K37" i="12" s="1"/>
  <c r="L36" i="12"/>
  <c r="J36" i="12"/>
  <c r="K36" i="12" s="1"/>
  <c r="L35" i="12"/>
  <c r="J35" i="12"/>
  <c r="K35" i="12" s="1"/>
  <c r="L34" i="12"/>
  <c r="J34" i="12"/>
  <c r="K34" i="12" s="1"/>
  <c r="L33" i="12"/>
  <c r="J33" i="12"/>
  <c r="K33" i="12" s="1"/>
  <c r="L32" i="12"/>
  <c r="J32" i="12"/>
  <c r="K32" i="12" s="1"/>
  <c r="L31" i="12"/>
  <c r="J31" i="12"/>
  <c r="K31" i="12" s="1"/>
  <c r="L30" i="12"/>
  <c r="J30" i="12"/>
  <c r="K30" i="12" s="1"/>
  <c r="L29" i="12"/>
  <c r="J29" i="12"/>
  <c r="K29" i="12" s="1"/>
  <c r="L28" i="12"/>
  <c r="J28" i="12"/>
  <c r="K28" i="12" s="1"/>
  <c r="L27" i="12"/>
  <c r="J27" i="12"/>
  <c r="K27" i="12" s="1"/>
  <c r="L26" i="12"/>
  <c r="J26" i="12"/>
  <c r="K26" i="12" s="1"/>
  <c r="L25" i="12"/>
  <c r="J25" i="12"/>
  <c r="K25" i="12" s="1"/>
  <c r="L24" i="12"/>
  <c r="J24" i="12"/>
  <c r="K24" i="12" s="1"/>
  <c r="L23" i="12"/>
  <c r="J23" i="12"/>
  <c r="K23" i="12" s="1"/>
  <c r="L22" i="12"/>
  <c r="J22" i="12"/>
  <c r="K22" i="12" s="1"/>
  <c r="L21" i="12"/>
  <c r="J21" i="12"/>
  <c r="K21" i="12" s="1"/>
  <c r="L20" i="12"/>
  <c r="J20" i="12"/>
  <c r="K20" i="12" s="1"/>
  <c r="L19" i="12"/>
  <c r="J19" i="12"/>
  <c r="K19" i="12" s="1"/>
  <c r="L18" i="12"/>
  <c r="J18" i="12"/>
  <c r="K18" i="12" s="1"/>
  <c r="I17" i="12"/>
  <c r="H17" i="12"/>
  <c r="G17" i="12"/>
  <c r="F17" i="12"/>
  <c r="E17" i="12"/>
  <c r="D17" i="12"/>
  <c r="L16" i="12"/>
  <c r="J16" i="12"/>
  <c r="K16" i="12" s="1"/>
  <c r="L15" i="12"/>
  <c r="J15" i="12"/>
  <c r="K15" i="12" s="1"/>
  <c r="I14" i="12"/>
  <c r="I53" i="12" s="1"/>
  <c r="H14" i="12"/>
  <c r="G14" i="12"/>
  <c r="G53" i="12" s="1"/>
  <c r="F14" i="12"/>
  <c r="F53" i="12" s="1"/>
  <c r="E14" i="12"/>
  <c r="E53" i="12" s="1"/>
  <c r="D14" i="12"/>
  <c r="D53" i="12" s="1"/>
  <c r="E55" i="10"/>
  <c r="D55" i="10"/>
  <c r="C55" i="10"/>
  <c r="I54" i="10"/>
  <c r="F54" i="10"/>
  <c r="H54" i="10" s="1"/>
  <c r="I53" i="10"/>
  <c r="F53" i="10"/>
  <c r="H53" i="10" s="1"/>
  <c r="I52" i="10"/>
  <c r="F52" i="10"/>
  <c r="H52" i="10" s="1"/>
  <c r="I51" i="10"/>
  <c r="F51" i="10"/>
  <c r="H51" i="10" s="1"/>
  <c r="I50" i="10"/>
  <c r="F50" i="10"/>
  <c r="H50" i="10" s="1"/>
  <c r="I49" i="10"/>
  <c r="F49" i="10"/>
  <c r="H49" i="10" s="1"/>
  <c r="I48" i="10"/>
  <c r="F48" i="10"/>
  <c r="H48" i="10" s="1"/>
  <c r="I47" i="10"/>
  <c r="F47" i="10"/>
  <c r="H47" i="10" s="1"/>
  <c r="I46" i="10"/>
  <c r="F46" i="10"/>
  <c r="H46" i="10" s="1"/>
  <c r="I45" i="10"/>
  <c r="F45" i="10"/>
  <c r="H45" i="10" s="1"/>
  <c r="I44" i="10"/>
  <c r="F44" i="10"/>
  <c r="H44" i="10" s="1"/>
  <c r="I43" i="10"/>
  <c r="G43" i="10"/>
  <c r="H43" i="10" s="1"/>
  <c r="I42" i="10"/>
  <c r="F42" i="10"/>
  <c r="H42" i="10" s="1"/>
  <c r="I41" i="10"/>
  <c r="F41" i="10"/>
  <c r="H41" i="10" s="1"/>
  <c r="I40" i="10"/>
  <c r="F40" i="10"/>
  <c r="H40" i="10" s="1"/>
  <c r="I39" i="10"/>
  <c r="F39" i="10"/>
  <c r="H39" i="10" s="1"/>
  <c r="I38" i="10"/>
  <c r="F38" i="10"/>
  <c r="H38" i="10" s="1"/>
  <c r="I37" i="10"/>
  <c r="F37" i="10"/>
  <c r="H37" i="10" s="1"/>
  <c r="I36" i="10"/>
  <c r="F36" i="10"/>
  <c r="H36" i="10" s="1"/>
  <c r="I35" i="10"/>
  <c r="G35" i="10"/>
  <c r="F35" i="10"/>
  <c r="H35" i="10" s="1"/>
  <c r="I34" i="10"/>
  <c r="F34" i="10"/>
  <c r="H34" i="10" s="1"/>
  <c r="I33" i="10"/>
  <c r="F33" i="10"/>
  <c r="H33" i="10" s="1"/>
  <c r="I32" i="10"/>
  <c r="F32" i="10"/>
  <c r="H32" i="10" s="1"/>
  <c r="I31" i="10"/>
  <c r="G31" i="10"/>
  <c r="F31" i="10"/>
  <c r="I30" i="10"/>
  <c r="F30" i="10"/>
  <c r="H30" i="10" s="1"/>
  <c r="I29" i="10"/>
  <c r="F29" i="10"/>
  <c r="H29" i="10" s="1"/>
  <c r="I28" i="10"/>
  <c r="G28" i="10"/>
  <c r="H28" i="10" s="1"/>
  <c r="I27" i="10"/>
  <c r="G27" i="10"/>
  <c r="H27" i="10" s="1"/>
  <c r="I26" i="10"/>
  <c r="F26" i="10"/>
  <c r="H26" i="10" s="1"/>
  <c r="I25" i="10"/>
  <c r="F25" i="10"/>
  <c r="H25" i="10" s="1"/>
  <c r="I24" i="10"/>
  <c r="G24" i="10"/>
  <c r="H24" i="10" s="1"/>
  <c r="I23" i="10"/>
  <c r="G23" i="10"/>
  <c r="H23" i="10" s="1"/>
  <c r="I22" i="10"/>
  <c r="G22" i="10"/>
  <c r="F22" i="10"/>
  <c r="H22" i="10" s="1"/>
  <c r="I21" i="10"/>
  <c r="F21" i="10"/>
  <c r="H21" i="10" s="1"/>
  <c r="I20" i="10"/>
  <c r="F20" i="10"/>
  <c r="H20" i="10" s="1"/>
  <c r="I19" i="10"/>
  <c r="F19" i="10"/>
  <c r="H19" i="10" s="1"/>
  <c r="I18" i="10"/>
  <c r="G18" i="10"/>
  <c r="F18" i="10"/>
  <c r="H18" i="10" s="1"/>
  <c r="I17" i="10"/>
  <c r="F17" i="10"/>
  <c r="H17" i="10" s="1"/>
  <c r="I16" i="10"/>
  <c r="F16" i="10"/>
  <c r="H16" i="10" s="1"/>
  <c r="I15" i="10"/>
  <c r="F15" i="10"/>
  <c r="H15" i="10" s="1"/>
  <c r="E33" i="9"/>
  <c r="C33" i="9"/>
  <c r="J42" i="7"/>
  <c r="H42" i="7"/>
  <c r="G42" i="7"/>
  <c r="B42" i="7"/>
  <c r="J41" i="7"/>
  <c r="H41" i="7"/>
  <c r="I41" i="7" s="1"/>
  <c r="G41" i="7"/>
  <c r="B41" i="7"/>
  <c r="F40" i="7"/>
  <c r="E40" i="7"/>
  <c r="D40" i="7"/>
  <c r="C40" i="7"/>
  <c r="J38" i="7"/>
  <c r="H38" i="7"/>
  <c r="I38" i="7" s="1"/>
  <c r="G38" i="7"/>
  <c r="J37" i="7"/>
  <c r="H37" i="7"/>
  <c r="G37" i="7"/>
  <c r="J36" i="7"/>
  <c r="H36" i="7"/>
  <c r="G36" i="7"/>
  <c r="F35" i="7"/>
  <c r="E35" i="7"/>
  <c r="D35" i="7"/>
  <c r="C35" i="7"/>
  <c r="J34" i="7"/>
  <c r="H34" i="7"/>
  <c r="I34" i="7" s="1"/>
  <c r="G34" i="7"/>
  <c r="J33" i="7"/>
  <c r="H33" i="7"/>
  <c r="I33" i="7" s="1"/>
  <c r="G33" i="7"/>
  <c r="J32" i="7"/>
  <c r="H32" i="7"/>
  <c r="I32" i="7" s="1"/>
  <c r="G32" i="7"/>
  <c r="J31" i="7"/>
  <c r="H31" i="7"/>
  <c r="G31" i="7"/>
  <c r="J30" i="7"/>
  <c r="H30" i="7"/>
  <c r="G30" i="7"/>
  <c r="J28" i="7"/>
  <c r="H28" i="7"/>
  <c r="I28" i="7" s="1"/>
  <c r="G28" i="7"/>
  <c r="J27" i="7"/>
  <c r="H27" i="7"/>
  <c r="I27" i="7" s="1"/>
  <c r="G27" i="7"/>
  <c r="F26" i="7"/>
  <c r="E26" i="7"/>
  <c r="D26" i="7"/>
  <c r="C26" i="7"/>
  <c r="J25" i="7"/>
  <c r="H25" i="7"/>
  <c r="I25" i="7" s="1"/>
  <c r="G25" i="7"/>
  <c r="J24" i="7"/>
  <c r="H24" i="7"/>
  <c r="I24" i="7" s="1"/>
  <c r="G24" i="7"/>
  <c r="F23" i="7"/>
  <c r="E23" i="7"/>
  <c r="D23" i="7"/>
  <c r="C23" i="7"/>
  <c r="J22" i="7"/>
  <c r="H22" i="7"/>
  <c r="I22" i="7" s="1"/>
  <c r="G22" i="7"/>
  <c r="J21" i="7"/>
  <c r="H21" i="7"/>
  <c r="I21" i="7" s="1"/>
  <c r="G21" i="7"/>
  <c r="J20" i="7"/>
  <c r="H20" i="7"/>
  <c r="I20" i="7" s="1"/>
  <c r="G20" i="7"/>
  <c r="J19" i="7"/>
  <c r="H19" i="7"/>
  <c r="I19" i="7" s="1"/>
  <c r="G19" i="7"/>
  <c r="J18" i="7"/>
  <c r="H18" i="7"/>
  <c r="I18" i="7" s="1"/>
  <c r="G18" i="7"/>
  <c r="J17" i="7"/>
  <c r="H17" i="7"/>
  <c r="I17" i="7" s="1"/>
  <c r="G17" i="7"/>
  <c r="F16" i="7"/>
  <c r="E16" i="7"/>
  <c r="D16" i="7"/>
  <c r="C16" i="7"/>
  <c r="F15" i="7"/>
  <c r="E15" i="7"/>
  <c r="E39" i="7" s="1"/>
  <c r="E43" i="7" s="1"/>
  <c r="D15" i="7"/>
  <c r="D39" i="7" s="1"/>
  <c r="D43" i="7" s="1"/>
  <c r="C15" i="7"/>
  <c r="C39" i="7" s="1"/>
  <c r="C43" i="7" s="1"/>
  <c r="M8" i="7"/>
  <c r="L37" i="4"/>
  <c r="L35" i="4"/>
  <c r="J35" i="4"/>
  <c r="K35" i="4" s="1"/>
  <c r="I35" i="4"/>
  <c r="L34" i="4"/>
  <c r="J34" i="4"/>
  <c r="K34" i="4" s="1"/>
  <c r="I34" i="4"/>
  <c r="L33" i="4"/>
  <c r="J33" i="4"/>
  <c r="K33" i="4" s="1"/>
  <c r="I33" i="4"/>
  <c r="L32" i="4"/>
  <c r="J32" i="4"/>
  <c r="K32" i="4" s="1"/>
  <c r="I32" i="4"/>
  <c r="H31" i="4"/>
  <c r="G31" i="4"/>
  <c r="F31" i="4"/>
  <c r="E31" i="4"/>
  <c r="D31" i="4"/>
  <c r="C31" i="4"/>
  <c r="L30" i="4"/>
  <c r="J30" i="4"/>
  <c r="K30" i="4" s="1"/>
  <c r="I30" i="4"/>
  <c r="L29" i="4"/>
  <c r="J29" i="4"/>
  <c r="K29" i="4" s="1"/>
  <c r="I29" i="4"/>
  <c r="L28" i="4"/>
  <c r="J28" i="4"/>
  <c r="K28" i="4" s="1"/>
  <c r="I28" i="4"/>
  <c r="L27" i="4"/>
  <c r="J27" i="4"/>
  <c r="K27" i="4" s="1"/>
  <c r="I27" i="4"/>
  <c r="H26" i="4"/>
  <c r="G26" i="4"/>
  <c r="F26" i="4"/>
  <c r="E26" i="4"/>
  <c r="D26" i="4"/>
  <c r="C26" i="4"/>
  <c r="L25" i="4"/>
  <c r="J25" i="4"/>
  <c r="K25" i="4" s="1"/>
  <c r="I25" i="4"/>
  <c r="L24" i="4"/>
  <c r="J24" i="4"/>
  <c r="K24" i="4" s="1"/>
  <c r="I24" i="4"/>
  <c r="L23" i="4"/>
  <c r="J23" i="4"/>
  <c r="K23" i="4" s="1"/>
  <c r="I23" i="4"/>
  <c r="L22" i="4"/>
  <c r="J22" i="4"/>
  <c r="K22" i="4" s="1"/>
  <c r="I22" i="4"/>
  <c r="L21" i="4"/>
  <c r="J21" i="4"/>
  <c r="K21" i="4" s="1"/>
  <c r="I21" i="4"/>
  <c r="H20" i="4"/>
  <c r="G20" i="4"/>
  <c r="F20" i="4"/>
  <c r="E20" i="4"/>
  <c r="D20" i="4"/>
  <c r="C20" i="4"/>
  <c r="L19" i="4"/>
  <c r="J19" i="4"/>
  <c r="K19" i="4" s="1"/>
  <c r="I19" i="4"/>
  <c r="L18" i="4"/>
  <c r="J18" i="4"/>
  <c r="K18" i="4" s="1"/>
  <c r="I18" i="4"/>
  <c r="L17" i="4"/>
  <c r="J17" i="4"/>
  <c r="K17" i="4" s="1"/>
  <c r="I17" i="4"/>
  <c r="L16" i="4"/>
  <c r="J16" i="4"/>
  <c r="K16" i="4" s="1"/>
  <c r="I16" i="4"/>
  <c r="H15" i="4"/>
  <c r="H36" i="4" s="1"/>
  <c r="G15" i="4"/>
  <c r="F15" i="4"/>
  <c r="F36" i="4" s="1"/>
  <c r="E15" i="4"/>
  <c r="E36" i="4" s="1"/>
  <c r="D15" i="4"/>
  <c r="D36" i="4" s="1"/>
  <c r="C15" i="4"/>
  <c r="C36" i="4" s="1"/>
  <c r="H53" i="12" l="1"/>
  <c r="L14" i="12"/>
  <c r="J14" i="12"/>
  <c r="K14" i="12" s="1"/>
  <c r="L17" i="12"/>
  <c r="J17" i="12"/>
  <c r="K17" i="12" s="1"/>
  <c r="L41" i="12"/>
  <c r="J41" i="12"/>
  <c r="K41" i="12" s="1"/>
  <c r="L43" i="12"/>
  <c r="J43" i="12"/>
  <c r="K43" i="12" s="1"/>
  <c r="L50" i="12"/>
  <c r="J50" i="12"/>
  <c r="K50" i="12" s="1"/>
  <c r="F55" i="10"/>
  <c r="H31" i="10"/>
  <c r="G55" i="10"/>
  <c r="I55" i="10"/>
  <c r="J15" i="7"/>
  <c r="H15" i="7"/>
  <c r="I15" i="7" s="1"/>
  <c r="G15" i="7"/>
  <c r="J16" i="7"/>
  <c r="H16" i="7"/>
  <c r="I16" i="7" s="1"/>
  <c r="G16" i="7"/>
  <c r="J23" i="7"/>
  <c r="H23" i="7"/>
  <c r="I23" i="7" s="1"/>
  <c r="G23" i="7"/>
  <c r="J26" i="7"/>
  <c r="H26" i="7"/>
  <c r="I26" i="7" s="1"/>
  <c r="G26" i="7"/>
  <c r="J29" i="7"/>
  <c r="H29" i="7"/>
  <c r="G29" i="7"/>
  <c r="F39" i="7"/>
  <c r="J35" i="7"/>
  <c r="H35" i="7"/>
  <c r="I35" i="7" s="1"/>
  <c r="G35" i="7"/>
  <c r="J40" i="7"/>
  <c r="H40" i="7"/>
  <c r="I40" i="7" s="1"/>
  <c r="G40" i="7"/>
  <c r="G36" i="4"/>
  <c r="L15" i="4"/>
  <c r="J15" i="4"/>
  <c r="K15" i="4" s="1"/>
  <c r="I15" i="4"/>
  <c r="L20" i="4"/>
  <c r="J20" i="4"/>
  <c r="K20" i="4" s="1"/>
  <c r="I20" i="4"/>
  <c r="L26" i="4"/>
  <c r="J26" i="4"/>
  <c r="K26" i="4" s="1"/>
  <c r="I26" i="4"/>
  <c r="L31" i="4"/>
  <c r="J31" i="4"/>
  <c r="K31" i="4" s="1"/>
  <c r="I31" i="4"/>
  <c r="L53" i="12" l="1"/>
  <c r="J53" i="12"/>
  <c r="K53" i="12" s="1"/>
  <c r="H55" i="10"/>
  <c r="F43" i="7"/>
  <c r="J39" i="7"/>
  <c r="H39" i="7"/>
  <c r="I39" i="7" s="1"/>
  <c r="G39" i="7"/>
  <c r="L36" i="4"/>
  <c r="J36" i="4"/>
  <c r="K36" i="4" s="1"/>
  <c r="I36" i="4"/>
  <c r="J43" i="7" l="1"/>
  <c r="H43" i="7"/>
  <c r="I43" i="7" s="1"/>
  <c r="G43" i="7"/>
</calcChain>
</file>

<file path=xl/sharedStrings.xml><?xml version="1.0" encoding="utf-8"?>
<sst xmlns="http://schemas.openxmlformats.org/spreadsheetml/2006/main" count="1976" uniqueCount="1014">
  <si>
    <t>MINISTERIO DE HACIENDA</t>
  </si>
  <si>
    <t>DIRECCIÓN GENERAL DE PRESUPUESTO</t>
  </si>
  <si>
    <t>DIRECCIÓN DE ESTUDIOS ECONÓMICOS Y SEGUIMIENTO FINANCIERO</t>
  </si>
  <si>
    <t>Valores en Millones de RD$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</si>
  <si>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</si>
  <si>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Septiembre 2023 y 2024</t>
  </si>
  <si>
    <t>PIB Nominal (Millones RD$)</t>
  </si>
  <si>
    <t>DETALLE</t>
  </si>
  <si>
    <t>VARIACIÓN 2024/2023</t>
  </si>
  <si>
    <t>% PIB</t>
  </si>
  <si>
    <t>PERCIBIDO SEPTIEMBRE</t>
  </si>
  <si>
    <t>PRESUPUESTO INICIAL</t>
  </si>
  <si>
    <t>PRESUPUESTO VIGENTE</t>
  </si>
  <si>
    <t>PERCIBIDO*</t>
  </si>
  <si>
    <t>% EJECUCION*</t>
  </si>
  <si>
    <t>ABS.</t>
  </si>
  <si>
    <t>REL.</t>
  </si>
  <si>
    <t>5 = (4/3)</t>
  </si>
  <si>
    <t>6 = (4 - 1)</t>
  </si>
  <si>
    <t>7 = (6/1)</t>
  </si>
  <si>
    <t>8= 4/PIB</t>
  </si>
  <si>
    <t>1.1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</si>
  <si>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</si>
  <si>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</si>
  <si>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</si>
  <si>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</si>
  <si>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</si>
  <si>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</si>
  <si>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</si>
  <si>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</si>
  <si>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</si>
  <si>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</si>
  <si>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</si>
  <si>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</si>
  <si>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</si>
  <si>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</si>
  <si>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-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</si>
  <si>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</si>
  <si>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</si>
  <si>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</si>
  <si>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</si>
  <si>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</si>
  <si>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</si>
  <si>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</si>
  <si>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</si>
  <si>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</si>
  <si>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</si>
  <si>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</si>
  <si>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</si>
  <si>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</si>
  <si>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</si>
  <si>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30/09/2024// Fecha de registro al 07/10/2024</t>
  </si>
  <si>
    <t>3. Se utilizó el PIB del Panorama Macroeconómico actualizado al 21 de agosto de 2024,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</si>
  <si>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</si>
  <si>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</si>
  <si>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</si>
  <si>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t>Valores 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</si>
  <si>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</si>
  <si>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30/09/2024 // Fecha de registro al 07/10/2024.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</si>
  <si>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</si>
  <si>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EJECUCIÓN
% PIB</t>
  </si>
  <si>
    <t>DEVENGADO SEPTIEMBRE</t>
  </si>
  <si>
    <t>SEPTIEMBRE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</si>
  <si>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</si>
  <si>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</si>
  <si>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</si>
  <si>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</si>
  <si>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7= (5/3)</t>
  </si>
  <si>
    <t>8 = (5-1)</t>
  </si>
  <si>
    <t>9= 8/1</t>
  </si>
  <si>
    <t>10 = (5/PIB)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</si>
  <si>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</si>
  <si>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</si>
  <si>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</si>
  <si>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</si>
  <si>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</si>
  <si>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</si>
  <si>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</si>
  <si>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</si>
  <si>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</si>
  <si>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</si>
  <si>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</si>
  <si>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</si>
  <si>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</si>
  <si>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</si>
  <si>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</si>
  <si>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</si>
  <si>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</si>
  <si>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</si>
  <si>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</si>
  <si>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</si>
  <si>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</si>
  <si>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</si>
  <si>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</si>
  <si>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Fecha de imputación al 30/09/2024// Fecha de registro al 07/10/2024</t>
  </si>
  <si>
    <t>2. Se utilizó el PIB del Panorama Macroeconómico actualizado al 21 de agosto de 2024, elaborado por el Ministerio de Economía Planificación y Desarrollo.</t>
  </si>
  <si>
    <t>Gráfico 2. Transferencias corrientes otorgadas a Instituciones</t>
  </si>
  <si>
    <t>(Septiembre 2024)</t>
  </si>
  <si>
    <t xml:space="preserve">Nota: </t>
  </si>
  <si>
    <t>Gráfico 3. Transferencias de capital otorgadas a Instituciones</t>
  </si>
  <si>
    <t>Ilustración 2. Top 3 Instituciones con Mayor Ejecución de Gastos - Septiembre 2024</t>
  </si>
  <si>
    <t>Mapa 1. Inversión Pública por Provincia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</si>
  <si>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</si>
  <si>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</si>
  <si>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</si>
  <si>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</si>
  <si>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</si>
  <si>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</si>
  <si>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</si>
  <si>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</si>
  <si>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</si>
  <si>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</si>
  <si>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</si>
  <si>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</si>
  <si>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</si>
  <si>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</si>
  <si>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</si>
  <si>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</si>
  <si>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</si>
  <si>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</si>
  <si>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</si>
  <si>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</si>
  <si>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</si>
  <si>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</si>
  <si>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</si>
  <si>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</si>
  <si>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</si>
  <si>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</si>
  <si>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</si>
  <si>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</si>
  <si>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</si>
  <si>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</si>
  <si>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</si>
  <si>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</si>
  <si>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</si>
  <si>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</si>
  <si>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</si>
  <si>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</si>
  <si>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t>Nota: Incluye la inversión pública multiprovincial</t>
  </si>
  <si>
    <t>VIGENTE*</t>
  </si>
  <si>
    <t>PAGADO</t>
  </si>
  <si>
    <t>6 = (4-1)</t>
  </si>
  <si>
    <t>7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</si>
  <si>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</si>
  <si>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</si>
  <si>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</si>
  <si>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</si>
  <si>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</si>
  <si>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</si>
  <si>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</si>
  <si>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</si>
  <si>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</si>
  <si>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</si>
  <si>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</si>
  <si>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</si>
  <si>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</si>
  <si>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</si>
  <si>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</si>
  <si>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</si>
  <si>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</si>
  <si>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</si>
  <si>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</si>
  <si>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</si>
  <si>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</si>
  <si>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</si>
  <si>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</si>
  <si>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</si>
  <si>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</si>
  <si>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</si>
  <si>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</si>
  <si>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</si>
  <si>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</si>
  <si>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</si>
  <si>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</si>
  <si>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</si>
  <si>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</si>
  <si>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</si>
  <si>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</si>
  <si>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</si>
  <si>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</si>
  <si>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</si>
  <si>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</si>
  <si>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</si>
  <si>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30/09/2024 // Fecha de registro al 07/10/2024</t>
  </si>
  <si>
    <t xml:space="preserve">2. Se utilizó el PIB del Panorama Macroeconómico actualizado al 21 de agosto del 2024, elaborado por el Ministerio de Economía Planificación y Desarrollo. </t>
  </si>
  <si>
    <t>Ilustración 3. Composición del gasto del gobierno central por finalidad</t>
  </si>
  <si>
    <t>Servicios Sociales</t>
  </si>
  <si>
    <t>Servicios Económicos</t>
  </si>
  <si>
    <t>Servicios Generales</t>
  </si>
  <si>
    <t>Intereses de la Deuda Pública</t>
  </si>
  <si>
    <t>Protección del Medio Ambiente</t>
  </si>
  <si>
    <t>Total</t>
  </si>
  <si>
    <t>Notas:</t>
  </si>
  <si>
    <t>1. Fecha de imputación al 30/09/2024 // Fecha de registro al 07/10/2024.</t>
  </si>
  <si>
    <r>
      <rPr>
        <b/>
        <sz val="8"/>
        <color theme="1"/>
        <rFont val="Avenir Next LT Pro"/>
        <family val="2"/>
      </rPr>
      <t>Fuentes:</t>
    </r>
    <r>
      <rPr>
        <sz val="8"/>
        <color theme="1"/>
        <rFont val="Avenir Next LT Pro"/>
        <family val="2"/>
      </rPr>
      <t xml:space="preserve"> Elaboración propia con datos del SIGEF.</t>
    </r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</si>
  <si>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</si>
  <si>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</si>
  <si>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</si>
  <si>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</si>
  <si>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</si>
  <si>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</si>
  <si>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</si>
  <si>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</si>
  <si>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</si>
  <si>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</si>
  <si>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</si>
  <si>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</si>
  <si>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</si>
  <si>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</si>
  <si>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</si>
  <si>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</si>
  <si>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</si>
  <si>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</si>
  <si>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</si>
  <si>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Notas: *Cifras preliminares.</t>
  </si>
  <si>
    <t>1. Los datos presentados corresponden al acumulado del mes de septiembre con fecha de registro al 07/10/2024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</si>
  <si>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</si>
  <si>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</si>
  <si>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</si>
  <si>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</si>
  <si>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</si>
  <si>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</si>
  <si>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</si>
  <si>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</si>
  <si>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</si>
  <si>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</si>
  <si>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</si>
  <si>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</si>
  <si>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</si>
  <si>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</si>
  <si>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</si>
  <si>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</si>
  <si>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</si>
  <si>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</si>
  <si>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</si>
  <si>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</si>
  <si>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</si>
  <si>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</si>
  <si>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</si>
  <si>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</si>
  <si>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</si>
  <si>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</si>
  <si>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</si>
  <si>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</si>
  <si>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</si>
  <si>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</si>
  <si>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</si>
  <si>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</si>
  <si>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</si>
  <si>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</si>
  <si>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</si>
  <si>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</si>
  <si>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</si>
  <si>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</si>
  <si>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</si>
  <si>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</si>
  <si>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</si>
  <si>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</si>
  <si>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</si>
  <si>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</si>
  <si>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2024 se utilizó el PIB del Panorama Macroeconómico actualizado al 21 de agosto de 2024, elaborado por el Ministerio de Economía Planificación y Desarrollo.</t>
  </si>
  <si>
    <t>Anexo 1. Ingresos por Clasificación Económica (Septiembre 2024)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</si>
  <si>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</si>
  <si>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</si>
  <si>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</si>
  <si>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</si>
  <si>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</si>
  <si>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</si>
  <si>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</si>
  <si>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</si>
  <si>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</si>
  <si>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</si>
  <si>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</si>
  <si>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</si>
  <si>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</si>
  <si>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</si>
  <si>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</si>
  <si>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</si>
  <si>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</si>
  <si>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</si>
  <si>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</si>
  <si>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</si>
  <si>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</si>
  <si>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</si>
  <si>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</si>
  <si>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</si>
  <si>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</si>
  <si>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</si>
  <si>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</si>
  <si>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</si>
  <si>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</si>
  <si>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</si>
  <si>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</si>
  <si>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</si>
  <si>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</si>
  <si>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</si>
  <si>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</si>
  <si>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</si>
  <si>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</si>
  <si>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</si>
  <si>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</si>
  <si>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</si>
  <si>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</si>
  <si>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</si>
  <si>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</si>
  <si>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</si>
  <si>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</si>
  <si>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</si>
  <si>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</si>
  <si>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</si>
  <si>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</si>
  <si>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</si>
  <si>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</si>
  <si>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</si>
  <si>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</si>
  <si>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</si>
  <si>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</si>
  <si>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1.1.4.1.02-Impuesto adicional sobre mercancías y servicios</t>
  </si>
  <si>
    <t>1.1.4.1.03-Impuesto sobre ventas condicionales de muebles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</si>
  <si>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</si>
  <si>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</si>
  <si>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</si>
  <si>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</si>
  <si>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</si>
  <si>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</si>
  <si>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</si>
  <si>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</si>
  <si>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</si>
  <si>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</si>
  <si>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</si>
  <si>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</si>
  <si>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</si>
  <si>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</si>
  <si>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</si>
  <si>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</si>
  <si>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</si>
  <si>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</si>
  <si>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</si>
  <si>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</si>
  <si>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</si>
  <si>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</si>
  <si>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</si>
  <si>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</si>
  <si>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</si>
  <si>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</si>
  <si>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</si>
  <si>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</si>
  <si>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</si>
  <si>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</si>
  <si>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1.1.4.3.11-Permiso p/inst. laboratorios industriales y farmacéuticos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</si>
  <si>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</si>
  <si>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</si>
  <si>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</si>
  <si>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</si>
  <si>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</si>
  <si>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</si>
  <si>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</si>
  <si>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</si>
  <si>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</si>
  <si>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</si>
  <si>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</si>
  <si>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</si>
  <si>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</si>
  <si>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</si>
  <si>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</si>
  <si>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</si>
  <si>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</si>
  <si>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</si>
  <si>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</si>
  <si>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</si>
  <si>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</si>
  <si>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</si>
  <si>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</si>
  <si>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</si>
  <si>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</si>
  <si>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</si>
  <si>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</si>
  <si>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</si>
  <si>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</si>
  <si>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</si>
  <si>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</si>
  <si>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</si>
  <si>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</si>
  <si>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</si>
  <si>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</si>
  <si>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</si>
  <si>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</si>
  <si>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</si>
  <si>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</si>
  <si>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</si>
  <si>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</si>
  <si>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</si>
  <si>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</si>
  <si>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</si>
  <si>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</si>
  <si>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</si>
  <si>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</si>
  <si>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</si>
  <si>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</si>
  <si>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</si>
  <si>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</si>
  <si>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</si>
  <si>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</si>
  <si>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</si>
  <si>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</si>
  <si>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</si>
  <si>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</si>
  <si>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</si>
  <si>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</si>
  <si>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</si>
  <si>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</si>
  <si>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</si>
  <si>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</si>
  <si>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</si>
  <si>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</si>
  <si>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</si>
  <si>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</si>
  <si>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</si>
  <si>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</si>
  <si>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</si>
  <si>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</si>
  <si>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</si>
  <si>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1.4.1.1.01-Zonas francas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</si>
  <si>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</si>
  <si>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</si>
  <si>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</si>
  <si>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</si>
  <si>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</si>
  <si>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</si>
  <si>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</si>
  <si>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</si>
  <si>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</si>
  <si>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</si>
  <si>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</si>
  <si>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</si>
  <si>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</si>
  <si>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</si>
  <si>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</si>
  <si>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</si>
  <si>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</si>
  <si>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</si>
  <si>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</si>
  <si>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</si>
  <si>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</si>
  <si>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</si>
  <si>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</si>
  <si>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</si>
  <si>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</si>
  <si>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</si>
  <si>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</si>
  <si>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</si>
  <si>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</si>
  <si>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</si>
  <si>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</si>
  <si>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</si>
  <si>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</si>
  <si>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1.4.2.2.99-Otros</t>
  </si>
  <si>
    <t>1.4.2.4.01-De instituciones públicas de la seguridad social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</si>
  <si>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</si>
  <si>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</si>
  <si>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</si>
  <si>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</si>
  <si>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</si>
  <si>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</si>
  <si>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</si>
  <si>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</si>
  <si>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</si>
  <si>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1. Fecha de imputación al 30/04/2024 // Fecha de registro al 07/05/2024</t>
  </si>
  <si>
    <t>Anexo 2. Distribución Geográfica de Proyectos de Inversión (Septiembre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</si>
  <si>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</si>
  <si>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</si>
  <si>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</si>
  <si>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</si>
  <si>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</si>
  <si>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</si>
  <si>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</si>
  <si>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</si>
  <si>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</si>
  <si>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</si>
  <si>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</si>
  <si>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</si>
  <si>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</si>
  <si>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</si>
  <si>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</si>
  <si>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</si>
  <si>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</si>
  <si>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</si>
  <si>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</si>
  <si>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</si>
  <si>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</si>
  <si>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</si>
  <si>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</si>
  <si>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</si>
  <si>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</si>
  <si>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</si>
  <si>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</si>
  <si>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</si>
  <si>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</si>
  <si>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</si>
  <si>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</si>
  <si>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</si>
  <si>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</si>
  <si>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</si>
  <si>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</si>
  <si>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</si>
  <si>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</si>
  <si>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</si>
  <si>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</si>
  <si>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</si>
  <si>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</si>
  <si>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</si>
  <si>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</si>
  <si>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</si>
  <si>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</si>
  <si>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</si>
  <si>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</si>
  <si>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</si>
  <si>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</si>
  <si>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</si>
  <si>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</si>
  <si>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</si>
  <si>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</si>
  <si>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</si>
  <si>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</si>
  <si>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</si>
  <si>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Anexo 3. Distribución por Programas (Septiembre 2024)</t>
  </si>
  <si>
    <t xml:space="preserve">Gobierno Central </t>
  </si>
  <si>
    <t>VIGENTE</t>
  </si>
  <si>
    <t>COMPROMISO</t>
  </si>
  <si>
    <t>(Capítulo - Subcapítulo - Unidad Ejecutora - Programa)</t>
  </si>
  <si>
    <t>(Ley 80-23)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</si>
  <si>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</si>
  <si>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</si>
  <si>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</si>
  <si>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</si>
  <si>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</si>
  <si>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</si>
  <si>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</si>
  <si>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</si>
  <si>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</si>
  <si>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</si>
  <si>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</si>
  <si>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</si>
  <si>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</si>
  <si>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</si>
  <si>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</si>
  <si>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</si>
  <si>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</si>
  <si>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</si>
  <si>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</si>
  <si>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</si>
  <si>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</si>
  <si>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</si>
  <si>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</si>
  <si>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</si>
  <si>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</si>
  <si>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</si>
  <si>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</si>
  <si>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</si>
  <si>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</si>
  <si>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</si>
  <si>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</si>
  <si>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</si>
  <si>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</si>
  <si>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</si>
  <si>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</si>
  <si>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</si>
  <si>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</si>
  <si>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</si>
  <si>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</si>
  <si>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</si>
  <si>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</si>
  <si>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</si>
  <si>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</si>
  <si>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</si>
  <si>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</si>
  <si>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</si>
  <si>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</si>
  <si>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</si>
  <si>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</si>
  <si>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</si>
  <si>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</si>
  <si>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</si>
  <si>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</si>
  <si>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</si>
  <si>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</si>
  <si>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</si>
  <si>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</si>
  <si>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</si>
  <si>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</si>
  <si>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</si>
  <si>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</si>
  <si>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13-Atención y prevención de desastres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</si>
  <si>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</si>
  <si>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</si>
  <si>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</si>
  <si>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</si>
  <si>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</si>
  <si>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</si>
  <si>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</si>
  <si>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</si>
  <si>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</si>
  <si>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</si>
  <si>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</si>
  <si>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</si>
  <si>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</si>
  <si>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</si>
  <si>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</si>
  <si>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</si>
  <si>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</si>
  <si>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</si>
  <si>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</si>
  <si>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</si>
  <si>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</si>
  <si>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</si>
  <si>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</si>
  <si>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</si>
  <si>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</si>
  <si>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</si>
  <si>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</si>
  <si>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P.N.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</si>
  <si>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</si>
  <si>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</si>
  <si>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</si>
  <si>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</si>
  <si>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</si>
  <si>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</si>
  <si>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</si>
  <si>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</si>
  <si>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</si>
  <si>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</si>
  <si>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</si>
  <si>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</si>
  <si>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</si>
  <si>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</si>
  <si>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</si>
  <si>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</si>
  <si>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</si>
  <si>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</si>
  <si>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</si>
  <si>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</si>
  <si>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</si>
  <si>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</si>
  <si>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</si>
  <si>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</si>
  <si>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</si>
  <si>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</si>
  <si>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</si>
  <si>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</si>
  <si>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</si>
  <si>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</si>
  <si>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</si>
  <si>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</si>
  <si>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</si>
  <si>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</si>
  <si>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</si>
  <si>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</si>
  <si>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</si>
  <si>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</si>
  <si>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</si>
  <si>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</si>
  <si>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</si>
  <si>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</si>
  <si>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11-Defensa naval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</si>
  <si>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</si>
  <si>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</si>
  <si>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</si>
  <si>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</si>
  <si>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</si>
  <si>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</si>
  <si>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</si>
  <si>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</si>
  <si>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</si>
  <si>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</si>
  <si>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</si>
  <si>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</si>
  <si>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</si>
  <si>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</si>
  <si>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</si>
  <si>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</si>
  <si>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</si>
  <si>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</si>
  <si>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</si>
  <si>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</si>
  <si>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</si>
  <si>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</si>
  <si>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</si>
  <si>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</si>
  <si>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</si>
  <si>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</si>
  <si>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</si>
  <si>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</si>
  <si>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</si>
  <si>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</si>
  <si>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</si>
  <si>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</si>
  <si>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</si>
  <si>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</si>
  <si>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</si>
  <si>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</si>
  <si>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</si>
  <si>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</si>
  <si>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</si>
  <si>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</si>
  <si>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</si>
  <si>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</si>
  <si>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</si>
  <si>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</si>
  <si>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</si>
  <si>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</si>
  <si>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</si>
  <si>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</si>
  <si>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</si>
  <si>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</si>
  <si>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</si>
  <si>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</si>
  <si>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</si>
  <si>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</si>
  <si>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</si>
  <si>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</si>
  <si>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</si>
  <si>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</si>
  <si>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</si>
  <si>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</si>
  <si>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</si>
  <si>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</si>
  <si>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</si>
  <si>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</si>
  <si>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</si>
  <si>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</si>
  <si>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</si>
  <si>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</si>
  <si>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</si>
  <si>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</si>
  <si>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</si>
  <si>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</si>
  <si>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</si>
  <si>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</si>
  <si>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</si>
  <si>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</si>
  <si>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</si>
  <si>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</si>
  <si>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</si>
  <si>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</si>
  <si>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</si>
  <si>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</si>
  <si>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</si>
  <si>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</si>
  <si>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</si>
  <si>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</si>
  <si>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</si>
  <si>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</si>
  <si>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</si>
  <si>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</si>
  <si>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</si>
  <si>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</si>
  <si>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</si>
  <si>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</si>
  <si>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</si>
  <si>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</si>
  <si>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</si>
  <si>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</si>
  <si>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</si>
  <si>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</si>
  <si>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</si>
  <si>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</si>
  <si>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</si>
  <si>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</si>
  <si>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</si>
  <si>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</si>
  <si>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</si>
  <si>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</si>
  <si>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</si>
  <si>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</si>
  <si>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11-Fomento y promoción turística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</si>
  <si>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</si>
  <si>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</si>
  <si>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</si>
  <si>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</si>
  <si>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</si>
  <si>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</si>
  <si>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</si>
  <si>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</si>
  <si>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</si>
  <si>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</si>
  <si>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</si>
  <si>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</si>
  <si>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</si>
  <si>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</si>
  <si>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</si>
  <si>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</si>
  <si>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</si>
  <si>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</si>
  <si>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</si>
  <si>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</si>
  <si>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</si>
  <si>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</si>
  <si>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</si>
  <si>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</si>
  <si>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</si>
  <si>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</si>
  <si>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</si>
  <si>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</si>
  <si>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</si>
  <si>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</si>
  <si>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</si>
  <si>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</si>
  <si>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</si>
  <si>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</si>
  <si>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</si>
  <si>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</si>
  <si>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</si>
  <si>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</si>
  <si>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</si>
  <si>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</si>
  <si>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</si>
  <si>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</si>
  <si>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</si>
  <si>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</si>
  <si>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</si>
  <si>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</si>
  <si>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</si>
  <si>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</si>
  <si>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</si>
  <si>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</si>
  <si>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</si>
  <si>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</si>
  <si>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</si>
  <si>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</si>
  <si>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</si>
  <si>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</si>
  <si>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</si>
  <si>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15-Prevención y control de la calidad ambiental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</si>
  <si>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</si>
  <si>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</si>
  <si>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</si>
  <si>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</si>
  <si>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</si>
  <si>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</si>
  <si>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</si>
  <si>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</si>
  <si>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</si>
  <si>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</si>
  <si>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</si>
  <si>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</si>
  <si>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</si>
  <si>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</si>
  <si>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</si>
  <si>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</si>
  <si>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</si>
  <si>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</si>
  <si>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</si>
  <si>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</si>
  <si>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</si>
  <si>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</si>
  <si>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</si>
  <si>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</si>
  <si>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</si>
  <si>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</si>
  <si>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</si>
  <si>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</si>
  <si>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</si>
  <si>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</si>
  <si>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</si>
  <si>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</si>
  <si>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</si>
  <si>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</si>
  <si>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</si>
  <si>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</si>
  <si>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</si>
  <si>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</si>
  <si>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</si>
  <si>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</si>
  <si>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</si>
  <si>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</si>
  <si>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</si>
  <si>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</si>
  <si>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</si>
  <si>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</si>
  <si>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</si>
  <si>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</si>
  <si>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</si>
  <si>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</si>
  <si>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</si>
  <si>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</si>
  <si>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</si>
  <si>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</si>
  <si>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</si>
  <si>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</si>
  <si>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</si>
  <si>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</si>
  <si>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</si>
  <si>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</si>
  <si>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</si>
  <si>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</si>
  <si>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</si>
  <si>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</si>
  <si>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</si>
  <si>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</si>
  <si>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(Septiembre 2024)</t>
  </si>
  <si>
    <t>(Finalidad - Función - Sub 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</si>
  <si>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</si>
  <si>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</si>
  <si>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</si>
  <si>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</si>
  <si>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</si>
  <si>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</si>
  <si>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</si>
  <si>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</si>
  <si>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</si>
  <si>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</si>
  <si>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</si>
  <si>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</si>
  <si>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</si>
  <si>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</si>
  <si>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</si>
  <si>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</si>
  <si>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</si>
  <si>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</si>
  <si>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</si>
  <si>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</si>
  <si>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</si>
  <si>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</si>
  <si>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</si>
  <si>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</si>
  <si>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</si>
  <si>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</si>
  <si>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</si>
  <si>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</si>
  <si>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</si>
  <si>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</si>
  <si>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</si>
  <si>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</si>
  <si>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</si>
  <si>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</si>
  <si>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</si>
  <si>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</si>
  <si>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</si>
  <si>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</si>
  <si>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</si>
  <si>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</si>
  <si>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</si>
  <si>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</si>
  <si>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</si>
  <si>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</si>
  <si>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</si>
  <si>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</si>
  <si>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</si>
  <si>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</si>
  <si>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</si>
  <si>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</si>
  <si>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</si>
  <si>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</si>
  <si>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</si>
  <si>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</si>
  <si>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</si>
  <si>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</si>
  <si>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</si>
  <si>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</si>
  <si>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</si>
  <si>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</si>
  <si>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</si>
  <si>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</si>
  <si>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</si>
  <si>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</si>
  <si>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</si>
  <si>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</si>
  <si>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</si>
  <si>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</si>
  <si>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</si>
  <si>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</si>
  <si>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</si>
  <si>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</si>
  <si>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4.5.02-Enfermedad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</si>
  <si>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</si>
  <si>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</si>
  <si>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</si>
  <si>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</si>
  <si>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</si>
  <si>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</si>
  <si>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</si>
  <si>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</si>
  <si>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</si>
  <si>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</si>
  <si>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Indicadores</t>
  </si>
  <si>
    <t xml:space="preserve">Pres. Inicial      </t>
  </si>
  <si>
    <t xml:space="preserve">Presupuesto </t>
  </si>
  <si>
    <t>Devengado</t>
  </si>
  <si>
    <t>% Devengado</t>
  </si>
  <si>
    <t>% del PIB</t>
  </si>
  <si>
    <t>Ley núm. 80-23</t>
  </si>
  <si>
    <t>Vigente</t>
  </si>
  <si>
    <t>4 = 3/2</t>
  </si>
  <si>
    <t>5 = (3/PIB)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</si>
  <si>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</si>
  <si>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</si>
  <si>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</si>
  <si>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</si>
  <si>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</si>
  <si>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</si>
  <si>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</si>
  <si>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</si>
  <si>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</si>
  <si>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</si>
  <si>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</si>
  <si>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</si>
  <si>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</si>
  <si>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</si>
  <si>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Tabla 1. Resultados Presupuestarios del Gobierno Central (septiembre 2024)</t>
  </si>
  <si>
    <t>Tabla 6. Incidencia del gasto del Gobierno Central en el cambio climático</t>
  </si>
  <si>
    <t>Tabla 5. Gastos para reducir la brecha de género según clasificador funcional</t>
  </si>
  <si>
    <r>
      <t>Tabla</t>
    </r>
    <r>
      <rPr>
        <b/>
        <sz val="18"/>
        <rFont val="Avenir Next LT Pro"/>
        <family val="2"/>
      </rPr>
      <t xml:space="preserve"> 4</t>
    </r>
    <r>
      <rPr>
        <b/>
        <sz val="18"/>
        <color theme="1"/>
        <rFont val="Avenir Next LT Pro"/>
        <family val="2"/>
      </rPr>
      <t>. Gastos de Gobierno Central por Clasificación Institucional (Septiembre 2023 vs 2024)</t>
    </r>
  </si>
  <si>
    <t>Tabla 3. Gastos del Gobierno Central por Clasificación Económica (Septiembre 2023 y 2024)</t>
  </si>
  <si>
    <t xml:space="preserve">Tabla 2. Ingresos por Clasificación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</si>
</sst>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,,"/>
    <numFmt numFmtId="165" formatCode="#,##0.0,,_);\(#,##0.0,,\)"/>
    <numFmt numFmtId="166" formatCode="0.0%"/>
    <numFmt numFmtId="167" formatCode="_(* #,##0.0_);_(* \(#,##0.0\);_(* &quot;-&quot;??_);_(@_)"/>
    <numFmt numFmtId="168" formatCode="#,###.0,,"/>
    <numFmt numFmtId="169" formatCode="#,##0.00000_);\(#,##0.00000\)"/>
    <numFmt numFmtId="170" formatCode="#,##0.0_);\(#,##0.0\)"/>
    <numFmt numFmtId="171" formatCode="#,##0.0"/>
  </numFmts>
  <fonts count="5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name val="Avenir Next LT Pro"/>
      <family val="2"/>
    </font>
    <font>
      <b/>
      <sz val="16"/>
      <color theme="0"/>
      <name val="Avenir Next LT Pro"/>
      <family val="2"/>
    </font>
    <font>
      <b/>
      <sz val="18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1"/>
      <color theme="4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venir Next LT Pro"/>
      <family val="2"/>
    </font>
    <font>
      <sz val="11"/>
      <color theme="1"/>
      <name val="Aptos Narrow"/>
      <family val="2"/>
      <scheme val="minor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Aptos Narrow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2"/>
      <color indexed="8"/>
      <name val="Avenir Next LT Pro"/>
      <family val="2"/>
    </font>
    <font>
      <b/>
      <sz val="11"/>
      <color indexed="8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1"/>
      <color indexed="8"/>
      <name val="Avenir Next LT Pro"/>
      <family val="2"/>
    </font>
    <font>
      <i/>
      <sz val="12"/>
      <color theme="1"/>
      <name val="Avenir Next LT Pro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venir Next LT Pro"/>
      <family val="2"/>
    </font>
    <font>
      <sz val="12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sz val="14"/>
      <color theme="1"/>
      <name val="Avenir Next LT Pro"/>
      <family val="2"/>
    </font>
    <font>
      <sz val="16"/>
      <color theme="0"/>
      <name val="Avenir Next LT Pro"/>
      <family val="2"/>
    </font>
    <font>
      <sz val="12"/>
      <color theme="1"/>
      <name val="Aptos Narrow"/>
      <family val="2"/>
      <scheme val="minor"/>
    </font>
    <font>
      <sz val="10"/>
      <color theme="1"/>
      <name val="Avenir Next LT Pro"/>
      <family val="2"/>
    </font>
    <font>
      <b/>
      <sz val="11"/>
      <color theme="9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i/>
      <sz val="10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0"/>
      </top>
      <bottom/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97">
    <xf numFmtId="0" fontId="0" fillId="0" borderId="0" xfId="0"/>
    <xf numFmtId="0" fontId="5" fillId="0" borderId="0" xfId="4" applyFont="1"/>
    <xf numFmtId="0" fontId="7" fillId="0" borderId="0" xfId="4" applyFont="1" applyAlignment="1">
      <alignment vertical="center" wrapText="1" readingOrder="1"/>
    </xf>
    <xf numFmtId="0" fontId="5" fillId="0" borderId="0" xfId="4" applyFont="1" applyAlignment="1">
      <alignment horizontal="center"/>
    </xf>
    <xf numFmtId="0" fontId="6" fillId="0" borderId="0" xfId="4" applyFont="1" applyAlignment="1">
      <alignment vertical="top" wrapText="1" readingOrder="1"/>
    </xf>
    <xf numFmtId="0" fontId="5" fillId="0" borderId="1" xfId="4" applyFont="1" applyBorder="1" applyAlignment="1">
      <alignment horizontal="center"/>
    </xf>
    <xf numFmtId="0" fontId="8" fillId="4" borderId="3" xfId="4" applyFont="1" applyFill="1" applyBorder="1" applyAlignment="1">
      <alignment horizontal="center" vertical="center"/>
    </xf>
    <xf numFmtId="0" fontId="7" fillId="5" borderId="17" xfId="4" applyFont="1" applyFill="1" applyBorder="1"/>
    <xf numFmtId="165" fontId="4" fillId="5" borderId="18" xfId="5" applyNumberFormat="1" applyFont="1" applyFill="1" applyBorder="1" applyAlignment="1">
      <alignment horizontal="center" vertical="center"/>
    </xf>
    <xf numFmtId="43" fontId="5" fillId="0" borderId="0" xfId="6" applyFont="1"/>
    <xf numFmtId="0" fontId="8" fillId="3" borderId="20" xfId="4" applyFont="1" applyFill="1" applyBorder="1" applyAlignment="1">
      <alignment horizontal="center" vertical="center" wrapText="1"/>
    </xf>
    <xf numFmtId="4" fontId="5" fillId="0" borderId="0" xfId="4" applyNumberFormat="1" applyFont="1"/>
    <xf numFmtId="0" fontId="8" fillId="3" borderId="20" xfId="4" applyFont="1" applyFill="1" applyBorder="1" applyAlignment="1">
      <alignment horizontal="center" vertical="center"/>
    </xf>
    <xf numFmtId="0" fontId="8" fillId="3" borderId="11" xfId="4" applyFont="1" applyFill="1" applyBorder="1" applyAlignment="1">
      <alignment horizontal="center" vertical="center"/>
    </xf>
    <xf numFmtId="166" fontId="5" fillId="0" borderId="0" xfId="7" applyNumberFormat="1" applyFont="1"/>
    <xf numFmtId="0" fontId="13" fillId="6" borderId="21" xfId="4" applyFont="1" applyFill="1" applyBorder="1" applyAlignment="1">
      <alignment horizontal="left" vertical="center" wrapText="1"/>
    </xf>
    <xf numFmtId="165" fontId="13" fillId="6" borderId="21" xfId="4" applyNumberFormat="1" applyFont="1" applyFill="1" applyBorder="1" applyAlignment="1">
      <alignment horizontal="center" vertical="center"/>
    </xf>
    <xf numFmtId="166" fontId="13" fillId="6" borderId="21" xfId="8" applyNumberFormat="1" applyFont="1" applyFill="1" applyBorder="1" applyAlignment="1">
      <alignment horizontal="center" vertical="center"/>
    </xf>
    <xf numFmtId="166" fontId="4" fillId="0" borderId="0" xfId="8" applyNumberFormat="1" applyFont="1" applyFill="1" applyBorder="1" applyAlignment="1">
      <alignment horizontal="center" vertical="center"/>
    </xf>
    <xf numFmtId="4" fontId="1" fillId="0" borderId="0" xfId="4" applyNumberFormat="1" applyAlignment="1">
      <alignment vertical="center" wrapText="1"/>
    </xf>
    <xf numFmtId="0" fontId="13" fillId="0" borderId="22" xfId="4" applyFont="1" applyBorder="1" applyAlignment="1">
      <alignment horizontal="left" vertical="center" wrapText="1" indent="1"/>
    </xf>
    <xf numFmtId="165" fontId="13" fillId="0" borderId="22" xfId="4" applyNumberFormat="1" applyFont="1" applyBorder="1" applyAlignment="1">
      <alignment horizontal="center" vertical="center"/>
    </xf>
    <xf numFmtId="166" fontId="13" fillId="0" borderId="22" xfId="8" applyNumberFormat="1" applyFont="1" applyBorder="1" applyAlignment="1">
      <alignment horizontal="center" vertical="center"/>
    </xf>
    <xf numFmtId="166" fontId="5" fillId="0" borderId="0" xfId="8" applyNumberFormat="1" applyFont="1" applyFill="1" applyBorder="1" applyAlignment="1">
      <alignment horizontal="center" vertical="center"/>
    </xf>
    <xf numFmtId="0" fontId="13" fillId="0" borderId="23" xfId="4" applyFont="1" applyBorder="1" applyAlignment="1">
      <alignment horizontal="left" vertical="center" wrapText="1" indent="1"/>
    </xf>
    <xf numFmtId="165" fontId="13" fillId="0" borderId="23" xfId="4" applyNumberFormat="1" applyFont="1" applyBorder="1" applyAlignment="1">
      <alignment horizontal="center" vertical="center"/>
    </xf>
    <xf numFmtId="166" fontId="13" fillId="0" borderId="23" xfId="8" applyNumberFormat="1" applyFont="1" applyFill="1" applyBorder="1" applyAlignment="1">
      <alignment horizontal="center" vertical="center"/>
    </xf>
    <xf numFmtId="166" fontId="13" fillId="0" borderId="23" xfId="8" applyNumberFormat="1" applyFont="1" applyBorder="1" applyAlignment="1">
      <alignment horizontal="center" vertical="center"/>
    </xf>
    <xf numFmtId="39" fontId="5" fillId="0" borderId="0" xfId="4" applyNumberFormat="1" applyFont="1"/>
    <xf numFmtId="166" fontId="5" fillId="0" borderId="0" xfId="8" applyNumberFormat="1" applyFont="1"/>
    <xf numFmtId="0" fontId="13" fillId="0" borderId="24" xfId="4" applyFont="1" applyBorder="1" applyAlignment="1">
      <alignment horizontal="left" vertical="center" wrapText="1" indent="1"/>
    </xf>
    <xf numFmtId="165" fontId="13" fillId="0" borderId="24" xfId="4" applyNumberFormat="1" applyFont="1" applyBorder="1" applyAlignment="1">
      <alignment horizontal="center" vertical="center"/>
    </xf>
    <xf numFmtId="166" fontId="13" fillId="0" borderId="24" xfId="8" applyNumberFormat="1" applyFont="1" applyFill="1" applyBorder="1" applyAlignment="1">
      <alignment horizontal="center" vertical="center"/>
    </xf>
    <xf numFmtId="166" fontId="13" fillId="0" borderId="24" xfId="8" applyNumberFormat="1" applyFont="1" applyBorder="1" applyAlignment="1">
      <alignment horizontal="center" vertical="center"/>
    </xf>
    <xf numFmtId="0" fontId="14" fillId="0" borderId="25" xfId="9" applyFont="1" applyBorder="1" applyAlignment="1">
      <alignment horizontal="left" vertical="center" wrapText="1" indent="2"/>
    </xf>
    <xf numFmtId="165" fontId="14" fillId="0" borderId="23" xfId="4" applyNumberFormat="1" applyFont="1" applyBorder="1" applyAlignment="1">
      <alignment horizontal="center" vertical="center"/>
    </xf>
    <xf numFmtId="166" fontId="14" fillId="0" borderId="23" xfId="8" applyNumberFormat="1" applyFont="1" applyFill="1" applyBorder="1" applyAlignment="1">
      <alignment horizontal="center" vertical="center"/>
    </xf>
    <xf numFmtId="166" fontId="14" fillId="0" borderId="23" xfId="8" applyNumberFormat="1" applyFont="1" applyBorder="1" applyAlignment="1">
      <alignment horizontal="center" vertical="center"/>
    </xf>
    <xf numFmtId="166" fontId="15" fillId="0" borderId="0" xfId="8" applyNumberFormat="1" applyFont="1" applyFill="1" applyBorder="1" applyAlignment="1">
      <alignment horizontal="center" vertical="center"/>
    </xf>
    <xf numFmtId="0" fontId="14" fillId="0" borderId="24" xfId="9" applyFont="1" applyBorder="1" applyAlignment="1">
      <alignment horizontal="left" vertical="center" wrapText="1" indent="2"/>
    </xf>
    <xf numFmtId="165" fontId="14" fillId="0" borderId="24" xfId="4" applyNumberFormat="1" applyFont="1" applyBorder="1" applyAlignment="1">
      <alignment horizontal="center" vertical="center"/>
    </xf>
    <xf numFmtId="166" fontId="14" fillId="0" borderId="24" xfId="8" applyNumberFormat="1" applyFont="1" applyFill="1" applyBorder="1" applyAlignment="1">
      <alignment horizontal="center" vertical="center"/>
    </xf>
    <xf numFmtId="166" fontId="14" fillId="0" borderId="24" xfId="8" applyNumberFormat="1" applyFont="1" applyBorder="1" applyAlignment="1">
      <alignment horizontal="center" vertical="center"/>
    </xf>
    <xf numFmtId="0" fontId="13" fillId="0" borderId="0" xfId="4" applyFont="1" applyAlignment="1">
      <alignment horizontal="left" vertical="center" wrapText="1" indent="1"/>
    </xf>
    <xf numFmtId="165" fontId="13" fillId="0" borderId="0" xfId="4" applyNumberFormat="1" applyFont="1" applyAlignment="1">
      <alignment horizontal="center" vertical="center"/>
    </xf>
    <xf numFmtId="166" fontId="13" fillId="0" borderId="0" xfId="8" applyNumberFormat="1" applyFont="1" applyAlignment="1">
      <alignment horizontal="center" vertical="center"/>
    </xf>
    <xf numFmtId="166" fontId="13" fillId="0" borderId="0" xfId="8" applyNumberFormat="1" applyFont="1" applyBorder="1" applyAlignment="1">
      <alignment horizontal="center" vertical="center"/>
    </xf>
    <xf numFmtId="10" fontId="5" fillId="0" borderId="0" xfId="8" applyNumberFormat="1" applyFont="1" applyFill="1" applyBorder="1" applyAlignment="1">
      <alignment horizontal="center" vertical="center"/>
    </xf>
    <xf numFmtId="0" fontId="13" fillId="6" borderId="26" xfId="4" applyFont="1" applyFill="1" applyBorder="1" applyAlignment="1">
      <alignment horizontal="left" vertical="center" wrapText="1"/>
    </xf>
    <xf numFmtId="165" fontId="13" fillId="6" borderId="27" xfId="4" applyNumberFormat="1" applyFont="1" applyFill="1" applyBorder="1" applyAlignment="1">
      <alignment horizontal="center" vertical="center"/>
    </xf>
    <xf numFmtId="166" fontId="13" fillId="6" borderId="27" xfId="8" applyNumberFormat="1" applyFont="1" applyFill="1" applyBorder="1" applyAlignment="1">
      <alignment horizontal="center" vertical="center"/>
    </xf>
    <xf numFmtId="0" fontId="13" fillId="0" borderId="22" xfId="4" applyFont="1" applyBorder="1" applyAlignment="1">
      <alignment horizontal="left" vertical="center" indent="1"/>
    </xf>
    <xf numFmtId="0" fontId="13" fillId="0" borderId="24" xfId="4" applyFont="1" applyBorder="1" applyAlignment="1">
      <alignment horizontal="left" vertical="center" indent="1"/>
    </xf>
    <xf numFmtId="0" fontId="14" fillId="0" borderId="23" xfId="9" applyFont="1" applyBorder="1" applyAlignment="1">
      <alignment horizontal="left" vertical="center" wrapText="1" indent="2"/>
    </xf>
    <xf numFmtId="0" fontId="8" fillId="4" borderId="28" xfId="4" applyFont="1" applyFill="1" applyBorder="1" applyAlignment="1">
      <alignment horizontal="left" vertical="center"/>
    </xf>
    <xf numFmtId="165" fontId="8" fillId="4" borderId="29" xfId="4" applyNumberFormat="1" applyFont="1" applyFill="1" applyBorder="1" applyAlignment="1">
      <alignment horizontal="center" vertical="center"/>
    </xf>
    <xf numFmtId="166" fontId="8" fillId="4" borderId="29" xfId="8" applyNumberFormat="1" applyFont="1" applyFill="1" applyBorder="1" applyAlignment="1">
      <alignment horizontal="center" vertical="center"/>
    </xf>
    <xf numFmtId="166" fontId="8" fillId="4" borderId="30" xfId="8" applyNumberFormat="1" applyFont="1" applyFill="1" applyBorder="1" applyAlignment="1">
      <alignment horizontal="center" vertical="center"/>
    </xf>
    <xf numFmtId="0" fontId="16" fillId="0" borderId="0" xfId="4" applyFont="1" applyAlignment="1">
      <alignment horizontal="left" vertical="center"/>
    </xf>
    <xf numFmtId="165" fontId="16" fillId="0" borderId="0" xfId="4" applyNumberFormat="1" applyFont="1" applyAlignment="1">
      <alignment horizontal="center" vertical="center"/>
    </xf>
    <xf numFmtId="43" fontId="17" fillId="0" borderId="31" xfId="4" applyNumberFormat="1" applyFont="1" applyBorder="1"/>
    <xf numFmtId="166" fontId="17" fillId="0" borderId="31" xfId="7" applyNumberFormat="1" applyFont="1" applyBorder="1"/>
    <xf numFmtId="166" fontId="16" fillId="0" borderId="0" xfId="8" applyNumberFormat="1" applyFont="1" applyFill="1" applyBorder="1" applyAlignment="1">
      <alignment horizontal="center" vertical="center"/>
    </xf>
    <xf numFmtId="166" fontId="5" fillId="0" borderId="0" xfId="8" applyNumberFormat="1" applyFont="1" applyFill="1" applyBorder="1"/>
    <xf numFmtId="0" fontId="4" fillId="0" borderId="0" xfId="4" applyFont="1" applyAlignment="1">
      <alignment vertical="center"/>
    </xf>
    <xf numFmtId="0" fontId="5" fillId="0" borderId="0" xfId="10" applyFont="1"/>
    <xf numFmtId="0" fontId="5" fillId="0" borderId="0" xfId="4" applyFont="1" applyAlignment="1">
      <alignment vertical="center"/>
    </xf>
    <xf numFmtId="165" fontId="5" fillId="0" borderId="0" xfId="4" applyNumberFormat="1" applyFont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166" fontId="5" fillId="0" borderId="0" xfId="4" applyNumberFormat="1" applyFont="1"/>
    <xf numFmtId="0" fontId="1" fillId="0" borderId="0" xfId="11"/>
    <xf numFmtId="0" fontId="20" fillId="0" borderId="0" xfId="10" applyFont="1"/>
    <xf numFmtId="167" fontId="21" fillId="0" borderId="0" xfId="6" applyNumberFormat="1" applyFont="1" applyFill="1" applyBorder="1" applyAlignment="1">
      <alignment horizontal="center" vertical="center"/>
    </xf>
    <xf numFmtId="0" fontId="5" fillId="0" borderId="32" xfId="10" applyFont="1" applyBorder="1"/>
    <xf numFmtId="0" fontId="21" fillId="0" borderId="32" xfId="10" applyFont="1" applyBorder="1"/>
    <xf numFmtId="0" fontId="9" fillId="3" borderId="34" xfId="10" applyFont="1" applyFill="1" applyBorder="1" applyAlignment="1">
      <alignment horizontal="center" vertical="center" wrapText="1"/>
    </xf>
    <xf numFmtId="0" fontId="7" fillId="6" borderId="17" xfId="10" applyFont="1" applyFill="1" applyBorder="1" applyAlignment="1">
      <alignment vertical="center"/>
    </xf>
    <xf numFmtId="165" fontId="4" fillId="6" borderId="18" xfId="5" applyNumberFormat="1" applyFont="1" applyFill="1" applyBorder="1" applyAlignment="1">
      <alignment horizontal="center" vertical="center"/>
    </xf>
    <xf numFmtId="0" fontId="9" fillId="3" borderId="44" xfId="10" applyFont="1" applyFill="1" applyBorder="1" applyAlignment="1">
      <alignment horizontal="center" vertical="center" wrapText="1"/>
    </xf>
    <xf numFmtId="0" fontId="9" fillId="3" borderId="46" xfId="10" applyFont="1" applyFill="1" applyBorder="1" applyAlignment="1">
      <alignment horizontal="center" vertical="center"/>
    </xf>
    <xf numFmtId="0" fontId="9" fillId="3" borderId="46" xfId="10" applyFont="1" applyFill="1" applyBorder="1" applyAlignment="1">
      <alignment horizontal="center" vertical="center" wrapText="1"/>
    </xf>
    <xf numFmtId="0" fontId="9" fillId="3" borderId="47" xfId="10" applyFont="1" applyFill="1" applyBorder="1" applyAlignment="1">
      <alignment horizontal="center" vertical="center" wrapText="1"/>
    </xf>
    <xf numFmtId="0" fontId="2" fillId="6" borderId="27" xfId="10" applyFont="1" applyFill="1" applyBorder="1" applyAlignment="1">
      <alignment horizontal="left"/>
    </xf>
    <xf numFmtId="164" fontId="22" fillId="6" borderId="27" xfId="6" applyNumberFormat="1" applyFont="1" applyFill="1" applyBorder="1" applyAlignment="1">
      <alignment horizontal="right" vertical="center"/>
    </xf>
    <xf numFmtId="166" fontId="22" fillId="6" borderId="27" xfId="8" applyNumberFormat="1" applyFont="1" applyFill="1" applyBorder="1" applyAlignment="1">
      <alignment horizontal="right" vertical="center"/>
    </xf>
    <xf numFmtId="166" fontId="5" fillId="0" borderId="0" xfId="6" applyNumberFormat="1" applyFont="1"/>
    <xf numFmtId="43" fontId="5" fillId="0" borderId="0" xfId="10" applyNumberFormat="1" applyFont="1"/>
    <xf numFmtId="0" fontId="2" fillId="7" borderId="0" xfId="10" applyFont="1" applyFill="1" applyAlignment="1">
      <alignment horizontal="left" indent="1"/>
    </xf>
    <xf numFmtId="164" fontId="22" fillId="0" borderId="0" xfId="6" applyNumberFormat="1" applyFont="1" applyFill="1" applyBorder="1" applyAlignment="1">
      <alignment horizontal="right" vertical="center"/>
    </xf>
    <xf numFmtId="166" fontId="22" fillId="0" borderId="0" xfId="8" applyNumberFormat="1" applyFont="1" applyFill="1" applyBorder="1" applyAlignment="1">
      <alignment horizontal="right" vertical="center"/>
    </xf>
    <xf numFmtId="164" fontId="22" fillId="7" borderId="0" xfId="6" applyNumberFormat="1" applyFont="1" applyFill="1" applyBorder="1" applyAlignment="1">
      <alignment horizontal="right" vertical="center"/>
    </xf>
    <xf numFmtId="166" fontId="22" fillId="7" borderId="0" xfId="8" applyNumberFormat="1" applyFont="1" applyFill="1" applyBorder="1" applyAlignment="1">
      <alignment horizontal="right" vertical="center"/>
    </xf>
    <xf numFmtId="10" fontId="5" fillId="0" borderId="0" xfId="6" applyNumberFormat="1" applyFont="1"/>
    <xf numFmtId="0" fontId="3" fillId="7" borderId="0" xfId="10" applyFont="1" applyFill="1" applyAlignment="1">
      <alignment horizontal="left" wrapText="1" indent="2"/>
    </xf>
    <xf numFmtId="164" fontId="23" fillId="0" borderId="0" xfId="6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166" fontId="23" fillId="0" borderId="0" xfId="8" applyNumberFormat="1" applyFont="1" applyFill="1" applyBorder="1" applyAlignment="1">
      <alignment horizontal="right" vertical="center"/>
    </xf>
    <xf numFmtId="166" fontId="23" fillId="7" borderId="0" xfId="8" applyNumberFormat="1" applyFont="1" applyFill="1" applyBorder="1" applyAlignment="1">
      <alignment horizontal="right" vertical="center"/>
    </xf>
    <xf numFmtId="0" fontId="3" fillId="7" borderId="0" xfId="10" applyFont="1" applyFill="1" applyAlignment="1">
      <alignment horizontal="left" indent="2"/>
    </xf>
    <xf numFmtId="4" fontId="24" fillId="0" borderId="0" xfId="10" applyNumberFormat="1" applyFont="1"/>
    <xf numFmtId="4" fontId="25" fillId="0" borderId="0" xfId="10" applyNumberFormat="1" applyFont="1"/>
    <xf numFmtId="10" fontId="5" fillId="0" borderId="0" xfId="6" applyNumberFormat="1" applyFont="1" applyBorder="1"/>
    <xf numFmtId="168" fontId="22" fillId="0" borderId="0" xfId="6" applyNumberFormat="1" applyFont="1" applyFill="1" applyBorder="1" applyAlignment="1">
      <alignment horizontal="right" vertical="center"/>
    </xf>
    <xf numFmtId="164" fontId="22" fillId="6" borderId="0" xfId="6" applyNumberFormat="1" applyFont="1" applyFill="1" applyBorder="1" applyAlignment="1">
      <alignment horizontal="right" vertical="center"/>
    </xf>
    <xf numFmtId="166" fontId="22" fillId="6" borderId="0" xfId="8" applyNumberFormat="1" applyFont="1" applyFill="1" applyBorder="1" applyAlignment="1">
      <alignment horizontal="right" vertical="center"/>
    </xf>
    <xf numFmtId="0" fontId="2" fillId="0" borderId="48" xfId="10" applyFont="1" applyBorder="1" applyAlignment="1">
      <alignment horizontal="left" indent="1"/>
    </xf>
    <xf numFmtId="164" fontId="22" fillId="0" borderId="48" xfId="6" applyNumberFormat="1" applyFont="1" applyFill="1" applyBorder="1" applyAlignment="1">
      <alignment horizontal="right" vertical="center"/>
    </xf>
    <xf numFmtId="164" fontId="22" fillId="0" borderId="49" xfId="6" applyNumberFormat="1" applyFont="1" applyFill="1" applyBorder="1" applyAlignment="1">
      <alignment horizontal="right" vertical="center"/>
    </xf>
    <xf numFmtId="166" fontId="22" fillId="0" borderId="49" xfId="8" applyNumberFormat="1" applyFont="1" applyBorder="1" applyAlignment="1">
      <alignment horizontal="right" vertical="center"/>
    </xf>
    <xf numFmtId="164" fontId="22" fillId="0" borderId="49" xfId="6" applyNumberFormat="1" applyFont="1" applyBorder="1" applyAlignment="1">
      <alignment horizontal="right" vertical="center"/>
    </xf>
    <xf numFmtId="0" fontId="2" fillId="0" borderId="0" xfId="10" applyFont="1" applyAlignment="1">
      <alignment horizontal="left" indent="1"/>
    </xf>
    <xf numFmtId="166" fontId="22" fillId="0" borderId="0" xfId="8" applyNumberFormat="1" applyFont="1" applyBorder="1" applyAlignment="1">
      <alignment horizontal="right" vertical="center"/>
    </xf>
    <xf numFmtId="164" fontId="22" fillId="0" borderId="0" xfId="6" applyNumberFormat="1" applyFont="1" applyBorder="1" applyAlignment="1">
      <alignment horizontal="right" vertical="center"/>
    </xf>
    <xf numFmtId="166" fontId="22" fillId="0" borderId="0" xfId="8" quotePrefix="1" applyNumberFormat="1" applyFont="1" applyBorder="1" applyAlignment="1">
      <alignment horizontal="right" vertical="center"/>
    </xf>
    <xf numFmtId="0" fontId="9" fillId="4" borderId="33" xfId="10" applyFont="1" applyFill="1" applyBorder="1" applyAlignment="1">
      <alignment horizontal="left" vertical="center"/>
    </xf>
    <xf numFmtId="164" fontId="9" fillId="4" borderId="34" xfId="6" applyNumberFormat="1" applyFont="1" applyFill="1" applyBorder="1" applyAlignment="1">
      <alignment horizontal="right" vertical="center"/>
    </xf>
    <xf numFmtId="166" fontId="9" fillId="4" borderId="33" xfId="8" applyNumberFormat="1" applyFont="1" applyFill="1" applyBorder="1" applyAlignment="1">
      <alignment horizontal="right" vertical="center"/>
    </xf>
    <xf numFmtId="166" fontId="9" fillId="4" borderId="34" xfId="8" applyNumberFormat="1" applyFont="1" applyFill="1" applyBorder="1" applyAlignment="1">
      <alignment horizontal="right" vertical="center"/>
    </xf>
    <xf numFmtId="166" fontId="9" fillId="4" borderId="50" xfId="8" applyNumberFormat="1" applyFont="1" applyFill="1" applyBorder="1" applyAlignment="1">
      <alignment horizontal="right" vertical="center"/>
    </xf>
    <xf numFmtId="0" fontId="3" fillId="0" borderId="0" xfId="10" applyFont="1" applyAlignment="1">
      <alignment horizontal="left" indent="1"/>
    </xf>
    <xf numFmtId="0" fontId="9" fillId="4" borderId="51" xfId="10" applyFont="1" applyFill="1" applyBorder="1" applyAlignment="1">
      <alignment horizontal="left" vertical="center"/>
    </xf>
    <xf numFmtId="164" fontId="9" fillId="4" borderId="52" xfId="6" applyNumberFormat="1" applyFont="1" applyFill="1" applyBorder="1" applyAlignment="1">
      <alignment horizontal="right" vertical="center"/>
    </xf>
    <xf numFmtId="166" fontId="9" fillId="4" borderId="51" xfId="8" applyNumberFormat="1" applyFont="1" applyFill="1" applyBorder="1" applyAlignment="1">
      <alignment horizontal="right" vertical="center"/>
    </xf>
    <xf numFmtId="166" fontId="9" fillId="4" borderId="52" xfId="8" applyNumberFormat="1" applyFont="1" applyFill="1" applyBorder="1" applyAlignment="1">
      <alignment horizontal="right" vertical="center"/>
    </xf>
    <xf numFmtId="166" fontId="9" fillId="4" borderId="32" xfId="8" applyNumberFormat="1" applyFont="1" applyFill="1" applyBorder="1" applyAlignment="1">
      <alignment horizontal="right" vertical="center"/>
    </xf>
    <xf numFmtId="0" fontId="16" fillId="0" borderId="0" xfId="10" applyFont="1" applyAlignment="1">
      <alignment horizontal="left" vertical="center"/>
    </xf>
    <xf numFmtId="164" fontId="7" fillId="0" borderId="0" xfId="6" applyNumberFormat="1" applyFont="1" applyFill="1" applyBorder="1" applyAlignment="1">
      <alignment horizontal="center" vertical="center"/>
    </xf>
    <xf numFmtId="166" fontId="7" fillId="0" borderId="40" xfId="8" applyNumberFormat="1" applyFont="1" applyFill="1" applyBorder="1" applyAlignment="1">
      <alignment horizontal="center" vertical="center"/>
    </xf>
    <xf numFmtId="166" fontId="7" fillId="0" borderId="0" xfId="8" applyNumberFormat="1" applyFont="1" applyFill="1" applyBorder="1" applyAlignment="1">
      <alignment horizontal="center" vertical="center"/>
    </xf>
    <xf numFmtId="166" fontId="7" fillId="0" borderId="0" xfId="14" applyNumberFormat="1" applyFont="1" applyFill="1" applyBorder="1" applyAlignment="1">
      <alignment horizontal="center" vertical="center"/>
    </xf>
    <xf numFmtId="0" fontId="7" fillId="0" borderId="0" xfId="10" applyFont="1" applyAlignment="1">
      <alignment vertical="center"/>
    </xf>
    <xf numFmtId="0" fontId="1" fillId="0" borderId="0" xfId="10"/>
    <xf numFmtId="0" fontId="21" fillId="0" borderId="0" xfId="10" applyFont="1"/>
    <xf numFmtId="4" fontId="5" fillId="0" borderId="0" xfId="10" applyNumberFormat="1" applyFont="1"/>
    <xf numFmtId="0" fontId="29" fillId="0" borderId="0" xfId="10" applyFont="1" applyAlignment="1">
      <alignment vertical="center"/>
    </xf>
    <xf numFmtId="0" fontId="30" fillId="0" borderId="0" xfId="10" applyFont="1" applyAlignment="1">
      <alignment vertical="center"/>
    </xf>
    <xf numFmtId="165" fontId="13" fillId="0" borderId="53" xfId="4" applyNumberFormat="1" applyFont="1" applyBorder="1" applyAlignment="1">
      <alignment horizontal="center" vertical="center"/>
    </xf>
    <xf numFmtId="166" fontId="5" fillId="0" borderId="0" xfId="8" applyNumberFormat="1" applyFont="1" applyBorder="1" applyAlignment="1">
      <alignment horizontal="center" vertical="center"/>
    </xf>
    <xf numFmtId="0" fontId="14" fillId="0" borderId="54" xfId="4" applyFont="1" applyBorder="1" applyAlignment="1">
      <alignment horizontal="left" vertical="center" wrapText="1" indent="2"/>
    </xf>
    <xf numFmtId="165" fontId="14" fillId="0" borderId="54" xfId="4" applyNumberFormat="1" applyFont="1" applyBorder="1" applyAlignment="1">
      <alignment horizontal="center" vertical="center"/>
    </xf>
    <xf numFmtId="165" fontId="14" fillId="0" borderId="55" xfId="4" applyNumberFormat="1" applyFont="1" applyBorder="1" applyAlignment="1">
      <alignment horizontal="center" vertical="center"/>
    </xf>
    <xf numFmtId="0" fontId="14" fillId="0" borderId="56" xfId="4" applyFont="1" applyBorder="1" applyAlignment="1">
      <alignment horizontal="left" vertical="center" wrapText="1" indent="2"/>
    </xf>
    <xf numFmtId="165" fontId="14" fillId="0" borderId="56" xfId="4" applyNumberFormat="1" applyFont="1" applyBorder="1" applyAlignment="1">
      <alignment horizontal="center" vertical="center"/>
    </xf>
    <xf numFmtId="0" fontId="13" fillId="0" borderId="53" xfId="4" applyFont="1" applyBorder="1" applyAlignment="1">
      <alignment horizontal="left" vertical="center" wrapText="1" indent="1"/>
    </xf>
    <xf numFmtId="165" fontId="13" fillId="0" borderId="57" xfId="4" applyNumberFormat="1" applyFont="1" applyBorder="1" applyAlignment="1">
      <alignment horizontal="center" vertical="center"/>
    </xf>
    <xf numFmtId="0" fontId="14" fillId="0" borderId="0" xfId="9" applyFont="1" applyAlignment="1">
      <alignment horizontal="left" vertical="center" wrapText="1" indent="2"/>
    </xf>
    <xf numFmtId="165" fontId="14" fillId="0" borderId="0" xfId="4" applyNumberFormat="1" applyFont="1" applyAlignment="1">
      <alignment horizontal="center" vertical="center"/>
    </xf>
    <xf numFmtId="0" fontId="14" fillId="0" borderId="58" xfId="9" applyFont="1" applyBorder="1" applyAlignment="1">
      <alignment horizontal="left" vertical="center" wrapText="1" indent="2"/>
    </xf>
    <xf numFmtId="165" fontId="14" fillId="0" borderId="58" xfId="4" applyNumberFormat="1" applyFont="1" applyBorder="1" applyAlignment="1">
      <alignment horizontal="center" vertical="center"/>
    </xf>
    <xf numFmtId="0" fontId="13" fillId="0" borderId="58" xfId="4" applyFont="1" applyBorder="1" applyAlignment="1">
      <alignment horizontal="left" vertical="center" wrapText="1" indent="1"/>
    </xf>
    <xf numFmtId="165" fontId="13" fillId="0" borderId="58" xfId="4" applyNumberFormat="1" applyFont="1" applyBorder="1" applyAlignment="1">
      <alignment horizontal="center" vertical="center"/>
    </xf>
    <xf numFmtId="0" fontId="14" fillId="0" borderId="54" xfId="9" applyFont="1" applyBorder="1" applyAlignment="1">
      <alignment horizontal="left" vertical="center" wrapText="1" indent="2"/>
    </xf>
    <xf numFmtId="165" fontId="13" fillId="0" borderId="54" xfId="4" applyNumberFormat="1" applyFont="1" applyBorder="1" applyAlignment="1">
      <alignment horizontal="center" vertical="center"/>
    </xf>
    <xf numFmtId="0" fontId="8" fillId="4" borderId="59" xfId="4" applyFont="1" applyFill="1" applyBorder="1" applyAlignment="1">
      <alignment horizontal="left" vertical="center"/>
    </xf>
    <xf numFmtId="165" fontId="8" fillId="4" borderId="60" xfId="4" applyNumberFormat="1" applyFont="1" applyFill="1" applyBorder="1" applyAlignment="1">
      <alignment horizontal="center" vertical="center"/>
    </xf>
    <xf numFmtId="0" fontId="31" fillId="0" borderId="0" xfId="4" applyFont="1" applyAlignment="1">
      <alignment vertical="center"/>
    </xf>
    <xf numFmtId="0" fontId="32" fillId="0" borderId="0" xfId="4" applyFont="1"/>
    <xf numFmtId="0" fontId="33" fillId="0" borderId="0" xfId="4" applyFont="1"/>
    <xf numFmtId="0" fontId="34" fillId="0" borderId="0" xfId="4" applyFont="1" applyAlignment="1">
      <alignment vertical="center"/>
    </xf>
    <xf numFmtId="0" fontId="1" fillId="0" borderId="32" xfId="10" applyBorder="1"/>
    <xf numFmtId="0" fontId="7" fillId="6" borderId="17" xfId="4" applyFont="1" applyFill="1" applyBorder="1"/>
    <xf numFmtId="0" fontId="8" fillId="3" borderId="62" xfId="4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 wrapText="1"/>
    </xf>
    <xf numFmtId="0" fontId="8" fillId="3" borderId="0" xfId="4" applyFont="1" applyFill="1" applyAlignment="1">
      <alignment horizontal="center" vertical="center" wrapText="1"/>
    </xf>
    <xf numFmtId="165" fontId="13" fillId="6" borderId="64" xfId="4" applyNumberFormat="1" applyFont="1" applyFill="1" applyBorder="1" applyAlignment="1">
      <alignment horizontal="center" vertical="center"/>
    </xf>
    <xf numFmtId="165" fontId="13" fillId="6" borderId="65" xfId="4" applyNumberFormat="1" applyFont="1" applyFill="1" applyBorder="1" applyAlignment="1">
      <alignment horizontal="center" vertical="center"/>
    </xf>
    <xf numFmtId="166" fontId="1" fillId="0" borderId="0" xfId="8" applyNumberFormat="1"/>
    <xf numFmtId="165" fontId="13" fillId="0" borderId="66" xfId="4" applyNumberFormat="1" applyFont="1" applyBorder="1" applyAlignment="1">
      <alignment horizontal="center" vertical="center"/>
    </xf>
    <xf numFmtId="165" fontId="13" fillId="0" borderId="67" xfId="4" applyNumberFormat="1" applyFont="1" applyBorder="1" applyAlignment="1">
      <alignment horizontal="center" vertical="center"/>
    </xf>
    <xf numFmtId="166" fontId="13" fillId="0" borderId="57" xfId="8" applyNumberFormat="1" applyFont="1" applyBorder="1" applyAlignment="1">
      <alignment horizontal="center" vertical="center"/>
    </xf>
    <xf numFmtId="166" fontId="14" fillId="0" borderId="56" xfId="8" applyNumberFormat="1" applyFont="1" applyBorder="1" applyAlignment="1">
      <alignment horizontal="center" vertical="center"/>
    </xf>
    <xf numFmtId="43" fontId="1" fillId="0" borderId="0" xfId="6"/>
    <xf numFmtId="166" fontId="0" fillId="0" borderId="0" xfId="8" applyNumberFormat="1" applyFont="1"/>
    <xf numFmtId="165" fontId="13" fillId="0" borderId="55" xfId="4" applyNumberFormat="1" applyFont="1" applyBorder="1" applyAlignment="1">
      <alignment horizontal="center" vertical="center"/>
    </xf>
    <xf numFmtId="166" fontId="13" fillId="0" borderId="53" xfId="8" applyNumberFormat="1" applyFont="1" applyBorder="1" applyAlignment="1">
      <alignment horizontal="center" vertical="center"/>
    </xf>
    <xf numFmtId="166" fontId="14" fillId="0" borderId="54" xfId="8" applyNumberFormat="1" applyFont="1" applyBorder="1" applyAlignment="1">
      <alignment horizontal="center" vertical="center"/>
    </xf>
    <xf numFmtId="0" fontId="13" fillId="0" borderId="54" xfId="4" applyFont="1" applyBorder="1" applyAlignment="1">
      <alignment horizontal="left" vertical="center" wrapText="1" indent="1"/>
    </xf>
    <xf numFmtId="166" fontId="13" fillId="0" borderId="54" xfId="8" applyNumberFormat="1" applyFont="1" applyBorder="1" applyAlignment="1">
      <alignment horizontal="center" vertical="center"/>
    </xf>
    <xf numFmtId="0" fontId="14" fillId="0" borderId="68" xfId="4" applyFont="1" applyBorder="1" applyAlignment="1">
      <alignment horizontal="left" vertical="center" wrapText="1" indent="2"/>
    </xf>
    <xf numFmtId="0" fontId="14" fillId="0" borderId="58" xfId="4" applyFont="1" applyBorder="1" applyAlignment="1">
      <alignment horizontal="left" vertical="center" wrapText="1" indent="2"/>
    </xf>
    <xf numFmtId="0" fontId="14" fillId="0" borderId="0" xfId="4" applyFont="1" applyAlignment="1">
      <alignment horizontal="left" vertical="center" wrapText="1" indent="2"/>
    </xf>
    <xf numFmtId="166" fontId="14" fillId="0" borderId="55" xfId="8" applyNumberFormat="1" applyFont="1" applyBorder="1" applyAlignment="1">
      <alignment horizontal="center" vertical="center"/>
    </xf>
    <xf numFmtId="166" fontId="14" fillId="0" borderId="68" xfId="8" applyNumberFormat="1" applyFont="1" applyBorder="1" applyAlignment="1">
      <alignment horizontal="center" vertical="center"/>
    </xf>
    <xf numFmtId="166" fontId="14" fillId="0" borderId="69" xfId="8" applyNumberFormat="1" applyFont="1" applyBorder="1" applyAlignment="1">
      <alignment horizontal="center" vertical="center"/>
    </xf>
    <xf numFmtId="166" fontId="14" fillId="0" borderId="0" xfId="8" applyNumberFormat="1" applyFont="1" applyBorder="1" applyAlignment="1">
      <alignment horizontal="center" vertical="center"/>
    </xf>
    <xf numFmtId="165" fontId="14" fillId="0" borderId="70" xfId="4" applyNumberFormat="1" applyFont="1" applyBorder="1" applyAlignment="1">
      <alignment horizontal="center" vertical="center"/>
    </xf>
    <xf numFmtId="165" fontId="14" fillId="0" borderId="71" xfId="4" applyNumberFormat="1" applyFont="1" applyBorder="1" applyAlignment="1">
      <alignment horizontal="center" vertical="center"/>
    </xf>
    <xf numFmtId="10" fontId="0" fillId="0" borderId="0" xfId="8" applyNumberFormat="1" applyFont="1"/>
    <xf numFmtId="0" fontId="6" fillId="0" borderId="0" xfId="4" applyFont="1"/>
    <xf numFmtId="0" fontId="5" fillId="0" borderId="32" xfId="4" applyFont="1" applyBorder="1" applyAlignment="1">
      <alignment horizontal="center"/>
    </xf>
    <xf numFmtId="0" fontId="7" fillId="0" borderId="0" xfId="4" applyFont="1"/>
    <xf numFmtId="0" fontId="8" fillId="4" borderId="8" xfId="4" applyFont="1" applyFill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/>
    </xf>
    <xf numFmtId="0" fontId="13" fillId="8" borderId="27" xfId="4" applyFont="1" applyFill="1" applyBorder="1"/>
    <xf numFmtId="165" fontId="13" fillId="8" borderId="27" xfId="4" applyNumberFormat="1" applyFont="1" applyFill="1" applyBorder="1" applyAlignment="1">
      <alignment horizontal="center" vertical="center"/>
    </xf>
    <xf numFmtId="166" fontId="13" fillId="8" borderId="27" xfId="8" applyNumberFormat="1" applyFont="1" applyFill="1" applyBorder="1" applyAlignment="1">
      <alignment horizontal="center" vertical="center"/>
    </xf>
    <xf numFmtId="0" fontId="14" fillId="0" borderId="57" xfId="4" applyFont="1" applyBorder="1" applyAlignment="1">
      <alignment horizontal="left" indent="1"/>
    </xf>
    <xf numFmtId="165" fontId="14" fillId="0" borderId="22" xfId="4" applyNumberFormat="1" applyFont="1" applyBorder="1" applyAlignment="1">
      <alignment horizontal="center" vertical="center"/>
    </xf>
    <xf numFmtId="166" fontId="14" fillId="0" borderId="22" xfId="8" applyNumberFormat="1" applyFont="1" applyBorder="1" applyAlignment="1">
      <alignment horizontal="center" vertical="center"/>
    </xf>
    <xf numFmtId="0" fontId="14" fillId="0" borderId="48" xfId="4" applyFont="1" applyBorder="1" applyAlignment="1">
      <alignment horizontal="left" indent="1"/>
    </xf>
    <xf numFmtId="166" fontId="14" fillId="0" borderId="0" xfId="8" applyNumberFormat="1" applyFont="1" applyAlignment="1">
      <alignment horizontal="center" vertical="center"/>
    </xf>
    <xf numFmtId="0" fontId="14" fillId="0" borderId="0" xfId="4" applyFont="1" applyAlignment="1">
      <alignment horizontal="left" indent="1"/>
    </xf>
    <xf numFmtId="0" fontId="14" fillId="0" borderId="24" xfId="4" applyFont="1" applyBorder="1" applyAlignment="1">
      <alignment horizontal="left" indent="1"/>
    </xf>
    <xf numFmtId="169" fontId="5" fillId="0" borderId="0" xfId="4" applyNumberFormat="1" applyFont="1"/>
    <xf numFmtId="0" fontId="14" fillId="0" borderId="24" xfId="4" applyFont="1" applyBorder="1" applyAlignment="1">
      <alignment horizontal="left" wrapText="1" indent="1"/>
    </xf>
    <xf numFmtId="0" fontId="14" fillId="0" borderId="0" xfId="4" applyFont="1" applyAlignment="1">
      <alignment horizontal="left" wrapText="1" indent="1"/>
    </xf>
    <xf numFmtId="43" fontId="5" fillId="0" borderId="0" xfId="4" applyNumberFormat="1" applyFont="1"/>
    <xf numFmtId="0" fontId="14" fillId="0" borderId="48" xfId="4" applyFont="1" applyBorder="1" applyAlignment="1">
      <alignment horizontal="left" wrapText="1" indent="1"/>
    </xf>
    <xf numFmtId="0" fontId="14" fillId="0" borderId="23" xfId="4" applyFont="1" applyBorder="1" applyAlignment="1">
      <alignment horizontal="left" wrapText="1" indent="1"/>
    </xf>
    <xf numFmtId="0" fontId="14" fillId="0" borderId="22" xfId="4" applyFont="1" applyBorder="1" applyAlignment="1">
      <alignment horizontal="left" wrapText="1" indent="1"/>
    </xf>
    <xf numFmtId="0" fontId="14" fillId="0" borderId="23" xfId="4" applyFont="1" applyBorder="1" applyAlignment="1">
      <alignment horizontal="left" indent="1"/>
    </xf>
    <xf numFmtId="166" fontId="5" fillId="0" borderId="0" xfId="15" applyNumberFormat="1" applyFont="1"/>
    <xf numFmtId="0" fontId="8" fillId="4" borderId="59" xfId="4" applyFont="1" applyFill="1" applyBorder="1" applyAlignment="1">
      <alignment horizontal="left"/>
    </xf>
    <xf numFmtId="166" fontId="8" fillId="4" borderId="60" xfId="8" applyNumberFormat="1" applyFont="1" applyFill="1" applyBorder="1" applyAlignment="1">
      <alignment horizontal="center" vertical="center"/>
    </xf>
    <xf numFmtId="166" fontId="8" fillId="4" borderId="82" xfId="8" applyNumberFormat="1" applyFont="1" applyFill="1" applyBorder="1" applyAlignment="1">
      <alignment horizontal="center" vertical="center"/>
    </xf>
    <xf numFmtId="0" fontId="16" fillId="0" borderId="0" xfId="4" applyFont="1" applyAlignment="1">
      <alignment horizontal="left"/>
    </xf>
    <xf numFmtId="0" fontId="7" fillId="0" borderId="0" xfId="16" applyFont="1" applyAlignment="1">
      <alignment vertical="center" wrapText="1" readingOrder="1"/>
    </xf>
    <xf numFmtId="0" fontId="5" fillId="0" borderId="0" xfId="16" applyFont="1"/>
    <xf numFmtId="0" fontId="6" fillId="0" borderId="0" xfId="16" applyFont="1" applyAlignment="1">
      <alignment horizontal="center" vertical="top" wrapText="1" readingOrder="1"/>
    </xf>
    <xf numFmtId="0" fontId="6" fillId="0" borderId="0" xfId="16" applyFont="1" applyAlignment="1">
      <alignment vertical="top" wrapText="1" readingOrder="1"/>
    </xf>
    <xf numFmtId="0" fontId="16" fillId="4" borderId="84" xfId="16" applyFont="1" applyFill="1" applyBorder="1" applyAlignment="1">
      <alignment horizontal="center" vertical="center"/>
    </xf>
    <xf numFmtId="165" fontId="4" fillId="9" borderId="0" xfId="16" applyNumberFormat="1" applyFont="1" applyFill="1"/>
    <xf numFmtId="164" fontId="4" fillId="9" borderId="0" xfId="16" applyNumberFormat="1" applyFont="1" applyFill="1" applyAlignment="1">
      <alignment horizontal="right"/>
    </xf>
    <xf numFmtId="0" fontId="4" fillId="0" borderId="0" xfId="16" applyFont="1" applyAlignment="1">
      <alignment horizontal="left" indent="1"/>
    </xf>
    <xf numFmtId="164" fontId="4" fillId="0" borderId="0" xfId="16" applyNumberFormat="1" applyFont="1" applyAlignment="1">
      <alignment horizontal="right"/>
    </xf>
    <xf numFmtId="0" fontId="4" fillId="10" borderId="0" xfId="16" applyFont="1" applyFill="1" applyAlignment="1">
      <alignment horizontal="left" indent="2"/>
    </xf>
    <xf numFmtId="164" fontId="4" fillId="10" borderId="0" xfId="16" applyNumberFormat="1" applyFont="1" applyFill="1" applyAlignment="1">
      <alignment horizontal="right"/>
    </xf>
    <xf numFmtId="164" fontId="35" fillId="0" borderId="0" xfId="0" applyNumberFormat="1" applyFont="1" applyAlignment="1">
      <alignment horizontal="left" indent="4"/>
    </xf>
    <xf numFmtId="164" fontId="35" fillId="0" borderId="0" xfId="0" applyNumberFormat="1" applyFont="1" applyAlignment="1">
      <alignment horizontal="right"/>
    </xf>
    <xf numFmtId="164" fontId="32" fillId="0" borderId="0" xfId="0" applyNumberFormat="1" applyFont="1" applyAlignment="1">
      <alignment horizontal="left" indent="2"/>
    </xf>
    <xf numFmtId="164" fontId="32" fillId="0" borderId="0" xfId="0" applyNumberFormat="1" applyFont="1" applyAlignment="1">
      <alignment horizontal="right"/>
    </xf>
    <xf numFmtId="0" fontId="4" fillId="0" borderId="85" xfId="16" applyFont="1" applyBorder="1" applyAlignment="1">
      <alignment horizontal="left"/>
    </xf>
    <xf numFmtId="164" fontId="4" fillId="0" borderId="85" xfId="16" applyNumberFormat="1" applyFont="1" applyBorder="1" applyAlignment="1">
      <alignment horizontal="right"/>
    </xf>
    <xf numFmtId="0" fontId="4" fillId="0" borderId="0" xfId="17" applyFont="1" applyAlignment="1">
      <alignment vertical="center"/>
    </xf>
    <xf numFmtId="0" fontId="5" fillId="0" borderId="0" xfId="18" applyFont="1"/>
    <xf numFmtId="0" fontId="19" fillId="0" borderId="0" xfId="18"/>
    <xf numFmtId="0" fontId="16" fillId="4" borderId="7" xfId="18" applyFont="1" applyFill="1" applyBorder="1" applyAlignment="1">
      <alignment horizontal="center" vertical="center" wrapText="1"/>
    </xf>
    <xf numFmtId="0" fontId="16" fillId="4" borderId="0" xfId="18" applyFont="1" applyFill="1" applyAlignment="1">
      <alignment horizontal="center" vertical="center" wrapText="1"/>
    </xf>
    <xf numFmtId="0" fontId="16" fillId="4" borderId="84" xfId="18" applyFont="1" applyFill="1" applyBorder="1" applyAlignment="1">
      <alignment horizontal="center" vertical="center"/>
    </xf>
    <xf numFmtId="0" fontId="16" fillId="4" borderId="19" xfId="18" applyFont="1" applyFill="1" applyBorder="1" applyAlignment="1">
      <alignment horizontal="center" vertical="center"/>
    </xf>
    <xf numFmtId="0" fontId="16" fillId="4" borderId="19" xfId="18" applyFont="1" applyFill="1" applyBorder="1" applyAlignment="1">
      <alignment horizontal="center" vertical="center" wrapText="1"/>
    </xf>
    <xf numFmtId="164" fontId="4" fillId="10" borderId="88" xfId="0" applyNumberFormat="1" applyFont="1" applyFill="1" applyBorder="1" applyAlignment="1">
      <alignment horizontal="left"/>
    </xf>
    <xf numFmtId="164" fontId="4" fillId="10" borderId="88" xfId="0" applyNumberFormat="1" applyFont="1" applyFill="1" applyBorder="1" applyAlignment="1">
      <alignment horizontal="right"/>
    </xf>
    <xf numFmtId="164" fontId="4" fillId="10" borderId="0" xfId="18" applyNumberFormat="1" applyFont="1" applyFill="1" applyAlignment="1">
      <alignment horizontal="right"/>
    </xf>
    <xf numFmtId="166" fontId="4" fillId="10" borderId="0" xfId="1" applyNumberFormat="1" applyFont="1" applyFill="1" applyAlignment="1">
      <alignment horizontal="right"/>
    </xf>
    <xf numFmtId="164" fontId="19" fillId="0" borderId="0" xfId="18" applyNumberFormat="1" applyAlignment="1">
      <alignment horizontal="right"/>
    </xf>
    <xf numFmtId="164" fontId="0" fillId="0" borderId="0" xfId="0" applyNumberFormat="1" applyAlignment="1">
      <alignment horizontal="left" indent="2"/>
    </xf>
    <xf numFmtId="164" fontId="0" fillId="0" borderId="0" xfId="0" applyNumberFormat="1" applyAlignment="1">
      <alignment horizontal="right"/>
    </xf>
    <xf numFmtId="166" fontId="4" fillId="0" borderId="85" xfId="19" applyNumberFormat="1" applyFont="1" applyBorder="1" applyAlignment="1">
      <alignment horizontal="right"/>
    </xf>
    <xf numFmtId="0" fontId="5" fillId="0" borderId="0" xfId="20" applyFont="1"/>
    <xf numFmtId="0" fontId="36" fillId="0" borderId="0" xfId="16" applyFont="1" applyAlignment="1">
      <alignment vertical="center"/>
    </xf>
    <xf numFmtId="0" fontId="16" fillId="4" borderId="84" xfId="20" applyFont="1" applyFill="1" applyBorder="1" applyAlignment="1">
      <alignment horizontal="center" vertical="center"/>
    </xf>
    <xf numFmtId="0" fontId="16" fillId="4" borderId="19" xfId="20" applyFont="1" applyFill="1" applyBorder="1" applyAlignment="1">
      <alignment horizontal="center" vertical="center"/>
    </xf>
    <xf numFmtId="0" fontId="4" fillId="10" borderId="89" xfId="20" applyFont="1" applyFill="1" applyBorder="1" applyAlignment="1">
      <alignment horizontal="left"/>
    </xf>
    <xf numFmtId="164" fontId="4" fillId="11" borderId="89" xfId="20" applyNumberFormat="1" applyFont="1" applyFill="1" applyBorder="1" applyAlignment="1">
      <alignment horizontal="right"/>
    </xf>
    <xf numFmtId="0" fontId="35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164" fontId="4" fillId="0" borderId="0" xfId="0" applyNumberFormat="1" applyFont="1" applyAlignment="1">
      <alignment horizontal="right"/>
    </xf>
    <xf numFmtId="0" fontId="35" fillId="0" borderId="0" xfId="0" applyFont="1" applyAlignment="1">
      <alignment horizontal="left" indent="4"/>
    </xf>
    <xf numFmtId="165" fontId="5" fillId="0" borderId="0" xfId="20" applyNumberFormat="1" applyFont="1"/>
    <xf numFmtId="164" fontId="19" fillId="0" borderId="0" xfId="20" applyNumberFormat="1"/>
    <xf numFmtId="0" fontId="4" fillId="0" borderId="0" xfId="20" applyFont="1"/>
    <xf numFmtId="0" fontId="5" fillId="0" borderId="0" xfId="20" applyFont="1" applyAlignment="1">
      <alignment horizontal="left" indent="2"/>
    </xf>
    <xf numFmtId="0" fontId="5" fillId="0" borderId="0" xfId="20" applyFont="1" applyAlignment="1">
      <alignment horizontal="left" indent="3"/>
    </xf>
    <xf numFmtId="165" fontId="4" fillId="0" borderId="0" xfId="20" applyNumberFormat="1" applyFont="1"/>
    <xf numFmtId="165" fontId="4" fillId="11" borderId="89" xfId="20" applyNumberFormat="1" applyFont="1" applyFill="1" applyBorder="1"/>
    <xf numFmtId="0" fontId="4" fillId="0" borderId="85" xfId="20" applyFont="1" applyBorder="1" applyAlignment="1">
      <alignment horizontal="left"/>
    </xf>
    <xf numFmtId="164" fontId="4" fillId="0" borderId="85" xfId="20" applyNumberFormat="1" applyFont="1" applyBorder="1" applyAlignment="1">
      <alignment horizontal="right"/>
    </xf>
    <xf numFmtId="0" fontId="7" fillId="0" borderId="0" xfId="21" applyFont="1" applyAlignment="1">
      <alignment vertical="center" wrapText="1" readingOrder="1"/>
    </xf>
    <xf numFmtId="0" fontId="5" fillId="0" borderId="0" xfId="22" applyFont="1"/>
    <xf numFmtId="0" fontId="6" fillId="0" borderId="0" xfId="21" applyFont="1" applyAlignment="1">
      <alignment vertical="top" wrapText="1" readingOrder="1"/>
    </xf>
    <xf numFmtId="170" fontId="5" fillId="0" borderId="0" xfId="22" applyNumberFormat="1" applyFont="1"/>
    <xf numFmtId="0" fontId="16" fillId="4" borderId="84" xfId="24" applyFont="1" applyFill="1" applyBorder="1" applyAlignment="1">
      <alignment horizontal="center" vertical="center"/>
    </xf>
    <xf numFmtId="0" fontId="16" fillId="4" borderId="19" xfId="24" applyFont="1" applyFill="1" applyBorder="1" applyAlignment="1">
      <alignment horizontal="center" vertical="center"/>
    </xf>
    <xf numFmtId="0" fontId="4" fillId="10" borderId="89" xfId="24" applyFont="1" applyFill="1" applyBorder="1" applyAlignment="1">
      <alignment horizontal="left"/>
    </xf>
    <xf numFmtId="165" fontId="4" fillId="11" borderId="89" xfId="24" applyNumberFormat="1" applyFont="1" applyFill="1" applyBorder="1" applyAlignment="1">
      <alignment horizontal="right"/>
    </xf>
    <xf numFmtId="164" fontId="35" fillId="0" borderId="0" xfId="0" applyNumberFormat="1" applyFont="1" applyAlignment="1">
      <alignment horizontal="left" indent="2"/>
    </xf>
    <xf numFmtId="164" fontId="35" fillId="0" borderId="0" xfId="0" applyNumberFormat="1" applyFont="1" applyAlignment="1">
      <alignment horizontal="left" indent="3"/>
    </xf>
    <xf numFmtId="0" fontId="4" fillId="0" borderId="85" xfId="22" applyFont="1" applyBorder="1" applyAlignment="1">
      <alignment horizontal="left"/>
    </xf>
    <xf numFmtId="165" fontId="4" fillId="0" borderId="85" xfId="22" applyNumberFormat="1" applyFont="1" applyBorder="1" applyAlignment="1">
      <alignment horizontal="right" vertical="center"/>
    </xf>
    <xf numFmtId="0" fontId="4" fillId="0" borderId="0" xfId="21" applyFont="1" applyAlignment="1">
      <alignment vertical="center"/>
    </xf>
    <xf numFmtId="0" fontId="12" fillId="0" borderId="0" xfId="25"/>
    <xf numFmtId="4" fontId="12" fillId="0" borderId="0" xfId="25" applyNumberFormat="1"/>
    <xf numFmtId="0" fontId="44" fillId="0" borderId="0" xfId="12" applyFont="1" applyAlignment="1">
      <alignment horizontal="center" vertical="top" wrapText="1" readingOrder="1"/>
    </xf>
    <xf numFmtId="0" fontId="3" fillId="2" borderId="0" xfId="2" applyFont="1" applyFill="1"/>
    <xf numFmtId="0" fontId="33" fillId="0" borderId="0" xfId="10" applyFont="1"/>
    <xf numFmtId="0" fontId="14" fillId="0" borderId="0" xfId="10" applyFont="1"/>
    <xf numFmtId="0" fontId="46" fillId="0" borderId="0" xfId="10" applyFont="1"/>
    <xf numFmtId="0" fontId="39" fillId="0" borderId="0" xfId="10" applyFont="1" applyAlignment="1">
      <alignment horizontal="left" vertical="center"/>
    </xf>
    <xf numFmtId="0" fontId="40" fillId="0" borderId="0" xfId="10" applyFont="1" applyAlignment="1">
      <alignment horizontal="left" vertical="center"/>
    </xf>
    <xf numFmtId="0" fontId="33" fillId="0" borderId="0" xfId="4" applyFont="1" applyAlignment="1">
      <alignment vertical="center"/>
    </xf>
    <xf numFmtId="0" fontId="45" fillId="0" borderId="0" xfId="4" applyFont="1"/>
    <xf numFmtId="0" fontId="45" fillId="0" borderId="1" xfId="4" applyFont="1" applyBorder="1" applyAlignment="1">
      <alignment horizontal="center"/>
    </xf>
    <xf numFmtId="0" fontId="3" fillId="0" borderId="0" xfId="4" applyFont="1"/>
    <xf numFmtId="0" fontId="47" fillId="0" borderId="0" xfId="10" applyFont="1"/>
    <xf numFmtId="0" fontId="12" fillId="0" borderId="0" xfId="27"/>
    <xf numFmtId="0" fontId="7" fillId="0" borderId="0" xfId="26" applyFont="1" applyAlignment="1">
      <alignment horizontal="center" vertical="center"/>
    </xf>
    <xf numFmtId="0" fontId="4" fillId="0" borderId="0" xfId="28" applyFont="1" applyAlignment="1">
      <alignment vertical="center"/>
    </xf>
    <xf numFmtId="49" fontId="7" fillId="0" borderId="0" xfId="26" applyNumberFormat="1" applyFont="1" applyAlignment="1">
      <alignment horizontal="center" vertical="center"/>
    </xf>
    <xf numFmtId="0" fontId="48" fillId="0" borderId="0" xfId="26" applyFont="1" applyAlignment="1">
      <alignment horizontal="center" vertical="center"/>
    </xf>
    <xf numFmtId="0" fontId="29" fillId="0" borderId="0" xfId="26" applyFont="1" applyAlignment="1">
      <alignment vertical="center"/>
    </xf>
    <xf numFmtId="0" fontId="30" fillId="0" borderId="0" xfId="26" applyFont="1" applyAlignment="1">
      <alignment horizontal="left" vertical="center"/>
    </xf>
    <xf numFmtId="0" fontId="49" fillId="0" borderId="0" xfId="27" applyFont="1" applyAlignment="1">
      <alignment horizontal="left"/>
    </xf>
    <xf numFmtId="164" fontId="50" fillId="0" borderId="0" xfId="27" applyNumberFormat="1" applyFont="1"/>
    <xf numFmtId="0" fontId="38" fillId="0" borderId="0" xfId="27" applyFont="1"/>
    <xf numFmtId="164" fontId="38" fillId="0" borderId="0" xfId="0" applyNumberFormat="1" applyFont="1"/>
    <xf numFmtId="166" fontId="38" fillId="0" borderId="0" xfId="1" applyNumberFormat="1" applyFont="1"/>
    <xf numFmtId="0" fontId="37" fillId="0" borderId="0" xfId="27" applyFont="1"/>
    <xf numFmtId="164" fontId="37" fillId="0" borderId="0" xfId="0" applyNumberFormat="1" applyFont="1"/>
    <xf numFmtId="164" fontId="1" fillId="0" borderId="0" xfId="10" applyNumberFormat="1"/>
    <xf numFmtId="164" fontId="17" fillId="0" borderId="0" xfId="18" applyNumberFormat="1" applyFont="1" applyAlignment="1">
      <alignment horizontal="right"/>
    </xf>
    <xf numFmtId="166" fontId="17" fillId="0" borderId="0" xfId="1" applyNumberFormat="1" applyFont="1" applyAlignment="1">
      <alignment horizontal="right"/>
    </xf>
    <xf numFmtId="164" fontId="17" fillId="0" borderId="0" xfId="0" applyNumberFormat="1" applyFont="1" applyAlignment="1">
      <alignment horizontal="left" indent="1"/>
    </xf>
    <xf numFmtId="164" fontId="17" fillId="0" borderId="0" xfId="0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0" fontId="51" fillId="12" borderId="0" xfId="0" applyFont="1" applyFill="1" applyAlignment="1">
      <alignment horizontal="center" wrapText="1"/>
    </xf>
    <xf numFmtId="0" fontId="51" fillId="12" borderId="9" xfId="0" applyFont="1" applyFill="1" applyBorder="1" applyAlignment="1">
      <alignment horizontal="center" wrapText="1"/>
    </xf>
    <xf numFmtId="0" fontId="51" fillId="12" borderId="19" xfId="0" applyFont="1" applyFill="1" applyBorder="1" applyAlignment="1">
      <alignment horizontal="center" wrapText="1"/>
    </xf>
    <xf numFmtId="0" fontId="51" fillId="12" borderId="63" xfId="0" applyFont="1" applyFill="1" applyBorder="1" applyAlignment="1">
      <alignment horizontal="center" wrapText="1"/>
    </xf>
    <xf numFmtId="0" fontId="51" fillId="12" borderId="10" xfId="0" applyFont="1" applyFill="1" applyBorder="1" applyAlignment="1">
      <alignment horizontal="center" wrapText="1"/>
    </xf>
    <xf numFmtId="0" fontId="52" fillId="10" borderId="0" xfId="0" applyFont="1" applyFill="1" applyAlignment="1">
      <alignment horizontal="left"/>
    </xf>
    <xf numFmtId="171" fontId="52" fillId="10" borderId="0" xfId="30" applyNumberFormat="1" applyFont="1" applyFill="1" applyBorder="1" applyAlignment="1">
      <alignment horizontal="right" wrapText="1"/>
    </xf>
    <xf numFmtId="167" fontId="52" fillId="10" borderId="0" xfId="30" applyNumberFormat="1" applyFont="1" applyFill="1" applyBorder="1" applyAlignment="1">
      <alignment horizontal="right" vertical="center"/>
    </xf>
    <xf numFmtId="166" fontId="52" fillId="10" borderId="0" xfId="1" applyNumberFormat="1" applyFont="1" applyFill="1" applyAlignment="1">
      <alignment horizontal="center"/>
    </xf>
    <xf numFmtId="166" fontId="52" fillId="10" borderId="0" xfId="1" applyNumberFormat="1" applyFont="1" applyFill="1" applyBorder="1" applyAlignment="1">
      <alignment horizontal="center" wrapText="1"/>
    </xf>
    <xf numFmtId="0" fontId="53" fillId="0" borderId="0" xfId="0" applyFont="1" applyAlignment="1">
      <alignment horizontal="left"/>
    </xf>
    <xf numFmtId="171" fontId="53" fillId="0" borderId="0" xfId="30" applyNumberFormat="1" applyFont="1" applyFill="1" applyBorder="1" applyAlignment="1">
      <alignment horizontal="right" wrapText="1"/>
    </xf>
    <xf numFmtId="171" fontId="54" fillId="0" borderId="0" xfId="30" applyNumberFormat="1" applyFont="1" applyFill="1" applyBorder="1" applyAlignment="1">
      <alignment horizontal="right" wrapText="1"/>
    </xf>
    <xf numFmtId="166" fontId="53" fillId="0" borderId="0" xfId="1" applyNumberFormat="1" applyFont="1" applyAlignment="1">
      <alignment horizontal="center"/>
    </xf>
    <xf numFmtId="166" fontId="53" fillId="0" borderId="0" xfId="1" applyNumberFormat="1" applyFont="1" applyFill="1" applyBorder="1" applyAlignment="1">
      <alignment horizontal="center" wrapText="1"/>
    </xf>
    <xf numFmtId="0" fontId="53" fillId="0" borderId="0" xfId="0" applyFont="1" applyAlignment="1">
      <alignment horizontal="left" indent="1"/>
    </xf>
    <xf numFmtId="0" fontId="55" fillId="12" borderId="0" xfId="0" applyFont="1" applyFill="1" applyAlignment="1">
      <alignment wrapText="1"/>
    </xf>
    <xf numFmtId="167" fontId="56" fillId="12" borderId="0" xfId="30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horizontal="left"/>
    </xf>
    <xf numFmtId="167" fontId="53" fillId="0" borderId="0" xfId="30" applyNumberFormat="1" applyFont="1" applyAlignment="1"/>
    <xf numFmtId="167" fontId="53" fillId="0" borderId="0" xfId="30" applyNumberFormat="1" applyFont="1" applyAlignment="1">
      <alignment horizontal="right"/>
    </xf>
    <xf numFmtId="166" fontId="0" fillId="0" borderId="0" xfId="1" applyNumberFormat="1" applyFont="1" applyAlignment="1">
      <alignment horizontal="center"/>
    </xf>
    <xf numFmtId="171" fontId="55" fillId="12" borderId="0" xfId="0" applyNumberFormat="1" applyFont="1" applyFill="1" applyAlignment="1">
      <alignment wrapText="1"/>
    </xf>
    <xf numFmtId="0" fontId="55" fillId="2" borderId="0" xfId="0" applyFont="1" applyFill="1" applyAlignment="1">
      <alignment wrapText="1"/>
    </xf>
    <xf numFmtId="167" fontId="55" fillId="2" borderId="0" xfId="0" applyNumberFormat="1" applyFont="1" applyFill="1" applyAlignment="1">
      <alignment horizontal="center" wrapText="1"/>
    </xf>
    <xf numFmtId="166" fontId="53" fillId="0" borderId="90" xfId="1" applyNumberFormat="1" applyFont="1" applyBorder="1" applyAlignment="1">
      <alignment horizontal="center"/>
    </xf>
    <xf numFmtId="0" fontId="52" fillId="10" borderId="0" xfId="0" applyFont="1" applyFill="1" applyAlignment="1">
      <alignment horizontal="left" vertical="center"/>
    </xf>
    <xf numFmtId="171" fontId="52" fillId="10" borderId="0" xfId="30" applyNumberFormat="1" applyFont="1" applyFill="1" applyBorder="1" applyAlignment="1">
      <alignment horizontal="right" vertical="center" wrapText="1"/>
    </xf>
    <xf numFmtId="0" fontId="53" fillId="0" borderId="0" xfId="0" applyFont="1"/>
    <xf numFmtId="0" fontId="53" fillId="0" borderId="0" xfId="0" applyFont="1" applyAlignment="1">
      <alignment horizontal="right"/>
    </xf>
    <xf numFmtId="167" fontId="53" fillId="0" borderId="0" xfId="0" applyNumberFormat="1" applyFont="1" applyAlignment="1">
      <alignment horizontal="right"/>
    </xf>
    <xf numFmtId="0" fontId="2" fillId="2" borderId="0" xfId="2" applyFont="1" applyFill="1"/>
    <xf numFmtId="0" fontId="43" fillId="0" borderId="0" xfId="12" applyFont="1" applyAlignment="1">
      <alignment vertical="center" wrapText="1" readingOrder="1"/>
    </xf>
    <xf numFmtId="0" fontId="44" fillId="0" borderId="0" xfId="12" applyFont="1" applyAlignment="1">
      <alignment vertical="top" wrapText="1" readingOrder="1"/>
    </xf>
    <xf numFmtId="0" fontId="7" fillId="10" borderId="17" xfId="31" applyFont="1" applyFill="1" applyBorder="1"/>
    <xf numFmtId="43" fontId="4" fillId="10" borderId="18" xfId="30" applyFont="1" applyFill="1" applyBorder="1" applyAlignment="1">
      <alignment horizontal="center" vertical="center"/>
    </xf>
    <xf numFmtId="0" fontId="52" fillId="2" borderId="0" xfId="0" applyFont="1" applyFill="1" applyAlignment="1">
      <alignment horizontal="left"/>
    </xf>
    <xf numFmtId="171" fontId="52" fillId="2" borderId="0" xfId="30" applyNumberFormat="1" applyFont="1" applyFill="1" applyBorder="1" applyAlignment="1">
      <alignment horizontal="right" vertical="center" wrapText="1"/>
    </xf>
    <xf numFmtId="167" fontId="58" fillId="2" borderId="0" xfId="30" applyNumberFormat="1" applyFont="1" applyFill="1" applyBorder="1" applyAlignment="1">
      <alignment horizontal="right" vertical="center"/>
    </xf>
    <xf numFmtId="166" fontId="52" fillId="2" borderId="0" xfId="1" applyNumberFormat="1" applyFont="1" applyFill="1" applyAlignment="1">
      <alignment horizontal="center"/>
    </xf>
    <xf numFmtId="166" fontId="17" fillId="2" borderId="0" xfId="1" applyNumberFormat="1" applyFont="1" applyFill="1" applyAlignment="1">
      <alignment horizontal="center"/>
    </xf>
    <xf numFmtId="0" fontId="12" fillId="2" borderId="0" xfId="25" applyFill="1"/>
    <xf numFmtId="167" fontId="58" fillId="10" borderId="0" xfId="30" applyNumberFormat="1" applyFont="1" applyFill="1" applyBorder="1" applyAlignment="1">
      <alignment horizontal="right" vertical="center"/>
    </xf>
    <xf numFmtId="166" fontId="55" fillId="12" borderId="0" xfId="1" applyNumberFormat="1" applyFont="1" applyFill="1" applyBorder="1" applyAlignment="1">
      <alignment horizontal="center"/>
    </xf>
    <xf numFmtId="166" fontId="55" fillId="12" borderId="50" xfId="1" applyNumberFormat="1" applyFont="1" applyFill="1" applyBorder="1" applyAlignment="1">
      <alignment horizontal="center"/>
    </xf>
    <xf numFmtId="0" fontId="51" fillId="12" borderId="8" xfId="0" applyFont="1" applyFill="1" applyBorder="1" applyAlignment="1">
      <alignment horizontal="center" vertical="center" wrapText="1"/>
    </xf>
    <xf numFmtId="0" fontId="51" fillId="12" borderId="7" xfId="0" applyFont="1" applyFill="1" applyBorder="1" applyAlignment="1">
      <alignment horizontal="center" vertical="center" wrapText="1"/>
    </xf>
    <xf numFmtId="0" fontId="51" fillId="12" borderId="15" xfId="0" applyFont="1" applyFill="1" applyBorder="1" applyAlignment="1">
      <alignment horizontal="center" vertical="center" wrapText="1"/>
    </xf>
    <xf numFmtId="0" fontId="51" fillId="12" borderId="9" xfId="0" applyFont="1" applyFill="1" applyBorder="1" applyAlignment="1">
      <alignment horizontal="center" vertical="center" wrapText="1"/>
    </xf>
    <xf numFmtId="0" fontId="51" fillId="12" borderId="19" xfId="0" applyFont="1" applyFill="1" applyBorder="1" applyAlignment="1">
      <alignment horizontal="center" vertical="center" wrapText="1"/>
    </xf>
    <xf numFmtId="0" fontId="51" fillId="12" borderId="0" xfId="0" applyFont="1" applyFill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43" fillId="0" borderId="0" xfId="12" applyFont="1" applyAlignment="1">
      <alignment horizontal="center" vertical="center" wrapText="1" readingOrder="1"/>
    </xf>
    <xf numFmtId="0" fontId="44" fillId="0" borderId="0" xfId="12" applyFont="1" applyAlignment="1">
      <alignment horizontal="center" vertical="top" wrapText="1" readingOrder="1"/>
    </xf>
    <xf numFmtId="0" fontId="14" fillId="0" borderId="0" xfId="10" applyFont="1" applyAlignment="1">
      <alignment horizontal="center"/>
    </xf>
    <xf numFmtId="0" fontId="43" fillId="0" borderId="0" xfId="4" applyFont="1" applyAlignment="1">
      <alignment horizontal="center" vertical="center" wrapText="1" readingOrder="1"/>
    </xf>
    <xf numFmtId="0" fontId="44" fillId="0" borderId="0" xfId="4" applyFont="1" applyAlignment="1">
      <alignment horizontal="center" vertical="top" wrapText="1" readingOrder="1"/>
    </xf>
    <xf numFmtId="0" fontId="43" fillId="0" borderId="0" xfId="13" applyFont="1" applyAlignment="1">
      <alignment horizontal="center" vertical="center"/>
    </xf>
    <xf numFmtId="0" fontId="13" fillId="0" borderId="0" xfId="10" applyFont="1" applyAlignment="1">
      <alignment horizontal="center"/>
    </xf>
    <xf numFmtId="0" fontId="9" fillId="3" borderId="33" xfId="10" applyFont="1" applyFill="1" applyBorder="1" applyAlignment="1">
      <alignment horizontal="center" vertical="center"/>
    </xf>
    <xf numFmtId="0" fontId="9" fillId="3" borderId="41" xfId="10" applyFont="1" applyFill="1" applyBorder="1" applyAlignment="1">
      <alignment horizontal="center" vertical="center"/>
    </xf>
    <xf numFmtId="0" fontId="9" fillId="3" borderId="45" xfId="10" applyFont="1" applyFill="1" applyBorder="1" applyAlignment="1">
      <alignment horizontal="center" vertical="center"/>
    </xf>
    <xf numFmtId="0" fontId="9" fillId="3" borderId="34" xfId="10" applyFont="1" applyFill="1" applyBorder="1" applyAlignment="1">
      <alignment horizontal="center" vertical="center"/>
    </xf>
    <xf numFmtId="0" fontId="9" fillId="3" borderId="35" xfId="10" applyFont="1" applyFill="1" applyBorder="1" applyAlignment="1">
      <alignment horizontal="center" vertical="center" wrapText="1"/>
    </xf>
    <xf numFmtId="0" fontId="9" fillId="3" borderId="36" xfId="10" applyFont="1" applyFill="1" applyBorder="1" applyAlignment="1">
      <alignment horizontal="center" vertical="center" wrapText="1"/>
    </xf>
    <xf numFmtId="0" fontId="9" fillId="3" borderId="39" xfId="10" applyFont="1" applyFill="1" applyBorder="1" applyAlignment="1">
      <alignment horizontal="center" vertical="center" wrapText="1"/>
    </xf>
    <xf numFmtId="0" fontId="9" fillId="3" borderId="40" xfId="10" applyFont="1" applyFill="1" applyBorder="1" applyAlignment="1">
      <alignment horizontal="center" vertical="center" wrapText="1"/>
    </xf>
    <xf numFmtId="0" fontId="9" fillId="3" borderId="43" xfId="10" applyFont="1" applyFill="1" applyBorder="1" applyAlignment="1">
      <alignment horizontal="center" vertical="center" wrapText="1"/>
    </xf>
    <xf numFmtId="0" fontId="9" fillId="3" borderId="33" xfId="10" applyFont="1" applyFill="1" applyBorder="1" applyAlignment="1">
      <alignment horizontal="center" vertical="center" wrapText="1"/>
    </xf>
    <xf numFmtId="0" fontId="9" fillId="3" borderId="37" xfId="10" applyFont="1" applyFill="1" applyBorder="1" applyAlignment="1">
      <alignment horizontal="center" vertical="center" wrapText="1"/>
    </xf>
    <xf numFmtId="0" fontId="9" fillId="3" borderId="42" xfId="10" applyFont="1" applyFill="1" applyBorder="1" applyAlignment="1">
      <alignment horizontal="center" vertical="center" wrapText="1"/>
    </xf>
    <xf numFmtId="0" fontId="9" fillId="3" borderId="34" xfId="10" applyFont="1" applyFill="1" applyBorder="1" applyAlignment="1">
      <alignment horizontal="center" vertical="center" wrapText="1"/>
    </xf>
    <xf numFmtId="0" fontId="9" fillId="3" borderId="38" xfId="10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 readingOrder="1"/>
    </xf>
    <xf numFmtId="0" fontId="6" fillId="0" borderId="0" xfId="4" applyFont="1" applyAlignment="1">
      <alignment horizontal="center" vertical="top" wrapText="1" readingOrder="1"/>
    </xf>
    <xf numFmtId="0" fontId="27" fillId="0" borderId="0" xfId="10" applyFont="1" applyAlignment="1">
      <alignment horizontal="center" vertical="center"/>
    </xf>
    <xf numFmtId="0" fontId="28" fillId="0" borderId="0" xfId="10" applyFont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0" fontId="8" fillId="3" borderId="8" xfId="4" applyFont="1" applyFill="1" applyBorder="1" applyAlignment="1">
      <alignment horizontal="center" vertical="center"/>
    </xf>
    <xf numFmtId="0" fontId="8" fillId="3" borderId="16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4" borderId="5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8" fillId="3" borderId="19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9" fillId="4" borderId="11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/>
    </xf>
    <xf numFmtId="0" fontId="9" fillId="4" borderId="13" xfId="4" applyFont="1" applyFill="1" applyBorder="1" applyAlignment="1">
      <alignment horizontal="center" vertical="center"/>
    </xf>
    <xf numFmtId="0" fontId="8" fillId="3" borderId="14" xfId="4" applyFont="1" applyFill="1" applyBorder="1" applyAlignment="1">
      <alignment horizontal="center" vertical="center" wrapText="1"/>
    </xf>
    <xf numFmtId="0" fontId="41" fillId="0" borderId="0" xfId="4" applyFont="1" applyAlignment="1">
      <alignment horizontal="center" vertical="center" wrapText="1" readingOrder="1"/>
    </xf>
    <xf numFmtId="0" fontId="42" fillId="0" borderId="0" xfId="4" applyFont="1" applyAlignment="1">
      <alignment horizontal="center" vertical="top" wrapText="1" readingOrder="1"/>
    </xf>
    <xf numFmtId="0" fontId="13" fillId="0" borderId="0" xfId="4" applyFont="1" applyAlignment="1">
      <alignment horizontal="center"/>
    </xf>
    <xf numFmtId="0" fontId="45" fillId="0" borderId="0" xfId="4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12" applyFont="1" applyAlignment="1">
      <alignment horizontal="center" vertical="center" wrapText="1" readingOrder="1"/>
    </xf>
    <xf numFmtId="0" fontId="6" fillId="0" borderId="0" xfId="12" applyFont="1" applyAlignment="1">
      <alignment horizontal="center" vertical="top" wrapText="1" readingOrder="1"/>
    </xf>
    <xf numFmtId="0" fontId="18" fillId="0" borderId="0" xfId="1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18" fillId="0" borderId="0" xfId="29" applyFont="1" applyAlignment="1">
      <alignment horizontal="center" vertical="center"/>
    </xf>
    <xf numFmtId="0" fontId="4" fillId="0" borderId="0" xfId="29" applyFont="1" applyAlignment="1">
      <alignment horizontal="center" vertical="center"/>
    </xf>
    <xf numFmtId="0" fontId="8" fillId="3" borderId="61" xfId="4" applyFont="1" applyFill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3" borderId="19" xfId="4" applyFont="1" applyFill="1" applyBorder="1" applyAlignment="1">
      <alignment horizontal="center" vertical="center"/>
    </xf>
    <xf numFmtId="0" fontId="8" fillId="4" borderId="15" xfId="4" applyFont="1" applyFill="1" applyBorder="1" applyAlignment="1">
      <alignment horizontal="center" vertical="center"/>
    </xf>
    <xf numFmtId="0" fontId="8" fillId="4" borderId="62" xfId="4" applyFont="1" applyFill="1" applyBorder="1" applyAlignment="1">
      <alignment horizontal="center" vertical="center"/>
    </xf>
    <xf numFmtId="0" fontId="8" fillId="4" borderId="16" xfId="4" applyFont="1" applyFill="1" applyBorder="1" applyAlignment="1">
      <alignment horizontal="center" vertical="center"/>
    </xf>
    <xf numFmtId="0" fontId="8" fillId="3" borderId="7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0" xfId="4" applyFont="1" applyFill="1" applyAlignment="1">
      <alignment horizontal="center" vertical="center" wrapText="1"/>
    </xf>
    <xf numFmtId="0" fontId="8" fillId="3" borderId="62" xfId="4" applyFont="1" applyFill="1" applyBorder="1" applyAlignment="1">
      <alignment horizontal="center" vertical="center" wrapText="1"/>
    </xf>
    <xf numFmtId="0" fontId="8" fillId="3" borderId="73" xfId="4" applyFont="1" applyFill="1" applyBorder="1" applyAlignment="1">
      <alignment horizontal="center" vertical="center" wrapText="1"/>
    </xf>
    <xf numFmtId="0" fontId="8" fillId="3" borderId="76" xfId="4" applyFont="1" applyFill="1" applyBorder="1" applyAlignment="1">
      <alignment horizontal="center" vertical="center" wrapText="1"/>
    </xf>
    <xf numFmtId="0" fontId="8" fillId="3" borderId="79" xfId="4" applyFont="1" applyFill="1" applyBorder="1" applyAlignment="1">
      <alignment horizontal="center" vertical="center" wrapText="1"/>
    </xf>
    <xf numFmtId="0" fontId="8" fillId="3" borderId="74" xfId="4" applyFont="1" applyFill="1" applyBorder="1" applyAlignment="1">
      <alignment horizontal="center" vertical="center"/>
    </xf>
    <xf numFmtId="0" fontId="8" fillId="3" borderId="77" xfId="4" applyFont="1" applyFill="1" applyBorder="1" applyAlignment="1">
      <alignment horizontal="center" vertical="center"/>
    </xf>
    <xf numFmtId="0" fontId="8" fillId="3" borderId="80" xfId="4" applyFont="1" applyFill="1" applyBorder="1" applyAlignment="1">
      <alignment horizontal="center" vertical="center"/>
    </xf>
    <xf numFmtId="0" fontId="8" fillId="3" borderId="75" xfId="4" applyFont="1" applyFill="1" applyBorder="1" applyAlignment="1">
      <alignment horizontal="center" vertical="center"/>
    </xf>
    <xf numFmtId="0" fontId="8" fillId="3" borderId="78" xfId="4" applyFont="1" applyFill="1" applyBorder="1" applyAlignment="1">
      <alignment horizontal="center" vertical="center"/>
    </xf>
    <xf numFmtId="0" fontId="8" fillId="3" borderId="81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 wrapText="1" readingOrder="1"/>
    </xf>
    <xf numFmtId="0" fontId="23" fillId="0" borderId="0" xfId="4" applyFont="1" applyAlignment="1">
      <alignment horizontal="center" vertical="top" wrapText="1" readingOrder="1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26" applyFont="1" applyAlignment="1">
      <alignment horizontal="center" vertical="center" wrapText="1" readingOrder="1"/>
    </xf>
    <xf numFmtId="0" fontId="6" fillId="0" borderId="0" xfId="26" applyFont="1" applyAlignment="1">
      <alignment horizontal="center" vertical="top" wrapText="1" readingOrder="1"/>
    </xf>
    <xf numFmtId="0" fontId="39" fillId="0" borderId="0" xfId="4" applyFont="1" applyAlignment="1">
      <alignment horizontal="center" vertical="center" wrapText="1" readingOrder="1"/>
    </xf>
    <xf numFmtId="0" fontId="40" fillId="0" borderId="0" xfId="4" applyFont="1" applyAlignment="1">
      <alignment horizontal="center" vertical="top" wrapText="1" readingOrder="1"/>
    </xf>
    <xf numFmtId="0" fontId="39" fillId="0" borderId="0" xfId="4" applyFont="1" applyAlignment="1">
      <alignment horizontal="center"/>
    </xf>
    <xf numFmtId="0" fontId="33" fillId="0" borderId="0" xfId="4" applyFont="1" applyAlignment="1">
      <alignment horizontal="center"/>
    </xf>
    <xf numFmtId="0" fontId="8" fillId="3" borderId="63" xfId="4" applyFont="1" applyFill="1" applyBorder="1" applyAlignment="1">
      <alignment horizontal="center" vertical="center" wrapText="1"/>
    </xf>
    <xf numFmtId="0" fontId="8" fillId="4" borderId="62" xfId="10" applyFont="1" applyFill="1" applyBorder="1" applyAlignment="1">
      <alignment horizontal="center"/>
    </xf>
    <xf numFmtId="0" fontId="16" fillId="4" borderId="10" xfId="16" applyFont="1" applyFill="1" applyBorder="1" applyAlignment="1">
      <alignment horizontal="center" vertical="center"/>
    </xf>
    <xf numFmtId="0" fontId="16" fillId="4" borderId="83" xfId="16" applyFont="1" applyFill="1" applyBorder="1" applyAlignment="1">
      <alignment horizontal="center" vertical="center"/>
    </xf>
    <xf numFmtId="0" fontId="16" fillId="3" borderId="10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vertical="center" wrapText="1"/>
    </xf>
    <xf numFmtId="0" fontId="16" fillId="3" borderId="19" xfId="4" applyFont="1" applyFill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 readingOrder="1"/>
    </xf>
    <xf numFmtId="0" fontId="6" fillId="0" borderId="0" xfId="16" applyFont="1" applyAlignment="1">
      <alignment horizontal="center" vertical="top" wrapText="1" readingOrder="1"/>
    </xf>
    <xf numFmtId="0" fontId="34" fillId="0" borderId="0" xfId="16" applyFont="1" applyAlignment="1">
      <alignment horizontal="center" vertical="center"/>
    </xf>
    <xf numFmtId="0" fontId="33" fillId="0" borderId="0" xfId="16" applyFont="1" applyAlignment="1">
      <alignment horizontal="center" vertical="center"/>
    </xf>
    <xf numFmtId="0" fontId="16" fillId="4" borderId="10" xfId="18" applyFont="1" applyFill="1" applyBorder="1" applyAlignment="1">
      <alignment horizontal="center" vertical="center"/>
    </xf>
    <xf numFmtId="0" fontId="16" fillId="4" borderId="83" xfId="18" applyFont="1" applyFill="1" applyBorder="1" applyAlignment="1">
      <alignment horizontal="center" vertical="center"/>
    </xf>
    <xf numFmtId="0" fontId="16" fillId="4" borderId="10" xfId="18" applyFont="1" applyFill="1" applyBorder="1" applyAlignment="1">
      <alignment horizontal="center" vertical="center" wrapText="1"/>
    </xf>
    <xf numFmtId="0" fontId="16" fillId="4" borderId="9" xfId="18" applyFont="1" applyFill="1" applyBorder="1" applyAlignment="1">
      <alignment horizontal="center" vertical="center"/>
    </xf>
    <xf numFmtId="0" fontId="16" fillId="4" borderId="19" xfId="18" applyFont="1" applyFill="1" applyBorder="1" applyAlignment="1">
      <alignment horizontal="center" vertical="center"/>
    </xf>
    <xf numFmtId="0" fontId="16" fillId="4" borderId="63" xfId="18" applyFont="1" applyFill="1" applyBorder="1" applyAlignment="1">
      <alignment horizontal="center" vertical="center" wrapText="1"/>
    </xf>
    <xf numFmtId="0" fontId="16" fillId="4" borderId="14" xfId="18" applyFont="1" applyFill="1" applyBorder="1" applyAlignment="1">
      <alignment horizontal="center" vertical="center" wrapText="1"/>
    </xf>
    <xf numFmtId="0" fontId="16" fillId="4" borderId="86" xfId="18" applyFont="1" applyFill="1" applyBorder="1" applyAlignment="1">
      <alignment horizontal="center" vertical="center" wrapText="1"/>
    </xf>
    <xf numFmtId="0" fontId="16" fillId="4" borderId="87" xfId="18" applyFont="1" applyFill="1" applyBorder="1" applyAlignment="1">
      <alignment horizontal="center" vertical="center" wrapText="1"/>
    </xf>
    <xf numFmtId="0" fontId="16" fillId="4" borderId="7" xfId="18" applyFont="1" applyFill="1" applyBorder="1" applyAlignment="1">
      <alignment horizontal="center" vertical="center" wrapText="1"/>
    </xf>
    <xf numFmtId="0" fontId="16" fillId="4" borderId="0" xfId="18" applyFont="1" applyFill="1" applyAlignment="1">
      <alignment horizontal="center" vertical="center" wrapText="1"/>
    </xf>
    <xf numFmtId="0" fontId="16" fillId="4" borderId="50" xfId="18" applyFont="1" applyFill="1" applyBorder="1" applyAlignment="1">
      <alignment horizontal="center" vertical="center" wrapText="1"/>
    </xf>
    <xf numFmtId="0" fontId="34" fillId="0" borderId="0" xfId="18" applyFont="1" applyAlignment="1">
      <alignment horizontal="center" vertical="center"/>
    </xf>
    <xf numFmtId="0" fontId="16" fillId="4" borderId="10" xfId="20" applyFont="1" applyFill="1" applyBorder="1" applyAlignment="1">
      <alignment horizontal="center" vertical="center" wrapText="1"/>
    </xf>
    <xf numFmtId="0" fontId="16" fillId="4" borderId="9" xfId="20" applyFont="1" applyFill="1" applyBorder="1" applyAlignment="1">
      <alignment horizontal="center" vertical="center"/>
    </xf>
    <xf numFmtId="0" fontId="16" fillId="4" borderId="19" xfId="20" applyFont="1" applyFill="1" applyBorder="1" applyAlignment="1">
      <alignment horizontal="center" vertical="center"/>
    </xf>
    <xf numFmtId="0" fontId="34" fillId="0" borderId="0" xfId="20" applyFont="1" applyAlignment="1">
      <alignment horizontal="center" vertical="center"/>
    </xf>
    <xf numFmtId="0" fontId="33" fillId="0" borderId="62" xfId="16" applyFont="1" applyBorder="1" applyAlignment="1">
      <alignment horizontal="center" vertical="center"/>
    </xf>
    <xf numFmtId="0" fontId="16" fillId="4" borderId="10" xfId="20" applyFont="1" applyFill="1" applyBorder="1" applyAlignment="1">
      <alignment horizontal="center" vertical="center"/>
    </xf>
    <xf numFmtId="0" fontId="16" fillId="4" borderId="83" xfId="20" applyFont="1" applyFill="1" applyBorder="1" applyAlignment="1">
      <alignment horizontal="center" vertical="center"/>
    </xf>
    <xf numFmtId="0" fontId="16" fillId="4" borderId="83" xfId="20" applyFont="1" applyFill="1" applyBorder="1" applyAlignment="1">
      <alignment horizontal="center" vertical="center" wrapText="1"/>
    </xf>
    <xf numFmtId="0" fontId="16" fillId="4" borderId="9" xfId="20" applyFont="1" applyFill="1" applyBorder="1" applyAlignment="1">
      <alignment horizontal="center" vertical="center" wrapText="1"/>
    </xf>
    <xf numFmtId="0" fontId="16" fillId="4" borderId="19" xfId="20" applyFont="1" applyFill="1" applyBorder="1" applyAlignment="1">
      <alignment horizontal="center" vertical="center" wrapText="1"/>
    </xf>
    <xf numFmtId="0" fontId="16" fillId="4" borderId="10" xfId="24" applyFont="1" applyFill="1" applyBorder="1" applyAlignment="1">
      <alignment horizontal="center" vertical="center" wrapText="1"/>
    </xf>
    <xf numFmtId="0" fontId="16" fillId="4" borderId="9" xfId="24" applyFont="1" applyFill="1" applyBorder="1" applyAlignment="1">
      <alignment horizontal="center" vertical="center"/>
    </xf>
    <xf numFmtId="0" fontId="16" fillId="4" borderId="19" xfId="24" applyFont="1" applyFill="1" applyBorder="1" applyAlignment="1">
      <alignment horizontal="center" vertical="center"/>
    </xf>
    <xf numFmtId="0" fontId="7" fillId="0" borderId="0" xfId="21" applyFont="1" applyAlignment="1">
      <alignment horizontal="center" vertical="center" wrapText="1" readingOrder="1"/>
    </xf>
    <xf numFmtId="0" fontId="6" fillId="0" borderId="0" xfId="21" applyFont="1" applyAlignment="1">
      <alignment horizontal="center" vertical="top" wrapText="1" readingOrder="1"/>
    </xf>
    <xf numFmtId="0" fontId="34" fillId="0" borderId="0" xfId="22" applyFont="1" applyAlignment="1">
      <alignment horizontal="center" vertical="center"/>
    </xf>
    <xf numFmtId="0" fontId="33" fillId="0" borderId="62" xfId="23" applyFont="1" applyBorder="1" applyAlignment="1">
      <alignment horizontal="center" vertical="center"/>
    </xf>
    <xf numFmtId="0" fontId="16" fillId="4" borderId="10" xfId="24" applyFont="1" applyFill="1" applyBorder="1" applyAlignment="1">
      <alignment horizontal="center" vertical="center"/>
    </xf>
    <xf numFmtId="0" fontId="16" fillId="4" borderId="83" xfId="24" applyFont="1" applyFill="1" applyBorder="1" applyAlignment="1">
      <alignment horizontal="center" vertical="center"/>
    </xf>
    <xf numFmtId="0" fontId="16" fillId="4" borderId="83" xfId="24" applyFont="1" applyFill="1" applyBorder="1" applyAlignment="1">
      <alignment horizontal="center" vertical="center" wrapText="1"/>
    </xf>
    <xf numFmtId="0" fontId="16" fillId="4" borderId="9" xfId="24" applyFont="1" applyFill="1" applyBorder="1" applyAlignment="1">
      <alignment horizontal="center" vertical="center" wrapText="1"/>
    </xf>
    <xf numFmtId="0" fontId="16" fillId="4" borderId="19" xfId="24" applyFont="1" applyFill="1" applyBorder="1" applyAlignment="1">
      <alignment horizontal="center" vertical="center" wrapText="1"/>
    </xf>
  </cellXfs>
  <cellStyles count="32">
    <cellStyle name="Millares" xfId="30" builtinId="3"/>
    <cellStyle name="Millares 2" xfId="3" xr:uid="{3EB26D5D-2A9D-49A9-81A1-8DF5AC7AB9E5}"/>
    <cellStyle name="Millares 2 2 2 2 2" xfId="6" xr:uid="{590067D6-0AF2-4BB2-B88E-872C15321CCD}"/>
    <cellStyle name="Normal" xfId="0" builtinId="0"/>
    <cellStyle name="Normal 10 2 2 2" xfId="10" xr:uid="{C8126ED4-D4F3-4532-842B-3C25B2510674}"/>
    <cellStyle name="Normal 10 3" xfId="5" xr:uid="{D2AAFCE8-CB02-43D5-8531-1BC201E0F360}"/>
    <cellStyle name="Normal 10 6 2 2" xfId="22" xr:uid="{6630FA69-04E7-4607-AF9B-72B81EE90A16}"/>
    <cellStyle name="Normal 10 9" xfId="20" xr:uid="{B8FFA003-650B-40A6-9B2A-A09633D3CD3A}"/>
    <cellStyle name="Normal 10 9 2" xfId="24" xr:uid="{C9B4C23B-DB36-49EB-BF47-4DCE36BBFBF9}"/>
    <cellStyle name="Normal 11" xfId="9" xr:uid="{40ED5BC4-A8F1-4E4A-A7D0-54267754EE29}"/>
    <cellStyle name="Normal 2" xfId="2" xr:uid="{1D90B87C-DC35-4074-A118-687A4264B6C3}"/>
    <cellStyle name="Normal 2 2 10" xfId="16" xr:uid="{1543934C-70B2-466A-AD2C-35CF782955AB}"/>
    <cellStyle name="Normal 2 2 10 2" xfId="23" xr:uid="{1D1F7311-AA1E-4C6B-A17B-16CB7BF0A2A5}"/>
    <cellStyle name="Normal 2 2 11" xfId="12" xr:uid="{3101B80A-CE18-4363-AF60-DA4873A30A44}"/>
    <cellStyle name="Normal 2 2 2 2 2 2" xfId="4" xr:uid="{7A525B5A-81A8-4095-9CD4-C35A97A59F89}"/>
    <cellStyle name="Normal 2 2 2 2 2 3" xfId="31" xr:uid="{8F753118-3908-49B7-91AB-F9AC0BFC58FC}"/>
    <cellStyle name="Normal 2 2 3" xfId="26" xr:uid="{BA76BB73-DB1B-48CF-9C1E-E307D952F190}"/>
    <cellStyle name="Normal 2 2 6 2" xfId="17" xr:uid="{9D370FF3-3A45-4C27-99AB-555684574388}"/>
    <cellStyle name="Normal 2 2 6 2 2" xfId="21" xr:uid="{4DCFCEAE-EF19-417B-878F-F30CEC491270}"/>
    <cellStyle name="Normal 2 2 9" xfId="29" xr:uid="{8EEF1348-69E9-478E-843E-29152907C65D}"/>
    <cellStyle name="Normal 2 3" xfId="27" xr:uid="{F3170DCC-6D82-47E0-A39A-555B48D72B89}"/>
    <cellStyle name="Normal 3" xfId="11" xr:uid="{4D891402-68B5-4D4D-AF02-E2342A6F27A9}"/>
    <cellStyle name="Normal 3 2" xfId="13" xr:uid="{6DC62DD3-A99C-491C-AFCC-0A69C4133BF7}"/>
    <cellStyle name="Normal 3 2 2 4" xfId="18" xr:uid="{FE2AA5D4-221A-4811-969F-3A789AE358EE}"/>
    <cellStyle name="Normal 3 2 2 4 2" xfId="28" xr:uid="{0AD6CB3B-E1F7-40FA-823A-AF1A13CA3114}"/>
    <cellStyle name="Normal 4" xfId="25" xr:uid="{D47BA55E-F7AB-45A4-96AD-09D908A38B73}"/>
    <cellStyle name="Percent 2" xfId="15" xr:uid="{5A88A6D4-BA90-4428-8425-4F6843A99A80}"/>
    <cellStyle name="Porcentaje" xfId="1" builtinId="5"/>
    <cellStyle name="Porcentaje 2 2 2 2 2" xfId="8" xr:uid="{D6C69400-677D-43F3-97BD-A206B8A107D1}"/>
    <cellStyle name="Porcentaje 2 4" xfId="14" xr:uid="{080DFAD8-451B-443D-83BB-F3AD286FC1F5}"/>
    <cellStyle name="Porcentaje 3 2" xfId="7" xr:uid="{73487DD2-5446-4598-9962-677959B30B9C}"/>
    <cellStyle name="Porcentaje 3 2 2 4" xfId="19" xr:uid="{BDAAD745-DF7E-43E1-872D-48D70278EB39}"/>
  </cellStyles>
  <dxfs count="1">
    <dxf>
      <numFmt numFmtId="164" formatCode="#,##0.0,,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1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8.xml"/><Relationship Id="rId138" Type="http://schemas.openxmlformats.org/officeDocument/2006/relationships/externalLink" Target="externalLinks/externalLink122.xml"/><Relationship Id="rId159" Type="http://schemas.openxmlformats.org/officeDocument/2006/relationships/externalLink" Target="externalLinks/externalLink143.xml"/><Relationship Id="rId170" Type="http://schemas.openxmlformats.org/officeDocument/2006/relationships/externalLink" Target="externalLinks/externalLink154.xml"/><Relationship Id="rId107" Type="http://schemas.openxmlformats.org/officeDocument/2006/relationships/externalLink" Target="externalLinks/externalLink9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8.xml"/><Relationship Id="rId128" Type="http://schemas.openxmlformats.org/officeDocument/2006/relationships/externalLink" Target="externalLinks/externalLink112.xml"/><Relationship Id="rId149" Type="http://schemas.openxmlformats.org/officeDocument/2006/relationships/externalLink" Target="externalLinks/externalLink13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9.xml"/><Relationship Id="rId160" Type="http://schemas.openxmlformats.org/officeDocument/2006/relationships/externalLink" Target="externalLinks/externalLink144.xml"/><Relationship Id="rId181" Type="http://schemas.openxmlformats.org/officeDocument/2006/relationships/customXml" Target="../customXml/item1.xml"/><Relationship Id="rId22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8.xml"/><Relationship Id="rId118" Type="http://schemas.openxmlformats.org/officeDocument/2006/relationships/externalLink" Target="externalLinks/externalLink102.xml"/><Relationship Id="rId139" Type="http://schemas.openxmlformats.org/officeDocument/2006/relationships/externalLink" Target="externalLinks/externalLink123.xml"/><Relationship Id="rId85" Type="http://schemas.openxmlformats.org/officeDocument/2006/relationships/externalLink" Target="externalLinks/externalLink69.xml"/><Relationship Id="rId150" Type="http://schemas.openxmlformats.org/officeDocument/2006/relationships/externalLink" Target="externalLinks/externalLink134.xml"/><Relationship Id="rId171" Type="http://schemas.openxmlformats.org/officeDocument/2006/relationships/externalLink" Target="externalLinks/externalLink15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7.xml"/><Relationship Id="rId108" Type="http://schemas.openxmlformats.org/officeDocument/2006/relationships/externalLink" Target="externalLinks/externalLink92.xml"/><Relationship Id="rId129" Type="http://schemas.openxmlformats.org/officeDocument/2006/relationships/externalLink" Target="externalLinks/externalLink113.xml"/><Relationship Id="rId54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80.xml"/><Relationship Id="rId140" Type="http://schemas.openxmlformats.org/officeDocument/2006/relationships/externalLink" Target="externalLinks/externalLink124.xml"/><Relationship Id="rId161" Type="http://schemas.openxmlformats.org/officeDocument/2006/relationships/externalLink" Target="externalLinks/externalLink145.xml"/><Relationship Id="rId182" Type="http://schemas.openxmlformats.org/officeDocument/2006/relationships/customXml" Target="../customXml/item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03.xml"/><Relationship Id="rId44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130" Type="http://schemas.openxmlformats.org/officeDocument/2006/relationships/externalLink" Target="externalLinks/externalLink114.xml"/><Relationship Id="rId135" Type="http://schemas.openxmlformats.org/officeDocument/2006/relationships/externalLink" Target="externalLinks/externalLink119.xml"/><Relationship Id="rId151" Type="http://schemas.openxmlformats.org/officeDocument/2006/relationships/externalLink" Target="externalLinks/externalLink135.xml"/><Relationship Id="rId156" Type="http://schemas.openxmlformats.org/officeDocument/2006/relationships/externalLink" Target="externalLinks/externalLink140.xml"/><Relationship Id="rId177" Type="http://schemas.openxmlformats.org/officeDocument/2006/relationships/theme" Target="theme/theme1.xml"/><Relationship Id="rId172" Type="http://schemas.openxmlformats.org/officeDocument/2006/relationships/externalLink" Target="externalLinks/externalLink156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109" Type="http://schemas.openxmlformats.org/officeDocument/2006/relationships/externalLink" Target="externalLinks/externalLink9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externalLink" Target="externalLinks/externalLink88.xml"/><Relationship Id="rId120" Type="http://schemas.openxmlformats.org/officeDocument/2006/relationships/externalLink" Target="externalLinks/externalLink104.xml"/><Relationship Id="rId125" Type="http://schemas.openxmlformats.org/officeDocument/2006/relationships/externalLink" Target="externalLinks/externalLink109.xml"/><Relationship Id="rId141" Type="http://schemas.openxmlformats.org/officeDocument/2006/relationships/externalLink" Target="externalLinks/externalLink125.xml"/><Relationship Id="rId146" Type="http://schemas.openxmlformats.org/officeDocument/2006/relationships/externalLink" Target="externalLinks/externalLink130.xml"/><Relationship Id="rId167" Type="http://schemas.openxmlformats.org/officeDocument/2006/relationships/externalLink" Target="externalLinks/externalLink15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162" Type="http://schemas.openxmlformats.org/officeDocument/2006/relationships/externalLink" Target="externalLinks/externalLink146.xml"/><Relationship Id="rId18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externalLink" Target="externalLinks/externalLink94.xml"/><Relationship Id="rId115" Type="http://schemas.openxmlformats.org/officeDocument/2006/relationships/externalLink" Target="externalLinks/externalLink99.xml"/><Relationship Id="rId131" Type="http://schemas.openxmlformats.org/officeDocument/2006/relationships/externalLink" Target="externalLinks/externalLink115.xml"/><Relationship Id="rId136" Type="http://schemas.openxmlformats.org/officeDocument/2006/relationships/externalLink" Target="externalLinks/externalLink120.xml"/><Relationship Id="rId157" Type="http://schemas.openxmlformats.org/officeDocument/2006/relationships/externalLink" Target="externalLinks/externalLink141.xml"/><Relationship Id="rId178" Type="http://schemas.openxmlformats.org/officeDocument/2006/relationships/styles" Target="styles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52" Type="http://schemas.openxmlformats.org/officeDocument/2006/relationships/externalLink" Target="externalLinks/externalLink136.xml"/><Relationship Id="rId173" Type="http://schemas.openxmlformats.org/officeDocument/2006/relationships/externalLink" Target="externalLinks/externalLink157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126" Type="http://schemas.openxmlformats.org/officeDocument/2006/relationships/externalLink" Target="externalLinks/externalLink110.xml"/><Relationship Id="rId147" Type="http://schemas.openxmlformats.org/officeDocument/2006/relationships/externalLink" Target="externalLinks/externalLink131.xml"/><Relationship Id="rId168" Type="http://schemas.openxmlformats.org/officeDocument/2006/relationships/externalLink" Target="externalLinks/externalLink1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121" Type="http://schemas.openxmlformats.org/officeDocument/2006/relationships/externalLink" Target="externalLinks/externalLink105.xml"/><Relationship Id="rId142" Type="http://schemas.openxmlformats.org/officeDocument/2006/relationships/externalLink" Target="externalLinks/externalLink126.xml"/><Relationship Id="rId163" Type="http://schemas.openxmlformats.org/officeDocument/2006/relationships/externalLink" Target="externalLinks/externalLink14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116" Type="http://schemas.openxmlformats.org/officeDocument/2006/relationships/externalLink" Target="externalLinks/externalLink100.xml"/><Relationship Id="rId137" Type="http://schemas.openxmlformats.org/officeDocument/2006/relationships/externalLink" Target="externalLinks/externalLink121.xml"/><Relationship Id="rId158" Type="http://schemas.openxmlformats.org/officeDocument/2006/relationships/externalLink" Target="externalLinks/externalLink142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95.xml"/><Relationship Id="rId132" Type="http://schemas.openxmlformats.org/officeDocument/2006/relationships/externalLink" Target="externalLinks/externalLink116.xml"/><Relationship Id="rId153" Type="http://schemas.openxmlformats.org/officeDocument/2006/relationships/externalLink" Target="externalLinks/externalLink137.xml"/><Relationship Id="rId174" Type="http://schemas.openxmlformats.org/officeDocument/2006/relationships/externalLink" Target="externalLinks/externalLink158.xml"/><Relationship Id="rId179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27" Type="http://schemas.openxmlformats.org/officeDocument/2006/relationships/externalLink" Target="externalLinks/externalLink11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122" Type="http://schemas.openxmlformats.org/officeDocument/2006/relationships/externalLink" Target="externalLinks/externalLink106.xml"/><Relationship Id="rId143" Type="http://schemas.openxmlformats.org/officeDocument/2006/relationships/externalLink" Target="externalLinks/externalLink127.xml"/><Relationship Id="rId148" Type="http://schemas.openxmlformats.org/officeDocument/2006/relationships/externalLink" Target="externalLinks/externalLink132.xml"/><Relationship Id="rId164" Type="http://schemas.openxmlformats.org/officeDocument/2006/relationships/externalLink" Target="externalLinks/externalLink148.xml"/><Relationship Id="rId169" Type="http://schemas.openxmlformats.org/officeDocument/2006/relationships/externalLink" Target="externalLinks/externalLink1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52.xml"/><Relationship Id="rId89" Type="http://schemas.openxmlformats.org/officeDocument/2006/relationships/externalLink" Target="externalLinks/externalLink73.xml"/><Relationship Id="rId112" Type="http://schemas.openxmlformats.org/officeDocument/2006/relationships/externalLink" Target="externalLinks/externalLink96.xml"/><Relationship Id="rId133" Type="http://schemas.openxmlformats.org/officeDocument/2006/relationships/externalLink" Target="externalLinks/externalLink117.xml"/><Relationship Id="rId154" Type="http://schemas.openxmlformats.org/officeDocument/2006/relationships/externalLink" Target="externalLinks/externalLink138.xml"/><Relationship Id="rId175" Type="http://schemas.openxmlformats.org/officeDocument/2006/relationships/externalLink" Target="externalLinks/externalLink15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123" Type="http://schemas.openxmlformats.org/officeDocument/2006/relationships/externalLink" Target="externalLinks/externalLink107.xml"/><Relationship Id="rId144" Type="http://schemas.openxmlformats.org/officeDocument/2006/relationships/externalLink" Target="externalLinks/externalLink128.xml"/><Relationship Id="rId90" Type="http://schemas.openxmlformats.org/officeDocument/2006/relationships/externalLink" Target="externalLinks/externalLink74.xml"/><Relationship Id="rId165" Type="http://schemas.openxmlformats.org/officeDocument/2006/relationships/externalLink" Target="externalLinks/externalLink149.xml"/><Relationship Id="rId27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53.xml"/><Relationship Id="rId113" Type="http://schemas.openxmlformats.org/officeDocument/2006/relationships/externalLink" Target="externalLinks/externalLink97.xml"/><Relationship Id="rId134" Type="http://schemas.openxmlformats.org/officeDocument/2006/relationships/externalLink" Target="externalLinks/externalLink118.xml"/><Relationship Id="rId80" Type="http://schemas.openxmlformats.org/officeDocument/2006/relationships/externalLink" Target="externalLinks/externalLink64.xml"/><Relationship Id="rId155" Type="http://schemas.openxmlformats.org/officeDocument/2006/relationships/externalLink" Target="externalLinks/externalLink139.xml"/><Relationship Id="rId176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1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8.xml"/><Relationship Id="rId70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5.xml"/><Relationship Id="rId145" Type="http://schemas.openxmlformats.org/officeDocument/2006/relationships/externalLink" Target="externalLinks/externalLink129.xml"/><Relationship Id="rId166" Type="http://schemas.openxmlformats.org/officeDocument/2006/relationships/externalLink" Target="externalLinks/externalLink15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33.xml"/><Relationship Id="rId114" Type="http://schemas.openxmlformats.org/officeDocument/2006/relationships/externalLink" Target="externalLinks/externalLink9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/>
                </a:pPr>
                <a:endParaRPr lang="es-ES" sz="8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  <cx:dataLabel idx="31">
              <cx:spPr>
                <a:noFill/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>
                      <a:solidFill>
                        <a:schemeClr val="bg1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2,562.3</a:t>
                  </a:r>
                </a:p>
              </cx:txPr>
            </cx:dataLabel>
          </cx:dataLabels>
          <cx:dataId val="0"/>
          <cx:layoutPr>
            <cx:regionLabelLayout val="showAll"/>
            <cx:geography projectionType="miller" cultureLanguage="es-ES" cultureRegion="DO" attribution="Con tecnología de Bing">
              <cx:geoCache provider="{E9337A44-BEBE-4D9F-B70C-5C5E7DAFC167}">
                <cx:binary>5H1Jc9xIsuZfodV5wEJsCERbd5u9AJAbmdxFqXSBpcgs7Ftgx795x3fow7N3m6v+2HhyEZNgkilV
c8xmJFaZSkwkEB7xefjyuQfq7zfd327i9UoddEmcln+76f7xm19V+d9+/7288dfJqjxMghuVldmf
1eFNlvye/flncLP+/Vat2iD1fsc6or/f+CtVrbvf/vl3eJq3zo6zm1UVZOl5vVb9xbqs46p849rO
Swc3WZ1Wm9s9eNI/frtY51//95c4uFkd2FkSpPCXdHXw28HqFn6xg7JSwU2F/vHbfwz15uN1WgVV
f9Xn63/89uwrvx38Ph7vhWwHMYhf1bdwLzIPKSOYmQzpdz/ot4M4S72HyxrXDznBRJjwz90PeRz7
ZJXA/RtxHj/ZJc2dLKvbW7UuS5jL3X8f73om9+OH37Msvx0EZWbdr5+VbaZhn97N+/fn+Pzz76MP
YCVGn2xBOF62fZf+KoL3YFbZwcnqBqBfxe8Mp6kjwcVuOA1xKChGuonoPZzGI3j3cL6Q7fHy92O7
4xEjoHd84+dH3YkPynXwJXtrQX9463KDCIIwf75nAWSdcCwwNe/3NHsc9B5kEOVynyi79+3TnSNI
ny78/EjKlZ+p+uZ9kaRcGAgTQOqZ9UWHsFsJR9S4R3Jkfb9HlN1IPt05QvLpwq+ApAIs0zcd2A/v
SbCuCLwlfoEkfI4JpeTe8Irne/JMZU2Q3gSrA7naL9RuTHc9Y4Turq/8/Dhfr+JmrW7Xj0u+y5n9
IM7ikDFmcLC+3+AcbVydM6FTk30Lq+5DtnsT/D0S7Qb56c4RtE8Xfn5A7VW4+vL1f9J3BlRHxKQj
Z8rRIdcJhFMmvkfafBz0IWL6DlF2I/k0iRGSTxd+ASTrTWr1uKTvsjGx4NhE2Ni9MfVDzAhBJn/I
Z+jj2A9w7pXnFTAf7htD+fDxzw+kE3/916o8OAu+/vf7+lOTG4bg7Mltjuws15nOTUTu7ewIzu+V
ajeoz+8eQfv84i8AcJmvghiYg8cN8y6blQhqUPCUr21Whg3ECHv4AtjmbS/qfI9Ir0D7dOsY16cr
Pz+o8/R2na/hj03o+bi47wAssEqCgN80H7YtOM3RtoXAiApKHjJU9Dj2vRV+ClO/W8DdML/6oBHo
r37v51eB49XBf8TVylPARr2vCkBCy4VpiHvLPEqIDPOQIwR5En+w3KPU9rvF2g386PYR3KOrvwTI
F1kCjPLjPnufPY455ibDrwEsOKGMkwcbMKIaAYP9Ir0K7uOtL4F9vPJLgNqsvfeEVBxiTDgFj7sT
UigGMGxSneJRmAVYXu+R5FUk7298ieP95z8/isuVgsj54EpBzed2dXtw+fU/U6hMDe9ZFRCHgCoX
VNd3xllAGJsAOdPxQ447gvc1Ed8yJrvxfv1JIwV4/Yu/gEZkabU+sBQU/b7+6601/mHOyqQmgdLQ
q7mUQZlhmPqDFowM9nIj1s1GquAtoV4BfvvmMdbb135+eM/Wt2sFZb91+dYy/iC2/FCY+oaQfMAO
6OVRwA1ZFOb6YzQ22uHfJ9NuaLfvHSG7felXAFatmneOoTHnHIlxWUg/JATrnD/u1Bdo7hXkNSgf
bnyB48PnvwCI0NMBtfkzIDreN7ICwhHaKNB4Y+qHBvhlRozdhYKz7xTnFTyf3T0G9dnFnx/Z2Vpt
MqDyYBmo1ZdV/I7WdxNfbaIr/HKjUmRirD/mSCOX+iMi7Ub45RNGKL/8ws+P9OUKgP76n+8KMNaJ
YbJvTOVz9woBNCGmYCZ/CK1AD7aJyu8QaDe8324cofrt818BzPQ+Fs7ed88CRYk49L6BF737GfFT
kOsipBNijHipy9WDOF//Z488ryH6/P4XwD6//Gvgu6hX71nLNQ9N3YASIB47WwT8BjcEMh6630b1
hA22+0R5HdX7O3fgeX/h10ASIn6VHdyuD5armwyIjffMcWDHGogDhcHvWYxRUWFjhHWo7FL2wHKM
ouINuj8k3utQ73jMDtx3fOuXUII79upilXz9l1oPj47wHQhnaGtkJjW4CVHUs+QWTDXU9Dn0PN6b
8rH3fWTUvkemV0B/+Ygx4C+/8UuAXQUr7z1bIQX0o0O/DQRb91iiF1gDhSF0zB8anF+6570SvQLx
Clrq7+YyRvbbhV8HUCjN3IL19up33sAU2AxgoscbGB0SuumXw6PmKjDZd5h8pzhvA/vsIa9g/Ow7
Pz/cQOmW66//namDk6xev2dGbMI5A8RhD++u/kJ0TRHCUHV4KEiMIrEfEGw36C8eMAL8xfVfAmwo
K7w3sQWxNjQ2U4M8tUdu+2YIyvgmIuP8gd8a2WvA4XuEehXkp5tfAvx07ecHd7YC0nK56jP1jgEX
tGgAruCOR7QWgIoZ0NKUPXU/b9Md3yfMbky37x1Bun3p50f0LhnNyq//tcmmTm+y92SjzUMGbXc6
4w/W+WWQxaCYZJhwvOjuZ0Rb/pBou2He8YgR2ju+8UuADvv47gCol71nB8BdQ57B4ADKzrAadrQJ
zXocXPL99Ze585Ncb1mYV9Hevv0l0ttXfzKUn6/Ws8n96FldSIAFp1BlGJ9RgHqgDsgR/QndbXu8
82zxW3LtRvGVxzyb0isHmf9vndh9/TTvt0PPNhTynLvT0lsHet++ejd9OOc9uvWB0t/JZNwv9/wW
TlQbyMDYMMBnfjuJvXnQs4LAqAFx593rVVn94zcNGiUJMJkYcQZ/CsOEHKldP16CLluDM8iodA4n
BYHvTDNV+XfnukFVoMESmWDoETFAZcqsfriEdEGg20enwKZwTr4dbD/L4t6DnOBxAR5+P0jr5CwL
0qr8x28UfEV+/7XNbE26OaCIODHBdhCKQUa4frO6gMPz8G30v1wRar0e4sxRYH0kbYde+kNlWFEc
R+dlleRXXpwFlq5Tbd5Qd7CU6D+2WjXYWYASK3NZLbUwF5MsqFqrqXkoQ5Gd9R1tJ6lOyRkdworI
sDCOPF4PVqihzAmrqLK6hAaS6UExVxkrjrmmWyqNaidrWSZxoiXRhAVtJJUfRw72CLWHNC9lTgvs
0BIbp0KjhYNIQY65Kv9ww86wt0DdsTgAzYu1wQiyHNOEdIggCH6316ZCBjdqM8od4R+XLpNudlMF
xEpS8w9E8FIl9Ze3B0T6rhGZgKIGg3PgcAj4+YiNh4JSL/Lc6SberJxG03biz6JJOXt7HFDmlxMT
0E1C4UQjh4bA58MYRpyzJg5yhxtqJvrkgpNwCu7n6O1hwIDtGGgTiDBIMUDR8Ub7trSrL0H9lepy
xxW5JqlLYxlG2RwP6bmnabMWVE+6poplp4tIVn2FLZy3H1jdL7Ve3LSYe7Ko4kvqFR9aVX0weX9F
utyAR3VXHFfkPGQFt1rWcLtzee/0Kpn3RK9kkos/AsznUE1IZRvR26ZP52gYnByxWT7UnoybwjGq
0jFxssgi5C1qzKSvoiOXmaeKqYuyxktRCOMYF8i14YgvmQdeVMeyTY3UxnFbLU3FFk3Yp7IqGLLi
rmdWKCLDonrufcTCza0qotFMN5NmwVwVnmdQar428XA5mNi044Rd8Cq5rkMNHw2mSWzu5e6lz/ve
oq0ajlkQBKcepZeaxudhaRQS6f2fnsEi6QaGU+ktnRppm8mG0WrBjSix3UqcJmGZyKGprJSU1FJ5
BPuU9ldhrcWOmVN67AdZs3RNbypiQiSKOnSaq4FZaYCnSR5SmXmokHpjfFaoa07yWOEZ7YfuSPcL
2Id5xSap6KxIJNfIp7OsbIUcCp5M9dAjVk/N2K50pMu+qdkH5lW93YvkxsO6caOnPbHqLqzP04ga
q5ohz0GFNo8rbwYmBSAYKJIiHJZF25tLZA6lDESZHUcdx9Jv81p2bY+nuCTeZRMLIr2GCWdQTBxr
lJfHeRj7sh7qT6oTphygc/KEYt5Jd9DQdRwgdRJDHcKOwiHqZJc1H4vIjSTu1CwT6XWYmx/DkhDL
NbRw6gtVT7CgVpv6hl35kZIRaUNbq8xUlmU2CXw2HRLN1lyvs40quE6bUMlSIKvRcSdxFByHNZlS
NsxRGEw6HgRWrMWRRI03WAmEBbIl3BZmMh+IOW0qarfDMBGx8GTlJp5kZZDK2s2OXYUneRxc5mXS
yTAsPLvPTSE1t6NSKNxI1rnpMvHjRg4Zj6wkJOdmm65Y2huWnidgSap8kXSNPqmjKHRCtzeuhDlE
1lAy39J4aMqSoVJSoSW2yoPwdMg5kZrGjrRSnMeipdbAo9ihjd5aXQRAJJRmsvXT2DZoF9lp2t9U
VXNEEnza8XLa+O5M6+gR9txzqlxsBUOmS67gqSxLxTL1WAnrWSqAK9EsFBSBrFFRWELkn5OBfSJN
PPcEqyyjSTzL5206IZpatEV4rDxR2SRtlAVrqKygbc77JgPzkfi+xKT7M0/qwBEJnWZNd0xy9w9/
iE/Drtekp6ELjfNLBo/JFImsOEGR1YWeZ7cJu/bz+lNRmyc9rLEUVRHbgrqxxeOByKQrp4NefoCz
w3MxZNmkx6S36zyupuCMcqcBJ2t3JDxteLMoaJfKzI1jG/mwm+Jaq52qSGvLDFQxo5F/o/eerYrB
6ZP6GOPetWpPJMdDqhVL3xe6gytk+6ZwwF1MOQ4mZaTNshSmq2UKNldeFl+6LnQ/djxMrrxABYuo
U+laJFrzqcJ9Much0p07o/4Qij14xfsQ4ibLexV4/sPrcb79+s/TfJ1eVmq9rpar/O6dLE/XNi/Z
efpt+fh2HmgCyNpbiGHUzfr2wEnhfTh+AoFTOb59I8i3+0GOB8E2MdizX14EhY9Rzyjsu3/BzysX
vy8mhCiJYBOcMtUFhZwbbxqFXo8On04jjV8G8BByvXzYQ7AIvKoAjp0aUOY2GST54P8fgkU4yExB
BohGwJ8CdUPAlT4FixSiRUgg4J0hzNAZSPcYLPJDEw5XbnqbHh/4uBLPkIZo+eH37WAR6rFjfw4v
EzLgHQjQ74YZg2ruc3/e6HnHgqFtHZJl5SwKqGYZLdFnZle3p32WHJPALSam6qgre5ekpz04xgmL
VSH7Osqk37shGHjjyO+Mj0aBse1pHhhfmoSOl3qpxbp6uHRbDfawqLVjJLrLVKkTqrKbNIVgYKhK
bUFyfhQHoXFWRemaC48dxcgN7bJ0V3UyZBa4+ClqmbbQg9S3wzSbhBWfI9d0JeX1nwEJFmnWWynN
jzrkTk3f9GSe6MLJYkOTItCmuFBncd8Mll6btUNSg9o0Z5UUsULSq/PFgCNXunlTyC6J2lNUUjOQ
cdWglSrTylZmGNiRji5zvSV2ogfCKnEwgCuJ/+wwxNMqIU7Z57UTlhACQeOS5vhZccF8CIDzytDt
Ig+J5XtIydTH5cJ3y1x6Aecyrdxu1sdJMY2a3ptQsHB56tay7oplG7FeKhp/iIKIORU2+2nlitQe
UMgnpGWfzDIKZAG+6nzo+su6idJpgvtqYmQgl0dSx/VizeJNik8aX/hgTTU+5Tm6FX0KDqfNS6vP
e4jdGyOSZUcMK/Pj86pGoRVlbO6Cm7S0Jk+lW4ATLqDGMIlj9xOpaqmHSrNq1C2VMSz1dPiU4OJk
iAJNhrkO4jdtbhlxnztlhz6EeXkpuF/aGEeRE8b1Rdqn1Aq01rAC1zsKs2CwWuWe5tTrpYZpYBlF
d9thMcemcGUlGLWMqAGfnBc9GPigdCCUEw41a8urk1mfVI1sYh/J3PfCoyJ2FzSnYOUjY836ap2B
esmwj67SyGdWlkef2kEd45RPQ09zAhF8SkEnZYu9Vdb4F1U5XOAivUxZFkIgmvlWBeUVqQcZBC/Y
LZZJHIJvy/thYhaamivNIzbsJRCtJdFlg4pGpvEwg+GzD1pOCWRRLesd0cEyK0NYBUBo96lBClnl
+IL30XXOWHjch/ln5SbcKkHEzlS53RRsoVgTzpFHPdmnjW9lSYsszzMqS3ToMw+yqVfFzawhxjWt
+KnhiYvQHU4FCyakMqco7+yMhg7pYVVr4jRuOeWucIIIOzrlVljWX9yaztuUctkH3YUq8gmtSwd8
Mjy5n0a+S0DnzMyuaq+WNHZdSyPIkJqnn+lVZsqoNXupmx4+cocBAgZdD6QLDnuauoM5iaNugZvm
vCqzOVLRIIPOLC1Ud3MRuZ6MtM6dDhmprDh0CxkaLfuQuGUpu4q0joEyZuMoAXA8kLUKPpXKF3am
h8T2grSZdYFhzKOuLNc862eGLurLWGMfSh+bFmJ5aPlacCUClllapT6Vum86mhFdcK+FyL9EQuZD
v1RtOau69EJVvSVaPsnqoLELpCe2zkNNBrFWyiFRhdN3wQXVm07GuQ4xmtucD6L44NbIgkjAlCKF
jdSk3ZVSzQn3tYUGxhwiv663W3PwrZKVja2ZYWJFKmZ78lu0yfOeJf8EUx2cCpR14TyvsXEc2+lZ
ktBe6zu/c5hcGpZ/Gp82H3s7dtQyOC32JIMIWOc3BwNKY3swv3Z1Hw93g3GZTbMPZFadaXLeWIZE
Vn+ppp4vzfeOVv4fDDceKKgNGq8HGd/OmY27YrZIrM0THmkoYIgFVAWApzEhs0SbCOYxsgD6kWMo
AG4O9CKqG6Alj5GFOEQGNG0Jgxlw1pdiuPQYWUDlkCJgRwQcSjKAOTJ/hIYi5CVTAImYECYEWSAC
/P25doAJz1QzqNbBQ+DORKRueRwRh1LkOmFtFLMaoc9lr009WnSyTqIblLtElgid5cVwnAC/MEGd
dlZpPVisIRucQlWm7HX3S12FreOxuJmQzvUho0p82aqa2JoyMiB18jnv1cd6qI5NKmJpCHeZ9jX4
bwO7tuLiimZZJBnpIc7w8iujDx0URoaMeZUtB0O0kC17WKo6hnwhTHw7AgBkmJa5nQ7qUy4wd7QB
KUt4vLFgzE8+KezObDWbJEnjiNS7jZMysH1RTNq8N+2ghcij7c5anJx6yJsGqDPtLierpAavEgqt
cPTY92QXVhM3HK54C2nZUDU3XhZ4VmbgjwYJJkap69Ou0i7dWrNIw2zSqi9mEBzVRXnUK/dLaeqT
wPDPCq/3rEqHhC6m/VmUKPAYpuVV+gk2tA8NS1eNnk4a2tRXQ1R/CvtWLLUGXxsK/G7sh4PMitS0
fRwPjlZC/qyb120HJq8uHFA8tmAaGmRLg9qBQxb8rKqKz6U+pLIwS3hAXvxZlZHdVXkoPT2ZVWHK
LFMzhJ0mSQjVFr39gAY3tWnMznFW9JINbSW9rLodinIaG8xOigKSZyBkhmSwA+Gt9ag0IC1u5ryq
HH8TtfFMcDty88QKKDvJgMlkvncZDe51XupXAwvsRjMTCbneNNeMqd6GlcyYOtIHA57UmROX4kUE
gapMtMIWPr9OsnDhsdaJeG1roTlPBU2ACzWcOgLeR/dnfZ9XEri2BdLqq4wUR7hsvmC9vwSOb5kb
/EIkseW1oVOwYRFG9Wmep1zCrptHkXsC78hpQTubaU+zQaa1O8v79CTrqkHmzPzYNPF1grqFxrJh
ydzESYjn4EYtQdN1mxX5GZBr4pRoXmJpAfcnSWaUltnTW3CViyQ3KhuIo1nUJBBAaFdch2wZB40M
uTvTwYVVaX1uhOl5rMQsrYjjUvRBS/nM07V5XvZ/RH15Gcfxog9DWOBg1lOIaLzmcxGkFtfTIwgz
HCMoL5rOn/pJeGuidKl3wR+aFp+BAstKa45zCByKJD7WRZdbpMMTLWcnuM+kSQI0MyA7+APnc9dN
IIgil4Q2l7lRHmlBO8tROOt806YDOqZR4nQxz6eVSZpjDdfn3lAoixTRh8zv2ESU2hVSVM29pLDK
Sjtzw3ZOa7SE1Ok2SkAj4rifp6RaaV1JLETyRYj6i9IHHtolmpB0AOfOExXbWppdB2H0uULlDfbd
a78Ir1nAKkcVTSKjovDlYAwTmmaXjSAQryQNcFng80rkmTLvePPBJeWZiPUzo8hvOZAgAYOd0g6e
LhXocMp4IU3MhHTFcKJFaS41CsS6SjHEI9S7iMO2k8ChnZnKd4qKXnEjt3uiFpop7NAMZyZsPiBe
LFJ3p0KPpoXgF1zVgRR5cFQoMKksmba0cpqcXCIvOQpwsQh7d1LnLJ0PLvocFMVEV9oEG8kHeB3p
SVjFhROFaBkQf806eou73H9vP73NCvzz/ydW4Wb7RcGPVbuNk367xPRKte6p1LS5/dG5b2pMcOxf
101GKdSatmgDfKijDfm+6bo2IcaDS0/OHd5/x4DQ4FDwYsYmJHh07vwQygIQ+hrQao/gVVz4R5z7
y8jvrsYEiReiFKIFEwbajvy2akx+pU/vykttmeDEat0NSdzgKl9l+hD8kdTIaBzVu92J4GE6iTmU
taAoxZrpfUFIIWPQpAnZH7EMnHrzrRBqB8Gxu+DD4X1FCBIZmPhzQf/9gs8m5n0WgMPKbEqDDwOO
+RSNB74hCqgwxf4Rzf5MumkTdNLsj1i1fHtq6AV1sxmKwTFiasLEYNDncyvqLDCCHIaCgl0631SX
1JdK1jaehCfEwrN9NabNWr2YGhypAvWCf+EN1c/He17KSifV7N8oZZkQu1J4oyOo2Ghaf7WU9XI2
EKgA8wU7Cfqp4LXiz2cTkSELWj4UDkMDuILc0rraiqCAmYaDnfq9lePGqkPD2oPai6QJ3uixPe6o
UtdrhGtersO4nkMm+aRceud9eNTIGz5NHdFa/jmUNoIJ35MabtB5jh7FsP0FEnByDkrNo50AWSkt
A0IKJ2y06gg0ePikR5X6qAhJ13vm+HLXQfog4HQevL8RXshJRhAWZdAGOMDKKZ3e0aBYJzWpjqkF
+eEMTcOTwSnP4hnEWqfhdM/QL6vfQO1S4E6h8gTvO6KjaYouwRkAXjp0yj9Rp5tVCzENZ0Cw2+4e
KF8mOPAWYDB/wNxuTPVdIX6rFFp45mDEbV05mZ4CK9V/jv3g+O3p7FjIZ0OMlCWL3CwADhJce8Ej
p4r0j1zEgWz85jqFYAW5OXEgnbt9e9QdlgUIa4ExkOQMGkXH+OEhqjo3iGunmfhn5Dg/7Y58u7iB
ANsqUwlJ/T7lvCsbj7TTgLN9YKUF2vQ4jnZjCRSLGeO6BtjIhFI5zCBnWkZONo2scmLM61x2FrQq
yFAGp2F2TEOrlm/PeuMdxzsEWuHh3YUYQ+cVN0YyhBoJfW3Iaqe13HNzmTl0kcQSKLtJCjTGvPwD
yjafuZUcR2fKimzdVpbv1LN06TpvS7JPkBHqJqFZleggiIhq22tPzVB3grzYo777Rtm4ly319Ysk
HfBmuoWKz2inDGAzfSiCD8Gehd0RLcCG3LTDQJgLyzrugchT2ECQINcORxIKDTbup9k6mEbz6MoF
QDMo519Gk/aI79k9L03txhCASoG5A0+yia+2Z6j6XmV9W9VOr08HMSmqPwx/WpcnP44Wg9YOiK4g
FNKhe+f5KNCUoRVpWzuaZtiiNSZtHU+KrNqjFDtXkUE8yCHuA+M6NuAm6ZjPox60orLcz96F7hQL
4B3tAlYwtoYFstq5imQ7E1d/ZYLfBr5rcdlSlKHVfVfzutqpq1Q2TTJVwSxjbPH2KC+pSwxdUwz2
PgXKSIA1eL6OtdtncdH7DWy/zibH5Is7F1Y2J5aCNgy5L5jZYbxhNAF9WlALhB7L0Wb39NRVXRc1
jp4PDi8rWWTtX9H77TFG+5hSlkNFAMZoreyaLqo5OY5t3xZWZ3XXXElm5VY7C/fs6x0+A2qNHJbR
gNAQCoujdSzKmlYiAxaqLGTunRUmk0WbWCWlk66lUtP38MCbl429MJzQCgT/25KNv3/h7nE38Ezb
aGZ4DI0OcllaA7a6eTgBgxlawsqdfhIHVmX1R740ZtVJYufTAfqEVntU6GWzFdRatwTZLM2Wpooe
0g8tAUHotJrHdjgJpskc2/qMz/eM9DJ6hJE2agOZlNCBVng+kh9x5ZU5rZ30OCglaWR+ljih7Z6p
I+PYAw/t6LY5C5DEX7SzeraP599lu7eHH2kWEKsddFmw2okSQyrU2MoFFnHQ96jSrkDg2TRHe9KL
QHlEYmxcYmd7QE+a0rc1K5q39gAthDN/vU970U5l2lrZzfUtDD0BpeowgyH948ruHQRbJoF+GCeW
ZOHPBio9e5/n3zvmaMsEKtL8HPoenaiXjS0kdkorgvYUG8g+yXvZfd4fPe6DcOO8tuZJPRQ1EFvW
juH206EfpCagYtidv62ou1YT+g4MhAgj0FMwisRFOlR1qfPaYVHruP6qJO4+K7dviNGmq9s8VCqA
onrppPPOhhLzuoFq/QWV5bw+FdkEyPmHItD9/y3o7D4w3O5b2KmY2/MahflY8zuuVaAl4TzYeMLz
4LNw2LS79ixdQjNWPXt7HfcNaI6qGQZpyqbim4WEEAYdN7505wPMsZjrVwqsuFftWddNJeaFVd2a
4tjEkKgR0GAE6xrOw9v8Npr1JxuDZhwXn8xTYnUni3CGpT5Lp+XH0KrsfWu8y49sjz+yMUHA9F5z
NzPukIwh6Pe15WAap2a+5AOaxg3dM+NdO2J7wJGx0b2y8ysDMEXVooW6CvVWBY3st4HcN8jIvEB3
VB5A/1ztJMPc7JhVQb9ZoD6+PcjOWGZ7KiODUtU9GQoD1s79nKplc4VmwkFQuTkuQVmyy33auXML
GuDxCQFuELLu57YkoXEQVdAI4SgDYBKa7OL8r6zb1hCjdXNrTJRfCIhyjYvCvciDpc/O9qzaTmy2
xhitWtygWiOlu0k7tRstkOqKWrHtOdC/YtW2+LMRlpruU/NdqSe8weBp8UaG2IxZqBUajIqnje03
Vj7HjjplgSyt0A7WChgLDZiZ4rK8am/VRTTZx1nsiiW2BRjZaJ91GYHOT0iP3MGhBZm2jViazJep
2Uwy8xb6duZ9JPYAuk9nRmY7NiE5MgYYNRC6HIZaGnRPkLRvhJGNhpJGkUCPAHjycKWLwqK4+vfm
gEdGuYxNrhEX5uDqru1BV6nQrt/WyZ0qCVmd2DDdQJ2N4ryMIQZdvNDmibQImMHTiN/mxh693zfG
yNDqdVyYEYcxXH3Z9KU0oXk5Sj69PZGdMQ6cegBeFSgWyIVHWpZhj6GKeA246dbxrXQCXbXcobK1
oSHN8R1xlu3xmZsnjjgdvj3iSMN8plhudJDQmb6SfrPpmzqNmnmqmXDgYo+u7RtrpGudmeEuCoLG
yfExHDXIqHeSacAV6dCYzM19YfEuYmFrZsZI71wvhIqxCzOro0V85oOR8m1+Aj3xWWv1p7VNINeB
EzcFgh7kv+Ikn2Ack1QGNA54LgMY4+TULz569VyD1so9urLxFyPkIAeHg0gb0kSHQtRzf6LpPNB4
zRrHXbrTduotqK2cwYIuPOC9YmtfLo42z3trvNEOGIKSDK4P4/ULBJR4Nh2mZAGxjdTsffnFHdn0
1lgjXyn8sidBBWO1VhDNIJazc0vY2gxNNmwxtTeZW2gn0xTEiCxyDpmOA13s4QkC9jN03JO/ok3P
VntjR7cygYg1aIB2rsbRKoueYwWUY7rxek7FJVkqH3jP/8PedzRnjmNb/pWOWQ8m6M2W7nOSUt5t
GFIaAiRBBwIg8evfYXZXV0mpTk1NzOJNxNSmokqZAgkCFxf3mFsm4oZc0rvff+cPljHuruA+b4I0
9Lp7NxWCezSoJjaDslpfeCoquDdmiNgvQ9x9tmU+WFJvxnr3ktCS+XyQdMa0Rzt+HTc4XHGu586N
Zgl7rBHyrE+W8Qdx9c2Q28//Mq9+zxpQ/DBkOUKdEV+F/pC4i/pklI9uBm+GeZc/9E7ZjM6MYVTR
HYZLN8OF9RyEj4M+mLv19Fmp/IM6oA8Py8jGPwA6HOvdZpFkbU1V6WWbyaty59KE5TxVxzgPEnE2
3W+7lBWV+OwLbr/3zcaB6hHGEQBPIFUEvvPuAAnncXR4Cz5XrFXvA8PthldhmD7ZPBzzSFX+xbLW
uktiUVPQeJ0pK30GRpcj6FLYMaGfPNEvyxcPBAAcNVHwHCHyfBelVr1EKzRbOjfQKpW0TgzKeAuo
z+r+9/vk10/8bqR3U75ERjqES523wjq5g7un7VJAMZkoseC/hydht9noTt/ZrK6DXr9oKBctMKx+
/xy/HHIbVx8cPdD3cGgBLXm7oNUcBdTtFUroBowaTYMdspLzyjOnQI7nvdt+MsG/5gw/2aSo2EOg
EKCA/24H/ckm1anOvbTJxbl6wFpL411f/G9RSn/Zs+9GfLeZ/qSU6tRKTSaS8U5AGZcp1EwhQHhD
Kf2P1QSIF39d2x5qpqBDwq9ugynezqx0p85e51bnJHajGcFCWihalJP1ukpieNGEwGTbIXKy2JVO
mTDhhM9dX0HG5+rlS9RCOGY6YHOJ9pdohlTMH+arwaLNuRRjewoqjzi4XCxiOdoBCaoiCplduLUf
dBBqMfnkiGkNslUpJjOpw/CJ8g7EuZCEjyHx1ruO6hjV4qnGWmetADJWkvl+cePhGDe2gviL6i9i
ZGyPinB8AEoo1iRulsYHrOM6+1FQdgC30k/jcRlvS+62yVS60XWrK4gTxCrdJ9DLNAUFcWU6ofYk
mxSxJvrWreu4K6GuW/IOrEboLMGlzleUmGnili3zkrDj68nwVZ+B4q+8o/J1TAvNW4snq6C0TJrG
nmjSe110Pjt1cNFC4HCEYpYtuWNV7MXruXNcgiZyzhfIR3+AVurkEI8OR+2OrOBBaLfpSqiDb+F5
Td6xeJqTyBYVOSeTY19ARuhOieYQXyaaVTKDGi9+IbMI933VgXTPl6ZyUi2k/YoKOcVh73mmOUjg
bNDYxX7i4vlvmlJxKALchReVcuqiw6udMInhnKhFVQLZpOFdEnm6LlOO7KAN0ngm3fWmYPxK6q7M
FllNCWoMLrijg/cazLFK+9ZLrXC+nQNIDbrhsib+0uZo1qLPVlcOr03IZysPCKVTpsfKue7iju5I
70dpEG4v40xiH/lRvB/A8Tn91MmCbe50iTOb4MKqeuioG2Or+7VfRZD9qWcNu4ne/VSwUrOWMgUt
0gpy3dQe9Gt4gDLzmqD0M73YXp00fin2fs1rvqc6XH/QVdS7sWvMgB/Flp/0tML1fG49CVNnaqpE
NRE16WppJ/up7iTGWu9IOTe82Eog1fVSt6XKfHt1+ZGAZHutq8Y/iYkMY1J6rj4DJY5eV33oZK4K
IBXgmt3VwjQ3re2ZCxZx4MAlt1QyOT3fZhZH7Rj1sqCx1nNCB2plrcdIXirV7CMRlE9BKZfUitd+
X9oz0ORmIcOQMDVBOUy9jg6ZqGd0fR0bCznmXJlrBfq/TkzpLmPmG9uCgskuw1PnRBEEN31zasuJ
3XiRsSGNBVc4abXV9wnrq+8TXZY5dfzBeqbrEO4W6fd7okZo9QK5tllIUZSZusDKh26qz5WBfMWH
5uR5DMU058E66CwwuhXZGoCvt85s3Fv9uuxEN/DCVCud01BrqAPXAcmq0sGzI1iZ0Apcw6p06Zo4
NUSKFeTuh763w+8WJ8xJWxNZHcCBasrpZOMG25fhvcI5eiZI3J823WKddKJjZudIF5CMP/T7wa/X
e0+XkOhYvijAT6XnY+C3N+hgzp9nsDrOSmvCHps4I/t2ZU0OeSwgXbDRH1kZBcfW7tnl0rMlFbRq
D+An8SoPwG9FNGqjW9o1IHqB+g3G92Jf1MTq7bSuB3mFyVAmkWQuWa78tbJzVxEFQ4E+AA0axy/N
h3EcutRDHnk7c4rE0Zobdjl7Md/Xcfc9ssvqjvCp2kEg0uDYmEl7Uy5dlCyxAiizLF18sVIBrmNV
deTR0ToY0gjbzk+bhk7jrjIev1OgbE6pbU1SpGRk05mqvKEuqAQtuUTIKUxgQfU6Eq988aOuvja2
+Tp7Ni/KML6hNQBZN1rrlAz6e4kzJwEZ5xrwrQNtSO8eBk91qUOi/sohDT1NK2mOrt2sRYAAk/bV
fDdp9dAq104CXvcXMZRwSxLOyPAMJgjh4qvdW7djoB69aBmeEedut+lJRie+X0d1HikhdnT0Ic4a
wVG3kUIlcuyHVEzLnKz2dFJBN+SU9jMUflGTBM7sw5SBf6fDeEW8HgN31CRNXzWnyeZjrnnZ7Vxl
z4kfIImGrHFKSF8DwTMzBe8XcbSParCXIgKl3MT8RPWhPLVqPhcWs265FdEDctZhp+OyTluQiaeY
QiBkhLUj44pdDYeKhHTtlMzNFGSLYfeAu2EuUM0mxHkS21+UES2+h9/NybAloDaV4N2WwbKjdDaX
VOnp2avttojVHPwQ4xxnswvu7aARsPHFvoeuXT1EPvHPq0h/X2uBoKY7aLs9gGdl4JKkn/SQ9Rg8
9buyT/pw8LOZ1XHqdct6ZpPWSlzKnqAuLjO7ZE2qvLGBSikeJtDF6DFsR55xqp55ALFcFHOod7dC
trAvQeVwszmKx5eJWItJHCPYXsqOZJKzm9aPhx3UetGFsPr4SDx6ZKuB6cHUGWvHx5C2SUss77pd
SXSoFVeX1rBpq4WyM+G3X8MqciCBcOZ9CQYG5HEdOFbKwUyOy2Wo1OM4hNGXqLLaPdZLcFVpae9F
q6HyswTy1trTV1DztKk1tmucdNqmB3t2OtgMQP7vTaTMcALXqbWiohJH3XzVjnF5FgwNJAZV01/W
lQNPAt6NVyB1h0cbp+RhbpdhHyj5XXDZXPfWPKciilOXPoySFJD4xxMo4PSR+y598aVlnRpfgqm8
0GxlQqYoOZMn0tFmBz8Scz6XetwLKexbCKFRtLRl710xiBATLkV4VrolNFVeUP4Y6jVAtal36jFd
2AIKNzf1inliyNwlazLHltAFuGZpiwDxF/j4EOgstoYhrbhEPtPMPO8ap8tqdHg5ylmXB58YsxNr
MEyJVYJlllZrUN7MZu5SFwnlQQSmSw1ZRaYG+FuUaxkeBjMPmR97YxGDfp2KJur37qiCnWuqea/K
UO21FbBTLMuhcKHAPVgSkZubdT14Nh1PVuMEEMGEPEdFBkivme+CTp6X2/Os/YWhxjyLcGZ5GQr7
2IU0TkLmQwdDmuHMDUEz14sjsLJAEbUd/DQI1zkbYcuRGAn/k8ib5EUFwXgK2lyZjHLQMGpB2duI
DIwPcBUGC5Ao8XwUokcPFcpu3k8t9bNqmBmuOPF0iKgfXpaWgpTQ8bGcY4dkMa/B5AeDMmEUTjRW
2FspSoF14bgQUAgRBelaTf5B84Ydbe3GPI3EGGKR99YmMmAmZzIGD15HVe0WxJ4hwNA4NQu5RPHZ
4kaDvSVsfp04beDewRekOjohN21SKhdazblGVj5WZZPKcA2u8XgNXBSaxcorex32BBW0uxCZ7w9p
dzip5EDGU6MYtrXPxldojtcXHAUUfxzFsJ3VTPp8WoV9V4k1PgjTaWc3cR3cTJWaoI5gU3BvWVTA
l8FdSApW1bJjXr2eoDOSX1mLV4XyX2QmsudXgbQrG9tIZNZoYZo8bZ/TAHr/gZZmSZrQgYAjHsub
sOnlI3NlE2Y1nmBNQPggd6Fx7P3UlVBciKDC52xCZV3GnNP9WGuIZSDIufGnZryNetu+qnFms/3o
tfTLMo2yTCaiuxvowMyQ841Guf+fGmJiNs3EzTXTVxHtYG+icz5GQPsXwj+5Vf4CC4BUCKoP6CkW
uMu/8JgW2sTusNQLFOcqrRwHliKfMLI2dvz7UgWgMBhgQjm/WRO7b69z1jwOIy1XSM+udHOc3BRC
z+7WoDJDizD14hf3arBTRNdcHJwT4rh5+v1N/YN3fPMA76pdA6jvXbUYnVvkpnFu2q79pOr0QSng
zQDvLqxLw90S8mKdC1pDcWM5aTPWLzNrQAZzZ4DgwfgJme5XTBPV4L9O6rur+VDDu4dHmFShs3JK
INvOt3t5i8wA5e7PCRIfVV3eDPiu4NSPiOgQ/2lYJy1Zh2PnlX6J0zkHX2tJu+cu/aw2/OkrvkMs
oskVtA8x4pyFX53c7BE+CnrtouqNTZ79fo189AkDVBtAd0XlAf9+u0iHdul91tk695E6QdDl0sxv
S5oh7c9tZygGHEefrJoPN8Zfx3z3ghRp1soGjGmQf+f8GnLkHSyIxt1GdRFIu1K4CSypnfYFObhP
dPf7V3Y+e+d3FSy/H9wh2t7Z2nm7rcDj3Dle4r62TerzZMhlBkQ+nc/74uWfgAPPAAHs6DO5rWBB
8PcjEXBXFDOxzADkva9oNsofTVPhaeBD8c0LkJ3On+FSH9Sz3gzxbsJDb7Fc+L5ArQqbms69JGGZ
qvX2k2n9KNwEDpoJeq4FbOjntP+l0j3E9eSNYnuRsxk0e3609+2cVnl0aT0tqewTWbgX/g6xH+oC
93J98A+4MNJz+cmEfrBlofb1UUVCF1pQbn+uv788SDtWvKJxaAHImQ7B9w26Z4fuQv4kS+PmVn2y
oDc/8neR/s2A7xFgMLbLniwYkB7qW32UOWqGaX3DUw9CGK8ArTNdnxke4+uIWXjShZ3zgqBcdg5r
vF302cGzFYLf1sjxOPgAgY1vgWLtu/VtotFfnLW1f7KEtvOGn+O8SZyiy6ui/4R3+UG4Aki3tRH8
pwToPYe1ria7a11tA9KN46RBYW7DIdPypvzq37His+3y0Xj2pqoAhhyE20p7G7Ha1m9oAyesPPzS
3v7EOVKoaQ+bbqV7pp/Im37dOQiMMLlxwBdHxfI98u6b2o1nt3XzuatS3zsTZs5D9VkyYn80DCAE
1NWhofLRf+jtO7HeWj1kei62DiwoDuEr/25XiXNwsVvsvP/SeUn93bn+/Yb9FfB0Q5j4bNmJG4IS
/17jNPoVuBclEuqNTeakboaMbu/vggIX5v3vx/rgBSPwcmFxBA4+ekO/+2iULh7rYe4BMQG9Eb4D
gzN9D7eZT5b+r5EdCAGo1IGNWBrCXODtPJKB07EcGN5IQAk83TJ9jkpcstCroPvkjX6NdhgK5gUI
MC5aQr1Hp722rpGnci/3ZlhrNeau9LvPyOgbgv92I8PYEybqoPYGOJvjdxkkXTUlcT17eTNfM0jp
2DNbROrZD6W5bYybafsaQsf/gzmMgO8ghMKa6hfYva1i3Ethi5k38mUwFBBbnDfwVhmQ1a3R0+/X
xUezGEWwKsUqBIL2Xk4QN5Cuz53jwT4RUujK5CYgh98P8evSg94Mxqv4WhCd/qKMkJIuCliGB4dC
eMO4VVpZNDPT8+9H+eBFQgsplLP1NUeXkncwIKlhFyc6jBLbfdaD+LYx7n8/xJbavlsNITS3kKnA
MgNx712qVjZKRCWcxHIVf201gPrOAGZxzqzA/mSkj14G+B7M+UPoeyHifbuNAMuItgtLL7crq3Dh
RRS2vPnk0Pzgs0BcaaOtMI4p7Nl3EyZnzm0DeifcfVBvHV9ae0mHaP1nLvC3XOX+rep+bwn3Rvv9
W++5/4ZuLkGA02JjUv9nL5cMTZlBnOj/cfHylfXoLfxGJv7H3/9D7A0nFxw8+Ow29uO/XVxgAQ6v
d7R/B+QO47ifP/pD6L35xePg2FgAaBGN/fun0BvG4gj1Lq696G+K09r7W0LvXxMs5MfoF4GLuoMy
NSo4bxdkCDu1aQghBZRWdQy5deKoE3nILu3SS21uknX0vg12cFzWRxSM8qodiiiShwEGcVy6iWvC
nW1PeTvqjLcOQCc+SVhRzI/YT0OuO/NQeuQYlyjFVQdjAyoRt2wdHspqfjIeaqEkeLWa+okoVKqn
2IdBRJ1Ow3SnKNk39bSH8WgyLv2OKLGLAoRNxb1CK6gVmlVfuBPATFGusP2yjrq3Lt2w/iI73HRI
OFziHNvK2cGUOIG8ahUzSdVWdRJV+D2w5HpCdnDqiZuOo330Wuh25nmnjJ8rDQRm8HEFptGS+YO5
mz38yhlk8KYCE4ycadTIUQRNPcyXbqbUU2IfA25jE79pPJW7AFJ9c9ZzIAZffA23Bm4DLZ39ncVb
GIM96dC+7ccItnlxYfr5bOhB9BpjA/8Hbw/byqJzfAht/Me4CZ8iRXaWQzVoZ/F+HsQBfi9fmO5O
QfNCIduKwm8GRbErCz5rsDWhxRoBMWIW28HLlyZC9WcxUedS3giFPLIpz5Ho2knvoAa6NDDL9FBE
761y72v/n6yGvxUofhsC3gSLf4eU/5ftJzcTBhzxv40g8mWav78NG//6S3+GDfwaHK8RCmpoSb35
R+p/+pDDdRKtA2BuCTNoB9XnTTvwR+iI/5e/mUMgNkDjjSwUV5g/PCJgZw+rJhylIcyf4ND2twyg
oLp+f2qCWObFuJVCzAdHivdEJaebZiZq2D9Qaz6BGeQnPnSSp7Cf7vpG1zBhoTSnhpAElekNmJW7
rT6RRFrCRynsbu0uvGk9gos/I8/hOH8f7Bg+0DVcH4MxZklflx0sWtwLL1i7XHWo4XMyqCTuUfzt
mmMXV322VNN8XY2uVYi4RD3akteW3qgCAwEwXDtDZoJFHINOAPgbgOE48tjIsmBOxPIlanQSSaAv
Q7vaGaPmAX6sz00AMfBA+pQ5uG/HoB4pFN1jf7ysx/iRBBC8B8TdWzOMdtR4HFa8o3HIlZJTlWg4
MInZLhQZH2RJn51FFzVtTgL20U5E9lTJvVvH9yFUv6LzC1eNh8XUt60ejxFRO84AzHa192NdX6Fg
+L760xHG7fCAiPvvzuKA67ZQ794jC9vctCp258VAPzwCyy3Y4p0PoQII7QIanpobGmC+CF+cU1gr
ecWXmBTgyltJ0JfTDiK36txXcC6GGc9dI3W8B1OKp8tS/fChTU+Ir+4duDIWC1ySk9aeBOgc7dna
ySNMDvdML7CN1iuspmKCJGMCNOobeCATGP4mpFkep5aBuyUFfKJ895bR9gj49roLAPUxIZ4cbh95
r4dksEmfSY8/V8oicOTjK9ib/CgtEqEE6oYpgBKx85wG3pm2Wx+saCG7KR46WBiXwdF1pjAlMRZO
DyMxMHsAycNHgIEzERVN0FziLAd6Y8PQtLIE+Jdee9/hLdMY9tcpXDbgu0jEtU9c4EZq3vmudwpb
D76m8RFmu+BsT6sLkDGY0tGy62PN3D4NN56AHspntYAHM28ugg6yyBToskznGLnjWHYo6gszFspu
gyOten1Go0AU8czJcaomL2E+cMM1gk5sUOoZOE60W4LayXXbk8wOnBHmYDWHdb+YcrXUP5oVFhLd
1BS2JSTMjpfzKp7u23DUoK/rTI7zUZLhgc/OF6All5UVP2G77Bbj5nA2OgSxOdUas7NajCd1GebG
l9/8FebYUxMtqUfxZdvpAhSaNoGY7Cn220uLL/PBn4crMXQiHd32q7Kdp85v7nDJ7TZDSXDnIZJO
Z8nBgwHgm4YAe04dHI0Sa+ozp+LHNZjhScQDk3gLf1DwBIP5NlQfzlRUK/696HztYIoEUKUW5fmw
DjEocOSMwyNZajgyK3hL1EiWF1sc1zH4RsLpQOCYDFy4sBBpLLWcSxLfrRL+r4PeAXPf1511HmrA
I313G6/srFfzofJQ/cURqwL3oDbjr3C2YOPcZtKaM1FycH7kbhnLs5gNhS1EyhfrCPrW3qF2rufy
EkLCLyUgq8Qfxqy0p0vkeDu49gP0Jy/rBM/bns9gUdpXodMXyrVSW4w7eFMfCXeBCrZf5gVVUd8e
UrmGz+BhXMaTBZxoF35ZagZv7WZ+jrDrksbhl8DmWD6Q50GzNfHCbsylh2quIBrelNVhdajJdDz+
qER1VLbY+Uv8WGvcloz4LnsAEzRSO6kngMkrsRO7148cLmJd3yjAVcF5afErWzs6HYRN8qCrgKlu
NmTzMF3WYpmzeoUSbApXc+5wc5QwMYtb8iAi50ddV0ffjHsT0RPjrUFgVruFlxotA8qLqvUO/WaP
RmBxMMEvTesmX5Bq9PBRs4Q4hzH+jSvU69zXt9xYF80Y7horGpKVW4eKLlCU2OBqwautcsGHh3eb
65UAdRbnhsDZDdrogoQgt5gGsnVJd/YUJ4DjXyMb+RtMjX0Z75zJA1JM2281bOM82McFtflqhyB6
ETINRccUFqzeWNg+5nNZB0DF49Xk1DKPCCxj2bQj3fwt7mawBjcju75xr6zN2q7bTO74ZncXbsZ3
YrPAC6gQmc/mH9Nmk9f44G9JOOdBUx1eqs1ML9hs9VDM6c4jqZsLMgmSjdKKk6lGJGWbTV/nTo/T
UMtbCX4pifQzI+q+WtcLTeO0htMfXMq+lMrWySyGeo9gGKbR0j3+TEb+f9L2P970Qvpr/gWC8dZH
ZkMJ/vPFb/99Qqv7F/EP0N9e/tKP/K8envgF/0rhkKcBCfU3bu2/LLv+msKhCoTSk4tCMpQYHrKr
v6RwKIuGsACPtk4cDopTf6ZwaE2Dn6BuBfOwTe/7N9zB4U/+PoWDoDBGHR/83xgtFKx3mB9YHMys
TbPm0g3QaEMa92IKQDRxTyvO0jCSW+q2Az0wVTxCC48mnV0PQXHImha2DWjvwCiYI/izwwRmDLrF
qHBIUV3b+4gCvmPSCvxKG5wKVBVTd6qzBgtXD23CQiupljMdXiMF8OWDRx5C8zoLUASWG+GBk/FF
Nc+j3JeyQ155G+A+FrQOODt3vjcnWt52OMVQjCy86kohckeojzPvNkIw76ROxmoGa/DH6Mgs8siO
9xWa0UQJGD84A709xSGA3CkT6rIla2K3fuKoU10/jdP3Wa5pZLdo1HBpKBh3/KAnqOMbAkvkr127
8Re61JYUt1SeGhD5mPNqlAsG5bNrLpy+uhcweOzNXWxdrfOzAaOsxU0T9tSVhT458MGOpQ0uxl7G
G0UyTuIyKpDgHQPrVE73YT+mdDmx5TBaAmHmWYGtOJEXPt416wTqxmvZPaJrzxE3kLSK7zwwStb2
wXN0wtAfo/aQjZV14bUyddvqQg/otsIkWnyI48idbG33C8R6M0yKmURcb5DwQFQK7kjnQdIEn1Mq
QTwD3lC+jm2Y95FTTNaSVOFlDE6xFCZ1VIA8cdj1S4jEGPG1sXMSksNSwq8SBoVHG2d+UzcPDL0R
fBK+gEG0Lycbqe1VJAGYuAOoLvWttXivKNN9cf3mmxLAe2FWvhAkcoa1SSPtXVwttzC1T8Mtzahp
d2cLZ2dH8EEJlqwe/DPfvZ/kdE9iAyvWEjl4c4oZPUnmnjNzUHhdyfWxntZ0DNmXtraSEs2MKhcH
kT1nfl2nHmuvfKSFK5xAI/C2RtgvNWD3V/WaOqJPp4YW1CfnnOOZ7YLa88HUYSaCaAfS6mEdgTPN
Fe4lvOi66XI0ZOch+Udul/ZdlXSwCZ9w0Sbx5p4tDjAhymq5FHHZnLWlAXchSDvkZbVrp5L9sKdr
i72IaAHxergAyzHx+jPfh7U0Xwo5dpCMgucaoXeTxDHZW0h6qrTs0OJigUdEi0Jv6KJJhzzjZXsN
piEnXVpWTmFQBnG2hLFH5ohsbOdR62KoX2vY5kwudn457vsItC66ZlM3pnU3n5Ang8MJYgXyWkvN
yax9/MwFdRzZZupYwzewcq4pVl9lDUcJMk+vOMpI9qXd0cIzqH9Urf24rTvfXUDn6zLVYyJr70EO
5KSqJe0JzDJxGUTfgWRt/Zw504VsrANR8zk6dKTjBG8Tf5YKAFErQGE057apzlxvGWGvulqIKHC2
d7AKpcoXaPaQbdIh7ZcezW2gq2rWpwD+eX15WO17jUYugrxGM6pBoqTYhBwXGVw4Pbd/XFsIAHpR
jUmwriCQqerbMNqHznFua7Cs2gYUzBLNYNxijJfTYMjBAdkW8WicodQY2WnykVEy7wamqoiLy1nn
wTucgENOObjDawrj7gt7jLJuilMyxScPXCQwzh+aqX5gSPVcqzz0rL+Aau+Ie8pT2+gg4WWQzma6
kf0VjwA3lpcz18kUgTUNhWfN0hI6FTjJojmBn6Ofy0Gvy7mzRnkTfKcdB32vAiMP3wH268Kdcz4P
uWmdLziQ2sRE9WuL5ksK1wtlwIyy6mNHqitDgtvarS5GzS+r3rkQcZA1EUuHsiwoQy1ppg9RszwD
XEhbCd9fedObCx9lpUZeaWT8LdCANXCzHvhQONY3FA2LpMLb4BiIcIyArpiMRqduTXamWoDG9e4x
tt28GoMcDPUdnxcwVKOk7YbDqDfK2sz3MQ6UIAjyXj4YGwQY8CHRjijF5aPQoFbMU3PphwjorQSl
MwT/bUa2a+SctBTOsjBxAbX9Qq8IJos4KUQgJ7hn0WtTPYNyetsLtF6KkOcScihD7MeguWv8a5vd
9GXAEt1rWO3MaQ1RLa9Vuk5DEpo+wcGKV2B7gpYwvYmuLQLodPhOfQtYpt7ZakgHg/zMBAW0Iaka
LoWzZADTcB0YQX7tIfGZ1W5q66yt4KCD4FpKCz2O+hQuxoWQP0yLxNMPDqbnuePtTfjC/Djl5KHF
K/ShOVZG5aIacrd1MAk/GhLv2hJZJUjbAjFuLcG7RScvsvinuGtvJ2u9XvjiwsnZSaJo2AEMrvLO
vzbLaEHBaw6EgxtJGW7yFJz/oE6kQzOGKk3lyXRUUy5X/D90ZLB6/q0FVVwQb++6w14ZNMliU+qv
jxQ9c1hT7Vxc/BuXXbpRLRJtRxcaEgXOgdX/X05X/xvCDP/KNzck9T/nm3n7j5vv7LX/IFHd/uIf
pUI0Dg4BFABmsNCvCJjzv/NMoAwbrwumkJAywF0sfpNnWvizsJeHEecmcfwzzQT+gEwYLmR/eMz/
nTQTlcf3aaaDGrsPYXq44YTogYif/4U2YnBDA7XFTDmz4q9j150NkbOH1uebA+1Q0faoyENJ8YC+
gfGhtv0m7WzbXLUlkHqiLHDRiL70o/WR8YYnMvbQd3Ajr2IgWvhETwdoMFBFXJUNp2gL7uv9zKD7
wJpdK/4QG3mG97/1XX0HTgKabgRo1cV6cqGrFlUdLpCK0tpNXXS9qgAIGEn2K7ph1Y33ZUAq1qNL
1ug7Taa2xlmyDBHyt2ZamnjQg28NtiAp8dJQkqsSvbc6StxkBtf8xAJ56zNBEtEgTUJmhgYjW+su
1O/wjgsCLau6Ou+Zt+bVMlzZW9OvYGv/FbHxxWn8K2trDNZtLcKCrVkYWoohnwCOmZhhS9G2pmLj
1l4MacsNX90CWpazYGtABrUH8AcKWxfFrQINwzIUhncRupZVbpSVOoBeQ7pw8hoWhLGYs9RBt7Mu
xLYmqrD/i70zSY7dStvzXjxHBfoDDA0gW2aSTDaXzQRB8pIHfd/vyQOHl1Ab84NbpbqSqvSXNbAH
jpooFCGxy0Se831vSwtak9mgN4buNya2nNpIv4VrZdpMd5pd27t0qrbJwkuMQoUGlRqh/bBWrvWm
5WPeQldnDcdJus4VhhnFhw7HTiMhS9q+UU+laRTbKnaEVzllDRYSTiCKq2eoHbP6VEsg1pruQEAZ
NOxiikrfnGGaVgcR5T4LgOR0o8TuvdBB8VQuSa+wQ7RtavVSmbym9NIdQH/kFcMb6f/I4oi21MZt
1ZUxyzqQ2aAaBJJjk6Lt5RtONbmbsvA0xk6y4alZGa2GLjUaT7zSCctNVXVjwGhnH7paz4LQRPRV
GmUY4H4lob7L5+tS71VKaxLKCvhZgDXZjeMOpZclzlGZ6vfFqh4WJ/1UouWjsax+W5bupz3CJWXK
tI2c+gZ18Vfk9E+OpkRPrZvVwWhq8Vdj5cUp0xdl39djihfNPKBNOsvenK6tvpu2pQALTsdQ7muD
ZEIN71agzKI62EOb+3mDdddIv5Dc8EFrk6cKi4ynZvapdOW+U+vPGkzaylJmyzQksjGrj5Yb8dhq
OAR0I+39VWaCOaR77Hi6g6yd3+dhbFkwMiToIc1SrUtWggo+tyv0cQLxiy+TzrCChjW8bWlp8PNK
YYtarA/dJSrSCi3682ZKSSsNg/jiNufeZXhgcBbbvEtPhlVbgQBEs7SUtWOaTq02JUHVYi8f0hPo
+etcVZTTiYm3fUkyqoqGR8NMURgW2pWiDVfY826xGG5l7PhlPXa80/KboZCpSosa40rSMtlpGp9J
ii01qt9Ig5MepY2BtjSHtEUPUOhXbZveO6m1Rfq1U6V9LGT0XIXqVzVNfbAYgvw7OzE3al9/aWb+
FDcWyOk6oZaL9tYT5o4vabT3tmH0aLiUazUZ3smyPrRRtbMH/V2K5kta9dlw4kMW2fyCoLKjpT9k
g2VTVIE5yLSUTwVHlm8TsYj+L3MFWGhZeYVaolRI6pbzbEiCIuMV7AxN+Zsi5z9o0L9Fg1Zp+R/f
zv996d/+xc28ftFPBIgEdy5kWyOFmkGNS/YXEk+jqkWD+EdJyb3849L+iQAB/pBVq0L/r+Ka31zN
Ojf2qgJdoRuUMX/maqaJ4vdX85rfbKI2AHHi3vi9Rlbq+J8y3EHYZRt7O88d/v++JaIXe1o/dicR
h/Qc2IjPNTyPO3u2ppum6CA4Ju2QpWCasRj7U5+222SdlOe0+jCU8V0z0pPixm9CSuLfBa67zNga
cr7DYHZwCLj0mtj9dFXqXWYVcNod25ulr4EcmtYvuwVSvbUvSebe2np1TV1pf2wslZDAyQ4PtRgv
sVCG6ynMPxMZ5UBVc02rI0ZohwoR3NtXelNd5275YPXNJTHiM+wIi1Cy4KYM4/0kioOpVmxRqvXQ
OhVFGOE97aN3ZrOoqKddzBPazE3R2DlWaKc7RO1wjJdQBkVqJXuFnixKQmrh5aVzsi3pHDBFO/s0
c9PtpA33dEY1WK3HxsfMwt5T66qXOuwwvVs4fitQLSQN2HkpOHBzs7kRmWDEdpJo0yjC3ZJM+UFZ
XraNw6k7KqKO9gX9lYA0CRQjfZT7WSuM67DXqlc9HHOkS2F3B4J9m0mieNJ+uR5cZqSpzC9uZMAM
KaZ7NSaL8IAcCx/0LKY4tEhp93S+yj4FNGru8rbCFxjN28qKroduBN9TlJNJlKEfNeFL1SMm52qm
nw5zamBnWAktrfwupXsmX2nylFp/NUT/zW1cFsa2OJpaTUUa8FZC8npUZk2gCDp6XDtUg7HtnnAr
gi7pl7LoC39QBFsnAgQymWyMgqbcNYv+redoxQxW0UE1U2DtxLrqq3jKPJQtt+PEwp/GEnBq5sqV
w9ZW2neawbizsJF5ACtxoNQ8WCbLbz/np1bn7LfJQvb6tfV2UrfKDJwUpZACaWpGZ3c2gtBWm2Cu
WbrVYoo8LXZwOS0IRZSClYZGbFZc1ewQ189DUIXN6GO3OtNrVHlWMwgvKUfFd3PnNCzOgznW7IFd
BuEK9nOr4kW9yhsTwXgSYdgsZu2oDS4NwXk7f9ZwtCBg4bu+0ItUSoeJF0XQdmotudUEtyzOf3pd
rYKumUy5CwnWBhltgtzQuQilum/N5b1USpq7hb0JNWfboAnpGhVuY8lpZNKvcOaw++YvA9VlwdKN
uV8l4a5WlU1ap19CVJeYXiEcQum+TDRsbgzMoUNCVha2tPW2IewJfS1LNmNcU2LQ4dhJIbb1nJVU
/67pcb6xcrtkNiJ9F4ijwxXb45hskm1jwX2FnIwerc2x75TLjZXNzb43QJZrBcK0LZ0msLuu9mi4
BUF2K22H6JwPTGW9NVP4LmmgCepF5h7RBfmBIeytnpYAE+ODqor32mG/bMt44GbM3Bsi3L8vJY64
ObQepiK61jFPXjVVNhDtSpTsgjSusxdwIFd+EBy+6yte0QpLobcICpK7yqFxsnLnAN1eQ1th3vqj
ouOa1QD13CgisnSJr63MWR4XDRvAYJvZZmKH35QQ1p4Y4Q0R7z5ijFCYQyyMulWEKcOSV0WL7TeW
8mD3yXas51OFGvwYTo3qJ+Gwk1nIFDAc8rz8yvLuRRHq54Kwj48yTcVTHuCWtFZGMWKewpYHcYiK
ZwE27FOAurnO8DpiViPaMSyOls5S3+Jr9/O24N+IefDnIpyfw1nRN65VZp6ai8+0d+8ltGxQJjpx
gKXKOyWVgV7u/pLI4rutOA9WqiSBizbXg4WlqgqZiK+0YsEv3YIeAuzi2+P76SNIrpKKVxe2H1yu
4RFylOSU96Ad6qih18jY7xyzvQG/Z8biSWl1FMZ9mK0YO/R3OzentjbIidD5O4R506hk1LtrbyW8
+7ERIKBsbxenwnQ4ri2Xs66DCo6AyZEeS5L7te89Gfi7fu3HVBDhXofMYfQK5Vbg2BWVGknbbfXO
zXcynQPbUN7ZYsezaDHLiFA8z2sZZ7vWcqLhmHfJWtWJ4e5xWMs79ao9l2udZ+nqu2Qt+JzWqs98
Lf1UIuo/AWoAi5quPXb6hBNapVa5k5pKFDsnjtXRyPWrGeT2b7rVX4enrtv0b9Wsq5HLcNeQe1Xn
Tv/ttv1/zzv280f+jkf6I2OVJNv73xurNMap//IP/B2c8NM41gXa9p+NY/8HAcL/PCX99iVFj/lr
AOP33jgS4bZ/98bxNlLm8W+damA5/+WfuP73XyEm/68cjv94R63fReD9ocPxPzvFv98peLr+eKfw
3qKy6T/+FeIn+MKfewXKu3+UPZEX9uu9gl0SuxiyXj79eDZ+MsvOXyhqpB0KoBAV4Op6+IVYXgup
YJqJjtQsKqspovwTxDIenn96fomb0ywgR5dfBInzb59fMdUD1m59QgIFRpf0iuq5OSpBYL4NmDF5
p+Ft2SlgBPIttExkfmP8PpnZpc50UiDUgRByunxLh/xze+4+eVA/Taghf6yi1Ov6ZfGmNAJTXguB
7cUSvsXE53KvUJinP6ZrfXAsIHLrQZ2CSkXMTCBqG9jD8pE33U2j4LnICq7RiU5ia7GHIONqDpay
NZnxxju9r9MNUcJtEFftfTNpj3OEnhnpHONmRf2xQUYk91t7vdCMXCzaGfb7vKyVySbdydMiX2oZ
2b5g0KBxmlmlb7ipOm6yLgE66tYLTg2HGulHR0sul58wxtEzZue0rBdjEjliR682xo0JxMZctn1P
cEXIZZrPGYhI0WTkkwEF2uudKztu31Wu6UuH32GKCPiw11tacF2nXNuR1l6U9R4XfHuvWu92aUxN
kHHda1z7dCnz/WzSQBLyEF66dTqgDpdaY3Q6Xjyij0FtpSBZlOgipyJkp+EHUdidbmaSjEhLwpw+
hP37pDWaJyQ0yTJHze3Aa/2sDwlERiGsBs5KuHx7qzsMITOvUc8HRTbwBHl4ZTfTzh1zy4/i1vVI
culJ2VB3bjwz969tnUtfPVQjurmmafOrsavcAzwPtHHDK0n2l4GaE0sXSUEqwTJEQXSNhDEL7UfX
nIjMUKNvVd05x1itm2DCJKNDFOnfyMqtQGA7vnI2k9PgmLdhT8G5CYMcauiYbLO8yhPtvTTte8vq
otuinbTL7LThTV1E701qdIzkTcfPK61TEroIjCLV2lK8p8vtUEflu+E4z4VaX+FTXTy1r9RdL/WL
XSnzgxIuDcPbLOEiK+cq6iOS1odRIQOoTLxpRAeuuP4So66r6XT21En5iN3sEV84+vll4Akzc/qJ
I+cF+ZC7TSoDONbNLWq5jeXKkB38r1imFyJXnsXgfCQz5G5WsmnNkP9dbe/bMPmOngMsOOXnpvEa
dRCNj1mvWTwBaAW7TGQ+WKp5a9cGA22csz9GXfU3W+Cfuhb+oQH//8pW8ne+R0CO/PHpH7wlb+9/
/V/Fv0KV+MJfTn8NE8hKz7BUc8yupo2foBL9Rpg3NawcmERWvOknqGRzAHD6EwfKCW8yNv1y+rt/
AU3C+IRBBQ2U+qdURfywfzr8oaFsACyLfxiquV4OvxpejHYcCykyfcNMf9Tm6agW/dYMacckju5l
RKDwYerJZ+SwDqmmh1sJ6dGFXfG6029DVAoFREmRh2TQN8SG0tXanpWkexhHDsM8vuGzvzGmJ3KW
PJtn3yk/cgdXCpXh8yauml1kiyBS71HcBNHaLaEvQSUSEnXDJ316rKd5Hy+PNqh21gqC8Dh66s/U
zn1ebT8NlStRzD4b2jYR9bUakhFiR6Cz0SksEPUtr66mvZDSCR4Qe0tC87rRb/WqCQxr7b/lbyuN
IGfIJ0Y4GGM0jUN8G7n9cYAztRx7Y4qHpndOMs/287pJyGhnJsq7noeHuMfWDUXuJPq+R9dAGhs4
g+4r+Y1qRrtkIuGlbMj1yNn0SaZD1WSR+dQY12PesqLLTRK9Gjp6ZZd23JI+3CU/mnOys+3aHwiA
I+PwEvEDKGgkNCPbw12Q8jLsDTZq0vm2oCiHnswnB+mipvC/sshN5SaaZ38qUbsm4V1WksCXHUVd
+KvfJ6EXfiZCscjSg9uWQdNNAZl1vsu7Ogr3EM98dzivfqkXPw+r52EOUZiBISXzchXL+SPDlZ9S
6IpQRn4adnqDSjeoKiIhZ/UGoK1FeH0z6fOlIJOvTj97q+dA1lhq1WORYglPHgv0mjQX7YmU84uK
ZCdymfXI9oxKOVgFoWsyOa4+myEctxNLZZgA3UyUfxXKdaFS3VydQxsRcp/cubURDOizOksi6OCV
Y8BICMUzymlbhDWts/026S5NuRyShXAdFCoj19TsgshNRzRKMRZFEveezWjPbc+FfmpCRMeVb5Mg
Niuq74YKmY1pUFv3FYqqEYVqmhoe6YhHGBA6n4uNLeUmzcDTuMYaq0T4mu2N8B3K1k8chc1xPIou
fFFyyjCIk8ACHFTaD8Fe0BHegx/At+nIS6u3uVYD0th29FZe6WA5RlQe4zS+x3e4nSzj3NFh04jn
WoFDFOGxTr5gPpHqgrSiDebG7WR9SQYChELjuipAYBfdOak5Ng7UL7ZGjbAgEom8rsLFTVXCUxK7
taQbN3J82DViyJXbSi+enGkMWne+tzKkOIBTTs32Bi1JnfVzVDWPMWgamrJEUHRZzt8Gtb4sWo3G
Dl14CBup0zgvVE/VdF+z0Xs4x66PtlqlXTcEclK47DtVjI+rCQpr2nTRo9l89k2PLIh7HC1RjxjH
0uVeyGafueO9ZSwv/TzzGZuUu1pZHpusuRlqjqTGfkzqKvWSxP5eDw5ilXF60An6wVfQ70ngO6Zd
fMqXgdc4epEF3yMdnZ1RZ+9JFgWanix+HMccURoeaeOQtM1DX+jeajeeexBj3d3EDalEU+aLmWOm
indwYuQbpsjozoVGZmarnyQcFCqhbR/y6rsxdeGhWCVQL4WSJTsHITUxb4ERFVvoSt/I4f7I48uK
eGuk5tMUM54U6pWCQKN3gLpgL1HC35k9ZG6yvGdtdBjraVWIPaaiDtTW8bqhCkTftF6uioBetcCa
8ztpEDtRtr6lGbvFuTTDM2w8Ypc5GJB9wmkf9Uhl/rJ9rbK+uakRrJ3KQ6QzIsxXA7Mcl9W2ZFYH
Y8y8uhk/JoXhz2Ac32ginIOqqMG9aG4eh+9zxSegUcEK02beFW3O/Jqde+whhHZpTOZUyS/L9CpJ
OfEjBzshuZ+3c6d5quSthP5y9XpbzvmuBAqjrXkzT+VdYam36hD6BZo0ZzpzjJKSmppQvJ30+ize
JVq6wU/LOfdIaCTiI8HXqb5ChbeMyQ7NdfwlP/LJZGiHm0U4gg9dOb9HIypLhHPTRFmSmDfcWGe6
2dG4ZoRFpyanS/YsI+emHPtdSgKTEMuB2OQrJ0mh0msfQ4aHSQkFZmh/a5pXXEA+2ZNe7qiPTmrf
VnK/JAO6qdWi11IJLrcEXwYF2Ur1Ig6yqcni6y7kgT1MevZAWAbnYxPIem905kc+9LdF9djxiMaF
EcTTtLNUbR8W+j6k+jQym+tpypF79r6C36RviwvhbzuWSA/SyE+6jwkn/MztpDXI+9UIBTrzZA5t
L59VRBajChpuvhCvu4kNk1xcMwjjadegO2y6NDDc8jYDDF76eD8iynKb0l/y5MbElTQbWHvI2nXq
NQQSnSwIYSvlGt62d6R5hQza09HdFTeGeTHFW49mzekHr0X7ViIIq3gPUjrRu773bdwxIop8rN1e
MyT+giZOIqAb1UeDY9TM7U29fCZa4dEF5Yd2h3LN3ud26mu1fq5T9zjpdNkbQu54JI/lMj7kHZ/8
OV7e8GDdhXpRejkkTxcO+2KJgwQwvy87nmt5a8uBl7KqmFcqF3GsswkT+s9He1N1YYBM7qjDL6B5
XAWCfkTsLlF7OD2PlSGPSSR2gzZvp5rlRrRAmdkBTTYSYHU89Rqtqoh1Ff1F9uV2ssGVnfZuiWCp
I0oIY/eo1mg4otexeB5QbRtJFRRh6+v5oxQ6yPLt0hSBViEMjXiLVTqU2LXrbtpoUeqj8NvHReG7
UHST/k3UE0JikC33vXWPi3GFTvEku/SQgZHmlnbtxNmhQFVX2bczG3cYqtsRV2wT9udqOi8sxb0l
Dmo38aRzpyn468zmos2Igod0i5wd1V76ZKDMRWu26XuMMjLxmWK5A9EAyG9o4V6NlA20dPdaSOGh
Me7VlLwJO7wMMVYzFYugvmsl8k5551J4p8yOX+CXS+JbbHwHPjEfimkcTJsLpHyIEn60FvkzT1gG
+F27JVJAAviMV/QNaBYodNSzE8LEfZWR4chAWS5iPxuuLwxKalTCmF1tDCbysJyl9Gs5bVxYlrmN
H3K72zoD0bgE+I8YDMnJPStpuXFD3jtsSkQK7LJOBHGxbHNpHYtKfxpm/brJugfF1gJWY29O5FWc
ZedOkZ6RDecpSc9ZHe8cOdz92CL+s1b9t1/WKpaQP16rNtlf/wemjdv4r//zXxL2fPHP1cogn8ER
+C9MTYWx//VutaaFQNX/nbEHc/u5W/0Q2SGYI0ICdoCV55fdasXc9LXRk7wgFSXen3Pd/ig4/i26
b6Hzw1HCQc3PdH6HrMW1lWtpgncUCOXk5m0c9H0iOdIHrIJpr6I0xirRK+Ko91q+EwZZt8JSENov
MnA0HvEoce80Z5j8OGMTila4o9+nc3mF4jkKslw8IoJ7nltn3BKsDJSjLNElHUZiF8nP9aTWuhu1
sMVOie2jWlUaUJweB1ppf3fq6DVNuWUJXi09CCJ9p0ZYMBj0ig2J9/qxi2gcHhnRrbKFDM7Fq7TL
dF+FPXhPjtJ90Cbzta+XiM5D9zaSjC62fo2B+KEb0epIKa+XhvEz6ROWxDndhYRSotw+oxFwCbW0
2dFa612HI/Raq8ULoN9oWX/oJGuRPSc1TpFIfRxM86yEIyo4u0BWpnkOWVN7M+2+41xJ4f2nCAWA
cleRZEDJ/Ve2ZCc34XojOmk3uMzBaYbGv3WG16hHNt4nxug3UcEW1i0fBriXY3ffbNVUrrDUQZOm
U34uMoC9qnO/snms7mo3fQyz8ZRCCmNMUW7LeXb3JDDlBCY7Bq/xEvp2nyXsqNH9KKoXHryaFF1E
WTOae4I6SULJ5wkTsoO+qmQFHFaQLI7F9WRrHzLHbBPVEOBVoaVcnNqxl8XJKvP3mrDZnd2o7lau
Qnw9zW6TznpS2vhNTQrTj0ETy4y0eN1GSKAw8xZDYRwKTj3iUYvVXFxGQVTUoy9k9m60k0lEPSf+
klTVIRodcef0KM7tWRBr2nMdtG35ZJryZehK0oQREzSijDd06247R7tko4kvXD81o7GdrYokBXh4
W3lGb0dMuhYYzMYGSK5Qy5eojO6Kpb3RuviVnBParYR6WozuqhqVD13aj7GVbMvV7NF25atoq08I
vp26oCZFpvNcL40v2/yzs9D3F829LsqBJVdcZa68IH97dLI59WNL2ZILvzH75aAXybW9bs/oLoQH
uokfx+LedbPhUQ2h/HGsvy0EtvrDWBJZPIAqR9Up1ux7QM2naVGutDo/xsAStqx3pVGck9ZkssRr
Eo0hmRl6c05IIi9yCMJZ4EmSIVYUfTYDAYTSW+bNXEfsa+l1MboXJ44YOnSU9Osi1bZMrHnhcoOE
Cf8CKjEMMhjD5uQW07MJp44TITkOTrylXWizOOFdSa6GNtc3RS42Bb5cMSyvYVIfUkkWbxidq7Dc
6mp/H0cFl1qzd4zuyy1BV6UTn11nusu7RaEWFUX4wpfYCGbbOXwM+QjpjvUIxHmsi/CKKHVMDfm2
BuXR0+apMfpDW0/XwplufiTm4jM4Zov5RszwNlk94z/Tc6m5S72oSXdD3jJI1koFApF9jczyoBsK
bHl8mlz8kIXjnuMx22Z29ZQ5xJO0/cpk87lHT5/3mEwAUhI6TTzQlYo0Y7IIss75qAzzFcPHlTYR
v1sX5Xla+rtm+ZnAa9aYzdF9jGN9nvUk0As5IIidq13YscfO8lDP+GZV0g/qPi89lZjfwG1A/9VE
vWnaeZ+sCpSmNE4/8nrTTvme9/m5bNA7I6y/9J06eD+ye7shpe1AIcqO6863ZXWu1elORvMuSqLn
GWGRYmWHJeurAGP1vTupkVf1yVFL9M9Gqi/FOCNQUt8yKwv+Od+X7/VM+tNj1GfXCTKVXoS3RIt/
xyh+04/WS9HG31tqpja2wAGllVhtDEt/IRjgpZ+SbSiZlw3bPiPj+tJn+0SsN1Iq1Dk4bol8BqH0
BknDqRy7vWW229ZKz5pDufPiYJtoxN60yVOudUj21X1WI/itpuLhR34wpqhrs8cZrtjMve7hR5Qw
bD1db9p8q69xwqiXoNm1kDWueK+cpMNH1z6T+0DmsZE8igZVlZiIK5ZrgTWfUQy3MTtT1NVoICK9
eFGrlnRgk7jxH9HDlVAeZ70ujtXUFVsSJFkHKMa5DKYiTK9LHLFKfP4RSTwuvF+aKBD6pCgCzKyB
rtKyGDfUerTqhe3LeKFoYNISrPwAWVlVxs9kOdS+M6gDFjj93awnEMHUGtk8xds0YN9WC4m/L05H
ZEv0YGaW0f0t0/U/U98vU5/NCPZfTH1t9cb4/Nb9CzR9/cpfRj71LyqlMAS16kQE/hZOV/+CcJN8
M/6TSVDcr7lU9y9CA0nHg/s3oB0Q/peRD88FPi0oVpINqS76cxlNzg97xG9HPmMNMFTJj3JBKXWI
gF/j6eEkEqMv1BkNuoNYp9+obX+Y3XBrtcsdxTYgX+pJsv7qiA91cLaxqB8mJTphgMRpK8EAwmSv
zjamSGPrpKkfwU8t7MeDnbCXzcGiIqTjQsNz1PUOO2yFpgdjKz4my/xsXfdGGuFdQ4cJZS57okF2
rEPeGq5UQPOluKLg8zifeZRBnvG43qfZvQIYquCl4mg5LJPlVXisZqV6yORrLtjj6RjNCQavuMGl
iK5NPFr56tWKIACSRPesPuwQaQ9BahybGjkqFq+R3XvB8oUUy1dxMalYwar+KUYybc1oosxiT5AH
p45W4/NlQMRK1jIeR1jLSLMBxTWO6uo5A3FHXEjFFmY05LZeUeFfwKQmMaspfXZvwoLNlhmg+/Im
5jNnuZhY3BT7I7acG4p3Xjt8cDF+uC6TuwwlG4kfSKbM65hOkJ6DzyS0ooga/BT2Q6PElyjLjs1C
3K0sgogiEGXI3/MQSEyJzZsCcSLh+JtS8Gvh2JuJbNec4uRUXzDCm7JZzhb+vhaf36rJV/D9lfj/
YhhhuIEWoT32ETiZIFwueJvvM5yD6WohnPESImM7FngLLYltw55JgsB4aGBADDEiLnnoV7WLWRqD
IkbF0Mz9TlDd1oxElU+nCUOjKOz7ejU4YnTEQIEeWOdA/NYl4aHCDjlii5SkMaTpAzCj37jmw0JJ
h6gcMt3Du3ox0kCqSY0yK8RInDXPsQqxMaUl0DigjeHiyOw/hhiBe/xk5keBaZOimRdpCEy9q6Vz
XM2dPS5PQqo9Hddnvto/61i/rZMa1HHB/qGeOeFb7Lj4RavVOVoC+3az49USwrjrtMfF7gcvq0M/
jMTnwEuelU0VNGmPjlb4C9StHyn514IRm2wiOpycC61fZ220Eaql2Su1GkE283fE3e2iT9sEYhql
YHp2SmMzqSHhYMNxSfS3aNaeFDEgUiSpS6uCaQKpbpnoQ9+swxtDGL6TdoGqlO8O0SsJBtBoqHFM
Yi2ioWGbQ9/OlCMV7gFEexdpmD9FfR1ZzkHT1yKN5nZMUaKh+Y9X2gg5ddx9M3rFt2JaKotbVSZg
yco2wooL+uRL4lzS6j2L31KXhU+zrvup32Km8IV7F/bvmRZY8ilSDopwPideMxtWxGqTs9KRUNZh
1SVEsHVL5tV7Hlyy3NrDapmd6++NezFj9dBi+IhV31owJPfvSRftpUOH3XBTm0TVqnoQ9+TVOK9I
V66wj3qoIW/MjIoaaVzK6c6I+0MN4kaW6u2En7PJo2+2UA+mawLrGntruSXN7ISicR8tuDviW12W
+6WG1gJtVdky5uqCkH7T1gL/rl1fXGFdpNbsc9p98qht8DG1x0TXduWCLLIzx60ygjYa4dXYo1Kc
XGTBdWWdDWaU0dYxN5XXIpPbcI5ulNR8mJwGPZulXKnakxTWV6YkO22aqGZI2a9UljsEyFkyXeed
65UAXwUFPV5vaC9S7V8ztbskan0KK3xZatmouI0MxIlWudxNDcdBVJoDOHQmdtlKEqSxaLZthN4Z
1JyddZnVQJXuQcFtli/k8sV2HsTQLq0Dhq3n0aYw6ntFzTeN+oBLE6tYTub2l1nPvafoz+1cXWsc
8Y2IT4SsXBvx8xLLjdTjs8bLn9Z8VFbTJlDgXMZEPojv5WAx3QiKhcQreXg3eWq2fm9N50HFqTK7
zwt1R7KkRBMxd21+Sb2/bZFqW2oc5O5NpMJX9KnyEKdXUUQnEpUpuc4xt1DekSarxqPEaKMdwqg5
NNPtUOXnvgl3SavtrOy6yzHI9vanmyMBTvVDxOkbxmNQ68pGX5abWkxPNSa55Gmi+jEnjSA5WyZg
YW3N13H8rMz12RI61VzZccnU6xKZslOZm4gavYhjIkthneMQjfDDrJdBrgV99l0fVR9O6L7C3EBc
iAeVHqB3ZqvC8mcdxlZ85tI8tnaPVLQNoirbasVzPrsX1TYQTDRbpXKCWLs2EI7wiffqKfVVaEtX
afdKeFpIjWjRDdFJcmmt+yyKAmS9gzMGg8wuiLm8iV/Zje3blG1VFtFedJ+UxlEns2wVtwryEl17
lvutdt+H+q3GgjVy1bml+1SVU+xrWfUdfyB6ec1J/MKgYWPWZy/SdZ/dj91VHqPY3rVhRx2X8lUA
9LQJNelKjeW47tqvSmupXaqFvaPg5CbUUj/N20CT5gPdZQ8p77Sbjt9CHRcW4Imtv6T4B1M13Yxo
qRJX3w/wj0xH2NFpV1KP5ur/GIxHRNXbRGk2BjTE3CocJA1MdZa8iFx77dkbRYUSZQZZ6JrV0G7H
p8yWgTuGIOC4uKc83nRlf7e0P6IDINvV28jJwa4fhJFvqXF+Dt3hSdc+F6clMSi3X+BBmMkNKHFc
1SzWIE6otvq3MEdaHsevWtX54Nc7rfxshpG+FyVopPWjZRKpeJDDywoWCqLPglndukTUJ9fq+tq7
aRBp9nksTnoJmCxdfGKAA6Hc4oJnW+ccYQT53+ydWXLb2Jqtp5ITQAY2ejzceiAJ9hIpUY3lF4Rk
yeh7YKOZTY3lTux+cJaPLafTWRlRL1W3Xs4J2ynTJAHsv1nrWwUYtpKdcozVnB25MYRrVaYrnZ1A
wWMrLwBQzCI0zdn7/p6Bi2dopxFSQl3ejt2bIgijptgpAEo41Fe4z+ePLWsvQ0fOHQZFnymaRp9T
JwbEtGLVWy9OQcxQeN8UBgFm5C9xfHIC72K/pNvYDyzhIpdVCGNtJ69wZvfLJL1v+1ceTlWMSIEQ
skiuXfYkRAksa55D3O4aBZorT+aQzfMTZAFHXEswrmLP5T344rNfPVrJRxdDKglMC8fEisc9M0BM
06NHpT6PAQKmacN+6sgfLDveo2myJIfSkFbNqmCxw01PHVQjombjPAE0waQ3sDNtcS1YBnoBecav
awDrzAlL6ZgMsGFy0OkbUltofC6xeh0R7l7BStGDO727HzQ2FM7F53FbJjYC7BDOSr6Mqpjy5jJp
1AjjPTqBZRdulXiHh3HZMuKJ9RslZ3pCKctAhM+WlZcF5ICDRX5qmoClCdKu8mTom7p+zBC0F/qV
Y+xbn9izdlz2wX3Hie42/LvlmwVqg5qDFa+JOgNanP7CzG0r+n4hp5ewIO5iIPiyt1kx6F4VXmw3
WKnySUmNdd77nmIOi4gS0cByRCDPegpxMyOq5GpOXOscKM5bVXyUBmiNyPFsi1nYLB1MGm+k8PY7
7abRxNpPVeQCyfUobh2O/2XMIzSjiM6FvW4bbP9mK16cqPRiSHxZC621zR8mu2AcOtrLRtOeoI7u
mSPyKOtZisbbosIVlLC9HGCzZuU9Tpdd10BAE+X1kDSbsmg2kG127eScQBF20GDSfNFE2dlKImh/
FBWlqSzcwV5SPi3s4prSElhsfi16WmoTST8SIGlefJQkdv0K6HHTsIajjuvtFzsOPPbcCH+olobP
Q1Ou54ky3pF1r+Z3Kpd09GalyaYdtVshJTeBLvfJpNxTArBQ+oxltlr88wXL/2eUU7phijWa43lT
YrPi0FGU/XU3fq4LGeWfouffdvnrW/nG/8y/+r43/+nf+LVLF79rQuimDRIZDZs2Z098Fb1pv6vg
u/ltG2mziuHy22KG7YsrbBCl2pylAEb1W5fu/C7YxqBOtvQ/EFz/SPKsz7aKH7r0dx8GA4bvu/SI
hruzaYc8gfD5kPY88x0KbNAC6nkasfKS/uIvQyxgNGVOsSLagiCvZtzIipTnrvHY4KyJM2M4iy1e
6QyS3/FRwhWME82TBGAqmXuoDNIjywEnurMJwTwpwXgaE+W2r91Tr1sPfdLKrRMVDA6Nj+E8uSss
VSwjePNLHDIBOxEZ7wD/7UeH3qfRsg9IRu1lpKI9yOOEZVD2AM/0UNrjNfM0fPjlxFyrri2WopHT
rv3SwEbOf1bew/xDnUBPZZICenEjfwSRnEHP15Vpb81a0e6LalQADnM76zWpxnuCay32DbTXZWgV
ixbdaYf+tJUj5SGKVD1m2uegUbXQqjpoVo0v6tU86qZD6Gv3fRqM91qtKXfjYD65SQTRRUTIALER
7mNEsWIWxxqcHQn7ABQAwTJP2DzjwyWJit+JZnWtOetss5KaMlDQ3rJ9Ge9koN1gM1SRP6DQtYPy
gBH3Q/9Fu/tFxgtP2Vwns7a3m1W+CoJhGD6MKkcrfoF445+INWCX0QwUB1MLFBPFcDlLhxU0xEHW
gKNijxE71rkOouRYlPikorzDaxrEZxyN7dGcJ4HolmFahzYOxHlOGBrGc4YhaWnOM0SLYWLiVnLm
OVeY6pk0TvPMMcClxARUquwNmEjKggepig2f0CHmldU8udTmGWauEcaTA+FYpbL8PAVAxOIkrTyt
CpozOPmPY8anoiu6RntK+7UIEgQVfc4I30nDErQ3f13ZZvXazORzXiEZ1iL71bfhtBk0dYteG91r
mBCnqXUvVtCWjMHZOpoqR6uukBDQGawOkVfgjBJvuvChVym9jfuzTzYjlJBFKWV9+BLm1nX2g2vm
G60JVuShoipTx2eZt2e3Y/WA7GeXOvJWLcmVHHJ7WpbE7t78deQbya31a69H6UZv9ezyLfst0mu5
cnqXzi/KbxzyZb8Pgcukxf5TVU/hmMafuyn21wG6P0RX5EIfk14zH7rOOjCowGJcx7W2GcuRAztz
a07wMt34fn9OYl1u3DinH3Vtz2INgUh09MElsNNLLUWF4cWnPbX6nqgFCc3Wdf7In/hH4+BfnlHz
3/SpAH5AImDb/NsX+XXwVqye2+d3v2AnFLXjTfdWj7dvkGDbr16R+b/8z/7hb29f/pa7sXz7P3/t
mWF4ymj2l8v94/Nvt8VMZfz+KPnXz/3H8WE5vwNaxG2vWX/m8AvOBdJNQGq/t+HPq3v8BThpiJ4w
yFT4/vDAYcdJ46ogupkPu//k8BDz0v7d2aFpOhPmOX6CMplz7P3ZMSq6rQSlWnlm4OlrVlhXwU1a
7pFTAshezBkri3H7tLJX3x3A5z9e4Hun4J9cZj+87A9HVqJPRdTbEy/LgIkeeqkMHRGbEQ+uidnl
iHCmXwqmYr9+WX0WgL9/u4YGDGhOJsHFxP+/f7u5xSQh0vXKY9aFgCbbVbV2CAvGVWN+rZc0kX5C
CkFTsC1s71xiqItWvzDti1dA+ndZ/FII985RrH2Nn1pANOs6/zEOkERNlLV9cEzg9TqBuVVT0uym
8kYmn1J9XMYcMAQUU3Vq7tuv35TxZ9k7lCOWCICUUNnbxA29f1ea7UxJZye152JkX5Uo+JaCfY8I
grPIXBL8onbrxOmdVR5qSz93RfzCi+x8BJkuRUHbb9gzB8a9pD0tQxh72TDti/JzLZky9nFxQVh6
ZZXujbRPEQrbJMXEaikbBzx3ZFCHb60KQbY6ZnuXvdw05J7i6DcGUyi3ak/M1/EK0QMb8lNa05PE
igcWZ8fa35DBkezq+354K1vzKi2g2FKhjBi4wL/0TGm0Y2LaH4R/KZx93tS36cSaT6f1fjSNz0m+
lS7AmfqG97XIVfYLkbl2DdbS2k1s4J1NzONI36O5hzn8Otna6XlA6mfIV+hpj5ndH6k0gMWE+VmO
7koq6UMrjSM5tED5hpvBMJ9Cv1lrcb3CvX/GzYw+Ud1bsHHpWNWPPXN4CHsH5uHXkwDzLM2F7Yhj
7wuYKylqyzcFHTP5DB70+aVV2HdGMdxI014loVhbaF5xDR/HwlqRuUXDFHiiZ28eW3SZVXMwGmfl
Nhpeo34zhfaKleEGavVigNTIamNbjNbGqKlLejqxSvGgDrz4VfaBKOBVil4Re9BmELyIhMXsWDcG
FmbomQ9dj98YkJIF3Lhp3CunDjcALjxDcS5NN+6TmcGYktqrjd4I5smagJTOrfSQrFAC3hAxu3Qw
q+Xdq4b6lN30Fbi1hWhrfsTZkVuxDiBsVAmgm1JfMc44NXp6LC1/lUX1WleIwHLyZY9TorNZo7gN
8kvrqZQ1dop8E4Aywt4BLylZBpWaLvsQEh2hySlfAMvvI9qd/USFxKh9ghP3ENoX2O2rhDAQhQZT
RDpSCbA9DHlhtovwVsNEHdjXrsla166OcabvG1r8UcdOrn9Uy/GDYpr7nnWxWjA+L1jZFk24sGpj
79j9IRHiwUXcGyXutiE41gpUOmh/C156ISqwsH5LzKvc6Ja+UU1/nyUxAL5Pis66qYOBWO3U4HPV
xJ5Jbz/k3Kqju4mdbO+j6lO6aMWmA0/HOKsXuzPMDubCSFc5v5dCz6F8+rgKI5rq3OumbNUV6rZr
kkNXpsd8yHYwRhizKas5EzdRxcz18Koov1dN/ZS46bpmXWOow3Ne2KCnaKUj5db2xSnTlKtEDvhd
+g9WIM/4/lmX+xsYXmshhl1rE4xbMlwIx8soL8rMrkhnR2GzKo3A0xRIABKAK9Z+v4s2hY0ka1Yi
qceYgWg90zUzbe1Mb3X5SaW5aI07HdmKRi56EUUgCF8ylTg0s7m2SqCaKH8b5kmDaR3nBBEVDUAG
t8+0rhP/5KTPfSmOTRauUzQgQRGu9Sg7wIdqFkHFVCX+XECJt8tqq6gBeyG4alPE6MvFLnaIcbEk
RosqC6sOc7S01e/Ielhl5ms0OJ6qZiuHMSM5cJW8OOOFEJj7KWqXiTNxV+rLGNOB7LuTHYe7MT/V
IDJSTBYJW7q6oOSPy+XUGVuEnlulRy1aK4dsUpZ1ug8sZ6uX07JvmHMQs6AztxwsiFodxgIkKgb2
odzckGGD7FigRsdnRze6GsF/ZC50BjXnO6FDKJOr3Iw9q+02pRWu+yY4+YO76WN3Xwu5kaO97ueU
mhBJCyMwKCErQ8s2hJ3iRXgqk35VuLAQAMCkIHrrelwzXD+yuVz2mri2UDRPko3SxPQRDn7LRBoC
xo0mJbGoaKSix0AB2sWV1lvdeij1T5qJ5Ad6yYYm5WQSUF0P1pLEHybhAUCscGkr7h+Fw39dJfl9
Iflv//Lz/XfOdPkPnSm7/F/MOChFH96Cd4Xodz/3dZIBFZwphuCuZ2bxpXb81yRD/d21VJLvVE6n
2db3TV8KzAH3HhApykRECt9XohZzExe2IkFSoKSsf1KJYhH/sTbTdY1S1CZkyoA/5fJ+vx9jhJaa
NDmdqZcHEZtgC5iQSKaKJ7zh1TVJ5zp4jjhq9kpbwS8p+jVXfsEJ159lXDy4hv3Bnwz6sQyLGSe7
4dlBL9hpiJUxuq+V0UEP0tQr1Sf/II3ZUk2lkWzSIQfx548HuCGX2q2uGmQZiynN231RkNSS9lbG
9r3cFrOEdbLY2BXJdIkqi9a37h9FAt2wsB9ds77PI0vuCzmch7Q9hLnL06pGQlXXjoKtS1SHqAW/
EZv6LbVStc6YStBCv0nDfg1IaugwIKCy+GAXIRyYkZmv60pse8OoeYhNBZEzxkfYjwGjY2e4aQwx
roZMva10Tutcs9hlEBG6mgYECeZU9F7oWntMjiEWXIhMNlq0nW34jcewqMTIlDFUzod809RsvAyI
d8jW7EOcGh8TAjKRJiYNzmkoebHE5Ksx3tZUpf6URsW58wHrBSbDT2Y7p05NXoBTl0yfcTI7OJ82
GHQZNVs2FpahZrsUs73OHLbMFbMAMXOQMfVG83ojhZHnaNXWzZLPePAJ/6LEi00GJgROw+cyNASx
QZdct536GKrTLs3KbJmoxquR60CHhx1gYAyDxEcMLIf9RrkrbN1cT2N2H07QgmKtuWHH0x/dIqo2
epJ5faUfx9BZiSra2t2wLazmMLnDJdT0S/Tox9B1MJu0Wr/NuxRJgVh3NdaTLoKt3CmSAUx8Pw3R
ky3yq9ZJX7sh3Ixpd8v4y9PD7OA7E5o54yE3x/MUc+hDOKYiZmdRInZO0l3ThM6iY11pzrka1Zyw
IRmueamWnd05gANZ3sfMYUzltuvBF55QxF4a5cEhUgcdNVraKbszOSuDXN8mJHzArqGPF+wLinU5
EkNOEghKSBqYOn6oZr6+247NIZ4t18KurgK7gqmfp29jw8K9Q6gRBPmWu31L60UAiqrdwWfW2eRA
6e0CFkQzu5dMkduwI/Gc68TS+s6jpTzXnWYh03PvozZmHsF2M+Msh3K5aK3gc92wZCDiHhNFFRy1
UGu9NBlVL7XND0OsayALGY0zuYKDz8DcFMYtKs6jWvnPdchvdFOCELDYoLN7NoPsNXOT7aTH57Ri
omNFQpyw0L9xHfeLdizqZeZaxLsp7tqcdwh257AM6CFVuvMCQpbRHTx4x3Oq5BylJrim2sHlT+fg
N8G5y+3nvrX2acwZKjoVfauv4C5VMW1iqQC+hoDHNMNsl7Yq7tckiAiMim4Su4sZZDqfit4s13U/
13KSr7NvwDBNEdKnIdiPaX2raf6jnccc8l085wDo1t5K9HQFO/bSONT8hRtf05B3CPsCdvhD8jDg
n5lggS30zopWRV9sNXJXF6XW4Ci0XeTNEX0ZoGUn1DZZTmuURkdMlofEDXd5XSissfSDpo/nJpkx
lgpJqqZxhfp6G1QaQyHUjD4RdnWO2rVux1MozLOdQf9Pq/s0BJ5q9eQITQNseithQz+R4ZZPwzFV
s2PRGdfWpAZgAOS1Rte0NNiCglpyr7SccJ6yH5BJlHdSOnhjk3JN9slBTuU2pB2r7Mb00MxMXpaM
WOfia2BkHRpLmBh17t/E5cgTsI1fcOPcNy3hPiIHKW/inqHKLF81sxeHTIKSKCs6w2HA3ivKkWTv
qROepFFeqGh4l3oRfZQTkmdOAAPlvoI6qJPBhjTBm9ZQbg3uIZ5FYQpYCpmA5Vv6Wo6WtgyxIyxN
l/CIEUjnulR5OLWDop10gNZbuvHC6+DvL/wsABel9dhyihejjcE9kP/NM66aNn3p+stiJpeVanek
VSdFS9e5LecHGZizKh5H5K/lTQwArQSERvbYBhhixrYSDUCLpiCT4a5usj1LpUMUJx+7maimEGqo
gFhTdNPLZ+Ya3+5Lq47bdKaxjVim3ZnPlkXu7TgT20bRIlybKW79zHNrZ7JbHsB4EzPtzQf7Vs78
NwCrb3mVgVjQGjbh2cyJszuyY5qoOqdGnGwtTANnquJgU4jsLu+HB+FPH8Mk3kUzes6YIXQkB7GG
1uMD2r582cQFa8YZWjclzIvtAsMbwy19yZ61gABe3diB/0d26//WiX89sPxa78HW+etd2NVzjSHp
t7s6yqPX59ffLv/33/NP4dv0/QTzu7/o6wwTyamhg3cgsJjL+t0KjJpSFbaOPYmajfqQsu5b7Wjh
E2L1QDDgzBLlj74JVfkpXCMAISCEO//Mm6QZ87zw/VzP1LBY8i+fa1HzR/KYixGZiKug9zrbBFio
neuhvyvNUoE1gNu3KXiISllED66V0W+WmtiWVXYTogZYOkFxr8iYtVBjnc0ZLdfNYYHQvVuvbVhJ
8Di5Dyp3iyMHsX0DEPDJpxbZFzUGH576nOphgxOUp8NQqM2ZfykUOB1jqGP4qwGdLNf81H0eDL9g
YNFYwdK2YHOHmIIWieF8qlyFlFHHekbTxEHUhmjGVbRKUaY+KS0ZIZavvyohoW+WCm8f6VdcDuZx
gmewxD264/GyiqeWsHSYK/aYvbRmMrCv8V98m6SXPpbRIe2wIgKeQ/tXx2mCTcHOkGo01000GxDM
U9+mNc++9DWBN1CFXb8hoQ6BX7MXyMBGM3pQJXMK3bCfglbchqTYLXAZ3DhxvGnyvAQfkR7SfDiW
IjdnUzFhYwZRJq31FJvV0R30da5wjFVUOwg82qOjKFvdwMRl+A4CYOXWUVMweYPyWvVhtggAYS77
Nog3+cRQB/mb2dcfhsh/zvWU4AIyHkpZXA8yeIwLzuFscs+ToAbNp+wYotirK3itdXrRO6zCJuo+
hMW3tg0HwUEIm4viyiySN7ciLCCirxXmyfFJqEAVGGLFbCgxxATGeUDFEltvKS1tbOnXKSrG1q4v
8Kce2LltXLfEzOKexk4yacH9msjrMdDfsMSfqlYlMLa1qNiS/m2s+XwS36uq4tZNp0eln54jEiTW
ySzm7JRAX9gpVlZ4iOKCU8A5o7Ku1pasaTR6H0RmUBOqEvcuQxIuV57D2UKSAmjNcYD67AIq54jA
sdQw3jGgWARzgKDSuxiAqg+1ER+ILNyMuXgbiBy0ZtmhM6cQEsWLlhkt3oA32UO3i2ElS3ipyuIL
nQiRC696S0X2EBrkwgRM3Pw58dB2M5sxgrD21ZyHODkkIxYYI3a6RlpirFnNpjHaZmUMAQm2VfHo
aiXD2o6cRaSRH9sBTmdGn7AQJDERYPbENi5dpsQ0jkO2Z614l3WEP8ooI8mRSEd/9umwJw0WtgW2
qZuTH5s5AzKc0yDZE28tQ7LDSo8oshvPzbi9xJwhacv2wZhTJXviJWseAcu4I3HSD4wnvA9zoRNw
Lfj1BkIoQT0d+RFWLLsbf46v1Afazt4ePhcacW/fPXt/sgb5yWPLRKzvOCyBXJ6FP2xfkEY63eTX
pGBhy77OPGSqy/iP1/hHJ+G/5iD/E7lGFiOJXxx4Rd6+faqjpo1+dsbxs1+HI1CxkQfS3H9bx32V
eYjfnfm4YuJMDrz9bjriCqhFfIE2p+KXP/p2wkG1MwmOZ/en6whB/sl0RJ83fu9POF13TEhdKi5g
zYF58X46ooa2U+qcf55EVL6QVdqv2jGPcfa35oIxM+kmalZcKUN+ZUwjAqTpwXTTpzFHITYwSewY
6iMZYK6gBEgf5ZbnwCYbikezyG9EMK5tIyLyiLYA2HF0dJHQZyq3jq1/JDrKM2o7XFY1eZm2wtS9
b5AjGrScql2edE19Rdxx4KQ6BsYMfZ3UOxWMDTtlZ+vgfByVAVs8hB8ja62Vpsn7wCyeQ/jUxyIN
aanmnM3UJ+ep1xNx54xBumm7WEIwUTG1WyPPiDraIXswEZmZElVfrnw0cjBwbGZm02+IT94My1WY
5pqHOaK6Vs3ww9SRstQL7VYLg7sqz4AqO8yC6Ug27rzMGPVHW2QfujbYNKN6MNKQ3jm4ahQKbmLp
2gKXaiFPcqwQAgpmtFqMykweh1jedVmzt5kPVb7lpXHz0enMfSPZd9QhBl+efeRjLnsCKjUtXatD
QIICdk94OiHjl3GDupixvq+sjSF/G9TkUbGAQfEkT1am1Y2IKbM3GRsPFFH7LosuxAwlq74St/aU
Yp2wGkgoaQcwRQGRACttFSJoHNNm30QtoL6yZpReuMdWZ4FDwZ0/8+98aopBv83IrlzoWSNWJN5y
WNXx1mFGvHAExIbGTD81Ojpy1E5IZ8YhZQKAM7BP22optPKqkZpF6AaqaUO9GVysBQT6bkEvEELp
ughB4qC+DfpObJuUAI3UghhUx2hwI1jvN9qMzHFCZmb0YeKmTNVzFHe4p93gSKLY8xhO+5HBNF7z
lTDBVgt5MsArQ8TubkVuvZqRuTHY0i2kz21QtdNrWff3zKn5hcu3NCnhpzpTLxNXKkHoYjlUIH3i
aWsq2ZZjD0bwpH0QdbPpVXdTNM1nQzGuWsN9cxBDCROuUZHl1Y0apJ9d3z+ltnWZbPngmFDAp9y+
BhxSYkatIYaxRU7sD7LOX3CAfk6HCi65sk8r52C0RnXGXXIW5cQALBtK1PIuBqPHqlPWpgs+ZKmb
jBOLYGTAHm+yCidQOCgZB3d0FmN4o09pvVVSH09f4JuUiSqXdTruZAQSvRy0jaXgEGiDI9Cb7RTo
d7pd7+Mh8IoiPtSdMTvuX2rN2klWi/aUP8gWpQdOgeuwn9vHPEw2ZiS6lcW1gmYrJq/VJzM1L/vx
1mH8RSO9KXxzmyCpTkHdBDPzxlJS9JUzC6flnmB+5LzE4HKGcuh2ChSdrirvZ+3Cuc2wVWDSTjwz
beJ1qGgPeiI/Rhl6qSlrUOaYBwPIjwT2I6KpWpY9uhUUT9iJYJgQ+6Ytxq4iciLvc/RHCHkN1b8C
QnDTh75ztLvpCBIlZMXTfBJAizIMxi4kj0qKx6HMvLAZdqUur4oyfCbSDg8P/QOJ86jaDCuHi5Zz
fceOGnjRTFvqEfgHtZzIqKM7jgKs/UYZ3LcF7h/p2Acn0m/bBsFZneVnasEHuxwuA5Me3FRuj2xM
YQ/YIz5NrPhixhiHFC1tThX38nIs3GSTaFW1j0ryEFWLdVgzNSuyVY/lBHXOROG8TqOhurg9BBCn
l2xH0Yl/d+79pNgQs7jhXZOkk9HByWEIGijBGvb9ERIV6mhMRqZ7+dHfTDv7JXtDNa3t9A0tkVec
GI7Eb9rt37zqnw8uukaIrLpG2INGSfz+VVkFFYQ1V0ydFr2nLfWV2NZbc4Pf76rZ/vq1fvIGHQ1p
pWsittEd8cNLzVExUeF3RBAn4aUxtXUU9g9jmv2hZmJzhOToJx/kXJW9/xxRWTgmufQoczTnCyjj
O8ogIWph5ZcR74jKsK3voh7alo/zHrXM37yjeefxp5dyZx0pmRuW/qMB00jjmCszMzyjzY60pve+
me9//aH97N0ghdFo7VHVGvYPhQVP+KzvNAhh+KehRdR4XRbaovwb5c1PX4XAEdLCMKYyD3h/FSA6
E10W6IaXdM8oQtk28BAsEGNjRBidp1+/pZ99ashrudQtzdXRUb1/MTfRGtnmmuGVAv5QALvRUna/
fok/X2pMttleQGrRkPFCLX63rOq6cJBdbxueQ+agqiMbZxo91X9zy/7kjdiqPr8S+kfGJD98akrM
TdzkvIorilUB3s+Eu/HrN/InARgR0EIwPaEBmRVqP2iH/ARcENnxhifdT2kvPSUn18fQjiql5q9f
6WdvBvOPrTES4jk0U0C/3+/5md6kOfZZTwTqWge/zJA6+d9mB73j9xnPfD9/3eyc317f6vw5fWt+
0uuY/Oi3XgdI6zyz4wZxHO79b5J28TsNEM9Pmo05tU/nlPg6zwPVzXgNVLcgvY+f41Hxtduxf0dN
Z82SRIL2OOC1f9LtaPNF9/6xp3FaCBPCK5s69tXvLxW7rSotS+uebMmJERKuTQAdU53cuSL+UDc8
N5rQeCxKnyRd9QREmmz6YN4tkvTXhakF5ALNRBFdUoU8slpAOmlC+KhNzio0YSDvNnF4Kg2yJihL
XWQZziWfXAtDDFueoM4+da4ul8JVwr95Dv4sQkCjieN+pie0cQ+8f2uDM3WoZrreSxv1oJf6NsRR
rbQT2K6BX5dPjSBiRK/folbeWkX/3LN3UUlk/+66+MkZ9pNigO6UQalGw2sKTee7/P5uTKeoIrSr
4SMOvGld3Xab9gjCdO2iyyPSjinkItz32+5v3j+X2Z+/W8SwFL8a5g3N+vG8IZAz06c27dlOqsXe
CKvPiWb320aL3kq72kVpaJ6b+VjAkpmiK9elV6XOneoWh6Qvz6qTdbS//kPd+JvhiZLsMETO7Igs
7hQAoXnhX6jRoodC9W9FpcBfKx0NjVcH8S8in+ljAAV91WJxQLhD/vWQFXgV00Z6ms5eDc1oBCjV
3jlVvfb9CMnZWIN2G4KHtE5NOpUYcYLZSGRwOBs6fxhXgcHYyAkVggTldZ8Pd2HpIj/LOwdpl1hK
UdxbvrwxrV6yBGtm5V50SwtfeQj+UTnM07xaoEAy0iBghtyBX7fX+jQsQ5neNn2zrabxamgEbVnQ
k95qJ7etGjpebbcf+CcWUETYzZtlvKyGsvIaklrvnGLcJonTvAkZ2bve7OS2RAm/avzMXUVt9EEG
9jKr2OBHWWeuxnbGbfoMDBOrN++TmHsGXhndWkswri11AMCzDXeygJ2SrnIB4L0v/IkNVIbyC1M6
88HCaU5wVKMDMxO51G2xJ5DFXWSzyLyY5eY+hdJm7MjVo5XeuGH9GOkK8GG/gPCbb9NZqu4jgAss
xOvVLGOfZkE7sYnwvL6o3CV6d9Wsp0MVmcZaymhah18k8XJWx4NAiD8TsKiecqTzdUBzhnekth5U
NZzB4vqgMCTtnm3hH2OjRr00MRYPUmBmExtMnkmI1RwkDEFyqLrUhfjKLhZYPm64adjWeHAxpYtm
pXLXojNeZ4MJFdBE4pF7Q2yt0RtcWUF9TNJ+DXGMsbRo4TADZ7C7a5KBSUCO84XjJnjmuhKHRb9J
c3EWcfNQ9DVZw+pJtZMLcNRo0fTRLhf5y8jdy7433uMxHDaVX2EDcRjSZmOfLNNQZ9IQPWpZfWeZ
4sU1RhX/WqbB3yKFYOy0bon2t1tJI3mY0GNxiT0gc/EvdlLMUhOR35BiHx80RY3PbkuQ5lQKZzmw
iz2qpUk4uerMiLPHIIluazNbQ9B21iFOkzxPQvKmKi5qqYUYPH3z2sYTtxK2rLYI4i9sHrvrIdLj
Y2JLlY7YehmGlozgGGJ/JQZ9aQR9vlUnFN9pqJrbEfi1M/t0+ox07qG3UjCIQE6zdD/UhYVyr/Ef
WtVOd049Fhs7dU0M4Gl4CuNI29upzBZ6m26zrhoOtdLnF1SKTrSoU8Wd4950RCWjpSI3Vhl1dLLf
Wm742E/Tno+p/aMW+cs24c/1DrkWkFtQK9jkQ5s/tFtDmLh6OcQD6A+5DDT6Wflfbav4HyuGmz/M
X5VB9bN8b/BjMgpf/suX8LUGUn8HRg9/h17Y1ZnU8v19nfeqv0M6BIfDWtPBUjyHiHyrgbAOUAZp
DngmbFgcb19rIGx9LjUVpBziOpkG/zPe4pfi/n0RJGwuHq4cqi3+nT/Uy8AM89xsY9SXUG+YbW6l
Yuw6g+jAMFa2UQnhxddcUOIWUyQ8Z0walBG+q5+mO70yPchSd36uLKnInxhoAPslAmVMrI9k8V2N
Wb5n9PChKiW0bHM4CMLIN3WAl2pQmNsx231EzWaizRWvrI3ug1lhH0vEs8n4AHe8XE0h1sKy00+V
1t26o3UQmXmrReB4HL98CXHOIgGoyDUUzGAnBAqiP0Jvzj21y+U6MpqbSCNTFwVQnAcXx1F2jf2Y
EH/l4NQPC/OUyvEKvRIgcoy/zOb3BAiQtRYeG877Bgux3mZnIIL7RPVXxB/ugpB4WkVZKoZ/M7Xm
XaU5T2FVXUdI29yAYbgEIqBoSzu9mlL50vmlh+AedJ3JNkoYT4KARZTurJGBv9+TqHaEQb7TZQA3
PLluKm2VSbpjI3qFM68y20Rc5hMrCCRZ5UjF1z7i6jYYSKG4NxrzuWWJNGoEDGJUW2Id3NgtojMp
OkLKUBVWDY4DWwEQNu7ITgb14uCfz21OGwsgTl1GK44xtn8ViAccyCMqHzr5xzjqttPgrlM3u3aN
cqNBkG+HGI43uRq1c1UDFFCFwQlWLMchWSftFzjBG9blvdIkYECGamv21U4zwHY2prKp3Hw7r2z1
yrn2I/n/2DuTJMexq0tvRQsoyNA3U5JgT3e6O72dwLzFQ989tLupBdSolqCN1YdQZkVkZCrTcvqb
BpIpJYV7kASB++455zv7jBJqzpsNfBPdBxdIiJIo5+ASuo6++FVgyOijLSADpFARVAoKQA+4yZdR
qH6XPsey25W16+tjtZE8pnPRrSvDXPUQjSMs1gjDKw62V4JXaOviAH3mAqxn23H5RsxXiQn8jR4W
iS4Wqf0uH0D90xkd9D3OIPph5pYAEPvMbY9djVpuTb5T1Cjy53Q4K9Vdw1MxrMNVqCmHCQ+WiwrP
IjU9y3bckRVuY2eO+vg1FGFQKpvOeC0tCf0mWyQzlXAyTpFwThZ/HxWDj2nglWPwatKQMoOXrknX
MV71aXBOnMz9uv+k/SATNOmE2ltLrLINPwMNu1kCUAJMFtjQ5axRF6UFAjDP/ELyhoTOoY4eBxOA
8bveNQdbofa6VUjpuiAsXKldVeZHn3gUw9VUWIrb0gBFEdWbBmaBC/NFyAAYqPMehu99nN8IzJap
iGgqKtYuVd5KNfldq6/i+kEPcr8ZARNVF11CqS5M7Kz61rQCLPlvXTQzrrDLm6zjh3ar2ePabvqL
GMoDd6f8UIAwZnhdylTb5Gp5aif1EFJ4lw1A3q3B3TdhsBzJKgSCFtfhpaRiiLfWH9OdKB/d5lSl
sL2V1/nLlyXnBkhFOHPaVZjt7UWRdwoEUUdn8NYy8pfPIWvvFuxeB9xqGDckY5CdIYPJl9S4aETV
OtHtoHXs20pZl6m7yvOcVOjMR+AiM0pf9gUSbu+7QXXV9BJ1GwslMAYL8EHVgSMx67VNAwXOtpUs
IZe2iU6LQvc2DgoELuedN+txQCZg1S+WYSD3iaUtrZyinKCU6sbE8RjxD4pZ31Fji4OuKJ8iizud
gcayEkaztWV044rhbaobcBQaxo6x7K/JtH0MnTyGPflmw83WxdytOo7GniH0c2iBRfZF1q2Adfgy
Ln2nrTeK1d+0XQenkfyICghsMryTU8mrqrBIb2Ah1JGgpHz2Cv3WsJinq+yLzqAPVX8XQ32aJB5S
tuhhgVyWDDP18LUmgCA8dPURL53+0SaCO1FyyA39aqBWYRpTJsD2QPZqG0nv4BQextqOK7HZuRm7
KDof1CG4DoCa6/lsscWQidk0Hk+cZnwNS2NTHzTzE17Z3hqtkyj0VVmbT3afUcU9HKVAcDK1deVU
S8frntIa9EY7rDMBmiulakCFmK4/GkO11wjcesSgJOK4Vb67KbqZSoqcZbyhF1d9qGwGZuYF/+HJ
gfJRVxG1FdQDdxUHLKi9bTFJ0OsAZWB/yaneFJa1Goz2qRv0d4cAEEO870SkgTteViLLx7ytng2D
tyOtdzAUd23Wv6YxjUgy0K8MOjKphV9P1i9Jvr8l1f9pTPZ/3jxn2+x3tD+f5kj7yuIfZ3CKrz+u
tf7/H/0+0Bns5WfNHaWc7RFT268DHQgHy7Y4Kvxev+cQazLQsZTkUPp9mPP+yVaEAC6QRSgNDPB/
Z6GFxPW7rQcSyDezm0e8wf1ZBcHpyvEJajtPHFhybmHjdEoQXa0ZMRSQ4q9EXPlDCESF/290p8TW
mxGGuHoHKFtGr22nSaNjIjQqbvvAZWmhPmRt7h7S+QRb4+TcyBgRNo9i41jPxx3HjgiFCWs8VjOg
adCURzNudirkJlw/j2Vdb/ICvJRb91dlp34RO8ZyD88qKoybthI7GEMVRnhICyX9QqF57pz0ovb6
tZcN21KjTkLnmYiR7FI1Wjan+nu6x6o7g6LVJXPKkhXiXYmBdaT0jSKk4dFQsrdgRvQHM0w3kTZB
g+jSabXNkdhapjOgq6ZbNXSVGh8wGK8uDq9CrT9rWo95wLnunQoffhmc2t4ly1RXcKwGV9D9kK7B
One+RQkLFgFoPJIAxsKwlecM7gRJVo7dETxFWwdAMHPMyshVXNIlwOIiAWNiaAr4VMIdAaIW2jHx
cn0lwyB9SNmk7rR6BDst6QDOiF8SrZ2Fce+OTy1GzGhrCuI03yv7z96KdITp4tE1Bn3h5YWxK1QM
GAVp2Uwa1wQnnp0ZDOQFdQnYPB+PJieO9dSqpzYryUMO/X3pcDOVE7xnW5CVy7CMr5q+/Opt+5kF
0141qtmOBbPDLEycWJT5JvQmhOqwb2NmeK2AxWZ3TyGBjbU2sQ3t1In5pe13LG/XITsbaA3ew1ih
kPZUV4flGg1ojWZpc6QPOoCY8qLhIdNclNgKGwkODCIWRe28SrqPF0MEWN0S7FIDzFhrrbWpEHRR
8c3xThjVCSJzyfzf30TEXVtP3+keEYOODIESpPc5lkqtnUnWBUqrk1LIkVKULJG3CEAGl0FttzP5
OKsYz4OJXqhAKTflqGfL1C3e6qFsfZtmwhL4UWLoa6KaB8kAVyb2jSQGaxDpLuLh4BkC2dGDeDj2
494Fu8G4a+YMetz9+2rcqoIMrRiLVVRb95EQ13YePghhXOBhPQYebcmalBbPnfE+LPI3q243jFbq
Ik/R9MMKY7ldUiYzTwAcico2P/H46Uqg7pXcO02tLLImxQeSMH92OVG7enLY1Ll4EcKJznr3qYqx
hGd97A9gQ1ZYGi0u+r7yQQ0TE1DaG1Wmd3Gc7TOjeqBZ7JCN9b4FVrKbBDbtYY4th5RG7ulAemKf
jtdRZr6bdgACReEwwIz0IU7xnV0TnDS7g+URYugmY9Hr3c6G7mc5L1J1jyY3mkDN7mKrvalaeusF
+8R2xFkhDWc9DtWTVZfXnmhex2S4sR2+opWXqku7rs4s11bN5K2E2flhXqzDNLlQ9UzMSm7KUsDh
vsuhNBmd8sFtcGHH2QHH1DluKtL2HROyMDxjqadWvHS16SvOrTWkukU4I2EFoJpcv81V67VzGrmI
y2xF6GKT6lxLHp2E8CiD2jjAg+EYTBZb1ZUPJzcLhPSG5NFEYNVxqnPk0qcF33U2L77mQcG5Rr+U
/bRWzQijKJlVcizrgZ5OtpTXRkTxtRaw6OPrLOKQro5hO+TedYb7FT+mivVd23IouFfx9yg6XGzM
0KvCgZXamNTwqCrn8drQuWC1SyyYZzRMSMWo3iZ6/6iA99ZFA/a7lJuupnQmU2/MKH9iPXep6ujg
fHMzje2hSoyjNpucaFZUqBwRr9FsgMKPwhWYMvxkJQFcgiLZwIPF807kQEMgd8Ybgd/rHqbPtRxx
/ACci3ynL5/KZiQQx9TZ8RzBCGRm77WXwoYr7VPaJ7d0Nhx1yahk6zhPaZNOFubAZadwCo1SSTnn
lDqHIonGm6ZGzCcvQido/EyBSblKauKjXuLm/tjlW8WFgttVsUeTS0Qpjj1ey477gt3Hw7LuUmMf
6VyMhiBJ20osrjwJiOl25nuqUwFgiZ7lQhJtYVIS60+KtYenylPitQz4zFPvYLf6FnRevmJPgqoT
VPi1WCEXrSHXtlvzEBF9zCWWigGHlzHNtV1HIe10yVooXEZ55S1DA8DeiAKKcVgei4TCS0dnfQ0u
xduMg+wYIvNLR8sPYSzlpTCNm0yIr6CVHlRhwY3cnOEHc8dfQGxDFMmba7PKLZSHqsjsFV1//aGa
9B7iojk71Ox7fYhvFbe9BCUtVYy8U7v4X2UAdZT9kO6XVrtuYk64MZYzGcfYTwPxF6q/NkvHv90u
oWRgOaUfBP2HNRf/+w8mhsmtLJrtUu2bLQPI6yo74YxZEArxw3Vx+GH99gdq0+/V/1kctBGa2aZp
2P1/+8vyqcAl7OFqodeWQ391U0T2JWLXkADANDkO/Pmv+8MXhzZvWi7quer9bJbEgqblKUOTjwvY
I6G8SFfEH5fBXfDOXX4d/FvU+u/c/pdhk3nG/s972LtX4Dj/+t8/Du2/7mH5c7+M7bb3TyZjRnNS
yfq8ov0+tvM/OdThzGO4rVPnOU/Vv+5hIZ3bKKiurWJZwRnDEeL7HvYbpc2lhmn+uTBtfqUE/XKp
Ahj6j1v8PyDkmLOLhMMBCWLkyp/WsPqUEAGIUmoe1+JsHMvr4SBWpb9ZNGtAxUt4GiGz9uqH9+kP
vjBz4vq3X0/ddExeO6+Zl4es/ttvDJbbWChT0frsVG7QX3xzT63M6Hvs0hburnn2fOcF/e6YnOtl
smIvuhR+u81PwV+4Nr4J0r+5Ufz0N/np9ZcTThsqrVoq04alGmqQPwVVZ81dU1GQqFA90t1K5pzE
aJelDG///I34q/fhJxEl04NaZBq/vdUhg+h3E51rSdb/hVTzRx8yb7elueSUoOrPKfcf74Zlbmgm
U2vrA7BAEl/p46b4BEa8Sy5UDS4K2h3uknV/cP7iTjV/jL97c3H2oCR4sxT/08dcj/Q/j70ErK/u
Iv1Qanuef23zF4a1P/wMLew9DnYKd87X//bl8RVJoaAT1yX0vvN8u9tNGP6y5Y3ontvtzZ9/ZH/4
ZvKNxu0H2o5Yw093e849lnAS2gJgAQUv4a3qV/vqPkD147S1nPa4iXfgS/utd/nz3/y7xwyXKm4v
DzoGcgm3ht++TJtQvGcKDoEFnNbCDK8KJWZ/jHiaYZL++0+Zn37d/Ij94RFKyy4zUSD4dQ6xqB0y
aL8cr/EdL0Fa28sK8/EvYY7/eDfC8/e7K8ZCVvR4dJuE3fAH/PRLxzjta8VuIWf1FMaSI663la6X
jO7cGKbPSkMrYMJrCeU6sFXKkaHYhV0SVaSME5+yX2hG9/FYrziArlrlU8T1opd3wOQW+JdpCUD0
AfeXkkN1Fcd38eeDHNgN9bESABThntA2Puawjl5oZq09st7TrYEJdhSfQfmVYYrsZ8qQBYJYflqF
vtVoMDU55dSJgjZ8RZvK3rVN0FnGVhvVS9zghW0ZxDJvWerisTM1bHXA4oue4SlhBxJNcHQHZVuW
3W0m36w5TN7BJwzMWxv4FvE6RyUFG35oml85AHV6k2EwOiqDeZ+VxsWgk4u1IxAc/Km7wBv2htX4
raluFBs+uMp7FVZfc/h4KJ9LxSYdFtAFGC71qd8EA1Tx2VUu6BJI41VDgV+JN71tn3U3WxUjJtpO
+VKQwIOwu2+y21Ittjn9y+M8VbMAo12SVERfu6u4oyM98NbmlNDnNaxgaxyrsLgrx/auBnEsebXS
UPy8elK8YZsq1bopWWfTOJYSgmj08lbxzA0X3YdpT0sSDbswB2o4VDsaN1lriy1mmf3o6IBuJDgk
OIWYTrT+upEQFkxtYbEIZvBfT/PbRCy+YckcxtoaiugiDYaDjJBZGnOT0fuaQCAi5nAyUzodynrp
5v0h7e6soX+2WnczxNH8Qu4tjOHsp4lVUJgdpH7APSyWCfl4L9ya9IaS33hnOQUyu/7QCo4EfAKo
cE14W3J2giazo8Nq2dj0hwTUSCa8/yQQQvsqM1iDCKA8C/y+4B6nah/n10qcnwwk0JL9iU41qdZV
V3RKLZtJci5nNQaVSM/0MwYyjz4LEB7ReIL7fsavcCDy4mPRTuKR9kr+ilzWONQRi+gk4c9yoFjq
rYlde1zrkKipmzrECszhUPl0cfi6vftleAHSxSqi/ccoSc4haEXVFaCIwcg3lvWY6vgumtB34oMC
40oU8WpoITl3QDoIxwd0Lk428gw1DR7P0t489bTMxhaXQ8TbwH9VhODHrMzPZv2LylwqqRNN3Khj
Qi0X5pN6WE3puI7qgcNMC+YDhI/1GmjOwhjKpSY4GA+p30c3gHH9Lgi2mUJ2jSfgOrduRno26sQA
yvnc1U9j9tAm0x5rj+/Rk9pLim9RiAL4e1PZbCcWVQ5Ud1O7rRxAEBZfU3olRWYfJ4SxcKSXIo5X
hCduUjH6bvdlTGCNenZG6nUxhKsCLJ3JoREQAQQ1uNrDM5ZT/FjwvL2T0ZE5YrkW7DoDZ85Ac1pz
mzR3Zv4+s7HYb0xmjLqDScl1KE97F8i+oZxVOZIFCanbxLvWNb7tObcYAGtqliwtlNiJH0yhyEJL
m2XeyruqhDaqz0TuYO9K7zhMc5FIsAg5ZrX1vU1FAHyJhmaTrMdDYu68KSfG0WKo+nJZdyHFL+PK
XoIcWVjuVTY0Jzpb2b48tASKXdD1cXQfBwfONTNpyi3iY5aLpelSpGfeRemdnT5EPQZep6Wud1aZ
C3jmZCHy7qhlqV9BrigrwE6Yf1rVorm3PMeD2mF/gQJVfiXl3IRxrTbOoiF/FdIooehfHofkMWap
BFW3U7QPOVITPW0iY4SmBkFPAb43K1+w2gOmt0CyZdT9FNRWh8ZfISll+mvVoEQ1N3n+4cmMv5wO
LeYzzqwNGzFPwxBIHbGdgV618hkMuIioFUnYDNbjsVWL98wpCRJPzdfEfbNuoqUVlovaKk5iJEGF
TB63VwkGzbGtd4Ntb+O5s8V5syYQudLaifA5w6eU0smqEOJqwLA7fCaJrjEsOAdTJVIUAixHAR1e
bTtBgke1MnSYEfy68a2n5Ts0tFP1zSjgUgdQI9OzY8psQegG5Xrw3gcr3MUecVuQOmpow5ggMVvz
QduCtLcJMUIoR9u5b5XmseDatXB+Rc30lOXuptZhn9QEU0yIG3I01EUcwNOA8TVo6j1Fqvckdd7L
iuOBTKyFbg1LqgijhTFm245bA70+V3kR7Vv5oPCkyDKxCalZaw3vJnbMU9Z4m0wgio3mIiC0NWQA
ElNnlcPttT5b7vd08w6yXUOinb9Ey9B+RMUdgopUDusb1dzl5YH9yCawmxVmBwVUc/ZiVemDUMsd
EGB4+BTn1B+C7FwCpJZFap31BGNOkWbgZ7Seg+hFte4xCBrhtSW4K4nqaLsfMc0MBond1tYeciTi
nPptG2Ni0UZfRQXu0jM2g0XlEYcCj7U5YzpltzQK16HPvXIbZO62iMiFYV1w8qdJv1RUNQzmPjJQ
eyHMtRWVMbRjVHZ2VcFxThUubwc0u5WnAH5S3yDTDJiAIHMOdz09VS6Th6ZRp33H0nalq/R74BZl
wdeoNC/W18xkPBKGrRq1J2BJ9NdYT2xnVmZu4yUmRpbm93Y8nAJ++NBMLIbCdyeyyD411U3dwHGD
y6Nzw5Zu+JDH7dlz7OuIGilrbjGAL2K008arik0CG98Vc1i7wa1QnanbBAZXsTRjCVkQpAOLfcwz
Sh1aVsg5SxXg2PZHaCp0NLsLJ3oW8DhMnlpZyN2wD/04CmmehjCVWIgJiDS1nJ7H8BJBS0LWXOih
tzVpvtC4iY5NTv0BlrvkHOj6qsD6arxp0U7FL1eqNxPBZ4vv/6DxIKgp6IT14mbWgytH3BmbocuO
mZv60JFtvuv91qXerpPDEfzwRmrBq6olR6vO91E2PgKJ3NpKvmevT5srXTaQo4iDrYaAEBd7q1SD
FCj6Tam+WMO4rRJ7O6JIeFb0nrgUSJNUxH7n7jE0nkWcno2IyFQDi7qdLmWkXOENPYZxQY1mtiiD
yI8pXjQcIIt9y1Nr1h/sLbxRVm/gZ6ruKqR/mdrNG1fhBq6zaedEdzLnm6R86cVt12m7mHspkrfj
nvLq1WhTygG0JQmvRWySI+W6q3rtqp7T3MKj94ch2ejLo+qY66Y3b0EZfBZUEICrXkyB/DCAp1pK
l2xiLsouDl5LekwI8V/0/NZJqy9HMI06zvCQGf2bmbjbCMf2AgDYGVPggTn2paR/xaXxYjYKsoGu
78aCgpPC+ZCxcxWAXWRur4tNYdJCpEUapuHS27bCW9q4L72sZKlsHAaIVr1n3Rd1cluYCRAdGBV8
Ly5MG1vGyo2cZvdvgBToVDDEi3v2fgCE+oUdDo8aTEsuNJ8ibb/Ggk0AnyZFy6WwN+x5jqmlEayN
Pi55bHNYCGRpLivXbt4LTTS+ItgcB2m7KRRCqML74q96sAGK2x1cJk/s2XOeah1bBr2xxWSt0/hB
AmaaIm+Jk/U1Q8UImmlAA3P9quZcMPEJzWSh+tmR14Vk80gFD7vAvJkxp+WuRgDoBMUkAc8QNAT+
ta0o9BHxGgDbzurqTdZ0awC1pxbolU2WT6shxE8B7MFbLwfwVA9bZl7Y2khGoNW1olnLDEo2hNUK
oo/nMWMFAUvplJNL++FE74qarnBxL3qUvsSFysg9fSgYjS2+cd7X2CTn0inOk62vek8exxItCGEv
D/N91/RrW+IecisAjTw1muZJDcuXogzfW3ScLCmukHMP1CptPBIKlK+g2mrYYXKrXZRdxR3Mym+T
3FsbKcJRHaD8ZZ2xipTHzOrXsaFu2mKkKiYhl1g9NI4+E0d4GtfKDiX838UWBf84ICPMxhdbWw+p
dUhNVkSDS3r5AYzHwsrxvwRfGja0JkyeVLeGj5f56ThcpDZ+DmZxVHrqc0S0Luiml2ZFQFAW27C1
b9oeM7030tUkq/KqLNPXUjZnzPQUfCXWSsPbJbP8o5j0dGX3yivIOQp6sqxf07XCJPo1Te5Sakqw
0NUxOnR2B8RTw0Is8+bhzxcBv98acUhm7WtSy6CSbfrpZK4andtYZYalf7yemGLGlyk9f/sV/935
/vXOl+3Rn+18c2Cb4Bb+9X/fXtM/Wv3yx787NlQVF61q4aOdNzesv351bKj/ZFOFCANXgYAK+5zv
q1+A6tSqYcDFUvHv/e4Pq19IQxC+0bmIsxHQ/Dur32/sop/Xcxo4TJuloAr94eeQzOiMrE2quMWY
4dGI3NZUK+DeMunArKjtKpXWj23lzWmimtI7YkljMu9GMis8oKHnD3BMqostK+2pCcpr+tKOqlVV
a8ukWiyD6LhoBhB+uhHvixAAehHpjCiqfG+K6FBRQ7tMdZbL4BS3qqf7fdhREx3tYy18j9SURgZb
3Hc6OOAhhriH5/GO5myPymoaQEhQvJiYntZsPK5Fku+NXJw78HILuzAe1M6+JYa/NfnyWzXFOKYC
h6aA+p3b3kKN+juir3u9UPHwMiMtkiYaFplRfo16k/kKXU1+EtMVUVEutRgMnq1DY77b+DRXeRx8
JPgQGG7hPgux7iTJCQN69tIdp7fGYAVS9gJPXgIjjcf/Fsn7MXZxrNiKk+1Ni58btOkxShB3G/Yo
HMRpWKjj9inT3MeuCAEQOMxoiWa8ctc8K4lyVBn2VM41sRe/iBrPXj6KIwf3K9lVN+PIY9DNzVco
BmuNj5PGhm04aha+suieJrhTYLs7fahVaGhDzvoo+moLffaV1vihVTiCY1BEINa8u5AfvvJy4vJB
M04rl1JODtbTQ1mY+VWeuhSG2cmnPdIErUUDx3lYNEuvT3M2LeOlFb1CKbFMCMwElG6mPSt93GuL
rge2ITFF+6OAoqAo9kup69WVMaifhtZddWH9pdFkTjWXe9snQbkPvRFOuSrGe6e3JO5G5cqyQ8IM
OV5mVG6rB1Humt1NPeB3HWmVbAfrMYnMl3JgM+aNF6miJUS5squaYmuoyibq8ushM7f53KGZ9/ts
4ojUMNYodfcig+yZSNOtWyGISmub8VYTn6ECrlMvZpnvsjS9a/vwylHlZcz1tdDUdRW5u3hoPoib
zZ7BS1+3855gl7nB0avcZzmqW6gDFIPqButLfOhJ7ZwDN93TfkuDtQheuEsoKMGd3yXaXamad3aZ
+16TUHTS7oU3ylWcF+8jQDqqR6Jrc4w+um56lLH9KEnMdjTKeKkyUlLevmVhj5c1pB0vrG/SCUU3
0J3XPO/pArUEJtimO9qyWzGEHUaTyWRu1Bq15qvu1K2NtzePM9wtpT/i/KWO6rGgXjKN072dWycb
0zB2dR844NkqyPWY9VXUaiBZGLCc2YBcutNVTHsrWyrlKh6LgyHkOeomWsAVSu1xRVD/LrqLVRif
HKw4LE6MFCBTlrFCwqzxJhWgtHJIS+ZHkYKCASUG9d3dOg4UmDav36E6D6xsK+Ej13MkTftjP2Ms
ndB6l/TuLHsHs0td0LoYOdqW5CQUL3TzvURixgFGEVAXPg86nvWma0lQ0VkucbTDo7/xZqu77KP4
aKiqzeqgodEsoQoLGto99ZvwZlM9XjTajFVKXhjKg8WIz34sxhEYOqrNSDlelxkXkZgfqT0R49Q7
IpiOcxO0NRD6of4lQP+3HtP/o+lHM0b5z5/G+/Y1/6PnMH/w+3PYnYuqyIOyd/t33uXX57BGEwk6
DsqRjjD27RH9XYKduQTkxn95fPOI/i7BEqDBV0m2BnASEu7feg4bs3DzG5mMFMiMhkbCQsGCU/1b
0UNzpz4Bmzv5kRTndoyPYUJxI93S2KuzoF5qXZxiDFKa9CnXmvqcd3m37LWab/RcMWuQNrN1bFxT
RJOPU+GjEUMesB7qj2NUmlB0cK+ZXcv9oOgx6kyusmoDSD1mkpTbOkc6qQQ5/wifcDUKKnMJ3Ckk
V7uOas7wHijvJkhmYHptVquwCt69ULnj9n8AaLzLWRTsoyY61CV+MnPySnqNtdmL7dzjc0aJs6xk
MQ5F4U8T+/Nc0xVOZE1wUYLyxh2pP9AL5SV0XWLORQ3QNBHNzoEitGpKlzwlt8qNkzjcV7r5RG5q
Rx5c90NmsM9NccyIpmU8abtjBbJgOY3ABKaAFYrXXKkFtjtYfh96LpWdF+XBqXYr5vYyeMu7gTys
E77x/YV4W6NLJHD7OGS+TbJ+KHJXZXYHoT22sbKM9B63aB7pS6tirRELvV1LNgYYYaZrhaMmNxzu
sz002oUKatZTGR3iOpa7KIrfWYxc8rSkYVVnJDHd5t7wGH3Y2TyOoAMX3gxbNWfsajsAYKUSwlxi
iM3XapxPqy6ly2koe9oHJo5zDdhRXyh8piVNMNATCTPLuZM5D/m3Rq/oR0lhG1cUiixTkKoLVhYk
DUH4ycqKN52eR7tsyOBstfa04dFo+aKupkUh02s7CpNdZhSPulZVuHk4xpIhQnmwcBUVRtksI8re
kcwyAp+q1c8rKqAnMxPYzDCceRDxqANylprihmc9C7G4OXhx09E4sdW2l0Oic5tWUlA4vQLCKgEE
ObIa5fWx9G1zdOhwUFdKFrwmc6aWN1osWC3qRGdY2jrKC0iwxzaLz0obDjTpSG+dTXhbqyJ/DaoU
tLK617MMD2fK5YC83lMDg0Jq2NVGtN1HXpCkKDp2p/REzQwivPRNU27DggLwQONXDk75HGmURrYp
iL2cU7/CaYxoWJMtiVR4WzYY5zjGbUsS6lmGWfJQSO/L0Qc8+0WO1SiDwm0XnXJw+/rB1rP7vJ8e
K0F3hIxZlcjMozi0li+YiliR1d595dW3FVUxK4yHd31l38VdzYglshOgncm3yHotyzD+dHM33Dp9
vwkVlmW1op/cUp3uiRhThq3Rr6GnLaOKek2G+9C23pUuBM/8guBPTEtpnQu+9XFEmwmdOWwfWgNd
lKgsjthQOwdwPbkW04uw9Su8ayeHxHfbAFfHB2y+aPY0rlC5vIUCW5IFqPOitfCJa50dgDmpZ0DL
16mZh1hZJxI5Vt9SsJzom7hH4kjmhmZ2cM9qYX9oKbIjREwNHou9n3IblU9tPL8JJzA9Hd8kW5mQ
hDDQLDgo0Sk9mE9l590XlcbfhuHC6eUWz+dRpOO2bOphKRX7thmQZvN0mguglTccNtw8W5YSUnH2
mR3gJEyIhAUePbEA2MJtWeQR6pVx9ASIT4w6CPclBNFVDEhtyRjh7l0vfnDNgaxR7t03dcjVVOTJ
Ko4LFXQwxmGikrxpEwD4RtEa1MfS29UhW+2czXumKCbLSuXL09tsUQTknjOH2FVl5kf2I+kmozVt
ldCZnOB4V6We/Ne8Nf5ltRkwwflE/eeDAzSRuvjHx+c/Tq/vRf2v/9P8OEWQvvj3z/hu45oNfoZG
EJNip29erV9mCGxcWBV0JgHD1nBqzXa9X2cIzvI64CFcIsQtuC9id/g+Q+D5JdBBAFazKeA0/tYM
8UeuFPwaTCPEL7BVfXNc/eDW4ACqFg7tgTiJ1EUWR0+u2SYblwuWhyGH02pU7+xIf/ZC/IKNxHCr
jNnBTttTOdDyJ9rmgo9/mqvPKbsR8jMlVUz4zTzn35pb0uRBG9DjYNxuQi09GQGKgdK8TKXxCY57
y2Hqa6ynD5sCmdZLXont3gyt+DJMUGNBdacWDfVVmoKuklmnIuXmKSLUryrkYBLzCN7ocUFLbpwy
7uNUM2m6iWj1Cb1P7nvoKqrGMhM7xcQp1M+E/WC60c6MqqMWsriLEutNinJDrecOPfCNs+yVYxiE
DUnZb7vKc+a6zVdpUlAb1ygipUweEy3/0sjU+Spj4NIJKVou4/RkNgwNqhLdeCpe2yZY1k16jq3U
L3NzawaQEdr0UBdAdZPyYBVuuPAg17FCOGhACKcBR0kl0TZr3aNszl7wbuKXPlP6dDCcVvpkEbdp
FpyUFAhLbMV7VchrI4/fLMCLyITTJ8yYl6BhvmnN6t1JCxQjgydhUmAWaWZcR7urdBwDQSzXphfc
mRkvJKhZCEr9SorK42knxnfdVBpSxHAnBzAstG3gsev42YCSCeIEHHVYwFJl5WiVtp6YNHyHcPRK
jzqU5piascmxLrZiobvPJMdJXqLZXyH6fVmhXHGUljo5vgSncAzybdW6/VerSQTcxJMfpTNllF1g
Y+cJfsG2/Wka4Ukdm/vKZCWQKNGmMvsX4Rr3sSgOpmKhgMtsmafqJomLexkaSDOMU6zQVnWUbEjq
vUYmuietbFwpdfngVYq9LAV9bzWlJvE4Cb9rWvRI72HwJhwU3qJwppdY0joe2qdgio5cj+dGjFuv
VK69RvoTnBWrlCcvw+ITzoqJNnjlekiGr6bnGEk3+P9j77ySJDfSbL2V2QBoDjgAB14jEFqkli+w
rMosaK2xq1nD3dj9QDYva5oths+3X0iWGVNURMD9F+d8h58eyreooDIWcf1Su91H17DH0TKBZNAv
zlU/kaQk8C9orDQSrRhudcx2u3gyEvAWhgvhwX6dkwB9UCg30qdoJaHOJUKpHLZj5nvxQOCbo+1m
8jgrv37pSK7Qh/RKLMO57Jq9MeDGtPLgtm6CxzlC/zUo4IPMuj76rv8R+YaXW35EiKp2N/TGA7am
I4P1gwxHcYA3na7NsX0vFcCwmiCatZR4YMo8v5GUyBmDc6kfZSU/S9ZrPrEFtlve+xormCIaH4vQ
3KoJXEzbJ6skz598/DLfk0Jqe9xlyPRVbU2EYw/st0fs8GtDjLfgEDFSIgpBJ2c10ZF19L4oZH2x
+oTKt82mbC0Q4DSpeJkyPK7WIIZNQj58ayhPxdjbh4ZkpuiinOqiY+KpFydY49eXUrhvcdO96VOp
9p1es6awe/CRU8h0abx0JRhzIq83WUYJRcBHuNIr/xqaLuu7CmGX3uXbonHIwZ78+mDkQbOfiDHx
RtvYQ/V/MNKw2AiLeLRiShaXD8JT3T7TBd0o9tcHIjssigM3DPeG31RbegsyzmNf7P4zg/83Vzc3
IY5EY7m9/uXljVglKH6+r3/6wj+6fgu+BOxpaQBn5Br+Y/q++CWdhQf3q+zaUfy4329sLnPAxhDh
+EVAGy/qzt9vbPcXEqRAZlhkURInKqy/cmOb6LT/1PUDc2ToYMPVMGF1/M+uv7KIKouLgTSNshfI
xcqW+5F/WEs/VyydXW7GXIPdpG9GnhpEtJ3tWRk5IuDFFkQwI3LJs+kvsR5ZORztjPa8jXyGVOR+
OO5wx+EQcKiQ0yyXUjUeC+iH5IU0CnMakFIup8XYZ9USs/giAGjBBt1nOuSwLrT1U+ojacsxgYgl
mkT4SFl60krKMPsmS2PJV/LvCgKTPbGoC4smxY0cHqrJXh7F2eKhrPYDeSi1Vp3IfeSm0Xg2g/LR
JXWPlL9kqY0vgYZn0nbQ02oCqURPfkjZmVfil84Z7onc1y5pTJZSplS6sejAtskS3NKR4JLL4j0g
0aVHjyWxCXlLAUD48reCAa+ut1cG13s/jXZawODTN8Rt1VqnAqXJSlTxQcP97xAoQ/Pz6IYALOwW
hSKRM9KnWaiQxHQzcZUlsTSq1Qh+XpJqJtIWKOSfwyXDZu5QURUyvbZLvk0++PdqSbxpgTfSzZKC
82uqQhdDa05rlhLaQRCYgzSIrnzJ0KmWzjkfyNUJCdgRPogNReSOhPiDJIkSwF7yeIIOH5FKdWK8
2uxQkvpAn2Lk5NS19rGz3Q+XeJ+pCXNEJ5LkUge6/mTCu2A2Gtnjj7Yyv6CXfitjYFoddF0V3Hep
eV/0/qXP4rOTGDcqQaTkVgd/WdlK+45hlJc7EkmkC4fs1zSFV12L93ZmbFjNXJoYgVtUP2dle+M3
6gkOEMsgrdmhmiZQJeGADUuYS0W5k2HdrlMBDiOOInrURkephyWvSw5WNn6Q6b6pm+7oB+PW0ENW
MSP3lJjOygVolaXNeBtEev0KmpQhVzw++nN6Hy1Go2IuvXrxHs1i1o+1hJLrY0xqsnbfKj6ji2NJ
x7o0hnYFSSZVEMuoVtpmJnFnxKPZlNykDMoVHqh5MUNRO7g7okKgEC9WqWIxTYWLfWro3Udinkg8
X6xVstFST0xkVU86CouaJSDC4fI2okK6c0eILggvHggJ+yoXs9YcjuFWyPgO6rePXhZLl8LbpeHx
GnMBEwwgCEVBGeSAcjGDId+I9m7S3WCmQ+dl6d+NxTrWLyYymHKo06jZ0M0ARZmSAwp800vAzFAu
2+ehH/jURQWtNYkGq0HLgK7I6gHdRr2qu4nlkZHcozSM1hO/Mi3xdBBS3gd+d5ZDc+vg02Sb9hj5
nViZLiHlEY1sgD44S9Jjm1Uvsd0gd+0snKhaFD8KUMpDYdHq15+u9M1LPOXPsRZcdbs792aB4jn8
kJN7LIW8Tezgey/1txrot9n459ygXKxDcV9HJkOz4Vrbwwmxxb3vFht8xCetkAgMkR65TdfuXCjE
O98djpVtz4y0imvlk1GJdOQxdsAMVlX2nej6K86pfldN8Um2wkBIwrCkyzDkESNxG9kLwkFuuta8
cWyOnwqlWdlwImptzLjS9fdGietQRMSSdq5dIZZbBHpCY4eXUzjVoNhgnuCmBLeA9CZ4nFL3inM6
28tImegVq1fXCj4YzSQb3jKfOMllCWnpF8y6JCfhMEULbQ3MSJ39XIzDj0apCX0OAu9QS3d5yYle
+SlaAkbX276BP1OmzG9gO+NvAELOKBJtH8XNwemROY0JIRJVHnpDmG3jqrwvbBFy+vrmKSsU4bNd
IVe85SC0LeJi8idOiRwAGd2QSltP+vPt7OIgNrt3h6joRonPPARjki3i0EFv39HHnB0z+6BU3gRJ
+OUI99z0rMlKAHitW+Vriv+zZk43BOKgq+vpEVxjyZrRfnSE1yH3KE6xi1h7UDmJIv6d3TsXnxVn
XvrbIquPk2nDl0kvyue1ppLnTY+ORsVnsIX9AQ/9moTBLmJ9SOeiccbP33zNfM+17hSX7XOXEq8H
AV/RoTBnCdnvIAvUSLrunCdDsyBkq/Ats50zk2fDqxPnR+Hau7wCiLlAc8godGvU2QKzit9cEmJL
RQHPzm7ee9D260j2L0lgYIjCiMT+KaQcXTdl8NVqUGacCOaf1PMEvJEc9mT/HrPBeC8qXoK873Eg
xO773AJkautNi3UjE/ptppJz5FiPo2kjDDPKUxy0m6LhTDH9FnFfbbKZxu/utZWje2KZp+JGUVSe
zFglw1ax3B3BMn+dBJNYBMHdFas/hcMyp51RqiD+52oNlimuvsxzUwa71jLhzRn1BsvMt1apvemW
OXBn44XultnwYLQOFu/BIkMcYnKyjJCraSD7eBkr/6fI/TdF7jJbQuDxvylx/+u++GQ0FXRf88/V
7v/7Dr/XuvovLLDEIigx5VLN/rHesnTcdZSshFEhlPppNAUBxHYdcAguhBK14Nx+KnR1zNwoTEgq
xXLEDu7vHIX/ymFI/f7nQle5yGCQmWBa5Jv+z0IXMHalwhnCfzmrXeYXdwOD/yAFzWnm2U1Ulm+S
atCKm48g1/dorzmRqR1ZcX83neIj1sddOYYbWZHb2EGVBMZ212jj3mDrHjvoHR3GCqrcy7Cj6iRT
OSNVQPbYQxSTfXcHCGCrq/mUsBMbInkeZbmz5pecR9CK80NoIknksUzREleo7ET2wqOw7EbWfZB6
XXbFrrgdVbctIm3XDzTwU/GchOGFTM11NLugDVAA114zAfx23iYBxQuMHWCm1VAiSuS0DjIFtKnZ
drwKzsjpMm2H7knCDrPpX/WZVUypn6aGORoDZqLE7w1kgXo4XXr070GgbzTf+pbol6mEklI+tpxC
boH9gECldLjNyCIP0viYBcw0uuMYu+e5Yq5vzCe+lxdCYZ1RrhKPwGPte/5YbLWICDsOu647q5Aa
v0TY8T2eIyzhxaawCeqhWuumu8mC20LxWXJYBkF/CrrsMA6vrv2eEsFZVlhuhL8PmPRnuenZgr+B
0+HbwmIgdCT5/N+W2sUI/urWv8uMQ99Wh5qzuWnJEok+EqSYlha+FHhBzPDGKQiJjKs3FAGMB+xD
V09Hn2WJMR2k0J+HwT7IrNj2xriNEmS2OdgquLEBxGFS0HYAMm4rpT2NqAsUoo4gJ1rUJHkBp4FP
L4Wnw66SY2iALkmcddc4d2n+KJFnzlw/ba083DcIVOuN3txl4tEK5KEn/LKyToZiqQAaI7NtDybI
OkkuymCuBL7WjtuzziSV3z8kcmIyboj6QoXebYJS3xl5/63qCPWuVgFi/pZFH6Muk8hsg1uy16b3
cYwvePXXjf7Ikopg+wkyC1S9CmQ9KinWXESBV3u5JJvY7Wdv/yhljP3NPU9mshWEak9L6u1AzAvF
szUmAOvCCxPFW1evVwZayk7w2xblOpkCT1Tqnnnr3mZOWbb+gdnHupFiq1nNahxvFTVAFuXbUTzH
zeLxa7aJcanrYZkXeSi2Vpp4bdkTqf5QEIY4Q4dv2h9Eqq/t6A1V4kr018p+tfq3yTW8pJVnmd8z
k/Ti5k30H3VgbOIU4pkPJn0xS4EcDMvXsBv3lhG9IOZuPU0Pn6eIMgDfykwBmoTDNc6QCaXqswiM
Y0GiDEu0fq3a7hRk+Za9ltfmEfudWH1lUYMEClCcsjYsj2GHiZWm+fQQd2VEZrFtetZSR4UJon+q
n9pM7yFeMPKFwODaD4wJ9a1dLDvz4cPkXwb1nsjLs6HHL4Ftb0Qa5Kvap5Ivff89G/23buBqdyBe
80zY2BPtub7ItLpCeD3HRf+inFm8B3MD6oueL4AbyLu26fvkMJjRacTb2Gs0/cCqE/mm/G49kplH
V/ExEz0fWQ9VyN9XPplUJYFqNnFTPDiI4tjKzmu8veDjmGj3Zz+4B5a5naLIMygNOuesF9/deic5
axseR6d/w968rm3KBhZrjf04+92OaL8X7vlNzW5wml/o9bYgMIZ1oYCM1EldrMKs3KH9vjNFcCmw
IgCpgpeYYEIQ8XkaeO2iyX0CiQhxzkIyLbdUeuAJFoMqeoZ9CtPELQu1d/OAhqzGuWRNMz1/D5qk
gxwRE2K4fIRJYufAWUkNu8hoNYdSax9jRcarNtyUU/6eGlV1NNtwP1fjMymc7FsbJqOAV45C786t
ZRxFXzwayXTsCyw4bCMIw8YQN4JkZNQNqNa/1TBSIUPcsDQ8ukuySRzwJoOrep4dLHLo3d064ZlQ
+UYxdjcEdbemrfQGMRvIYy1Pb4nJ2YPg5OnNvc5kp5f2ew26CyKLjRktKDsBb+9mACsZlIvqafDg
wKyrKlgzLHzQquw4om4O2dcPWbxpa8RyzqclHjMLXNOi66ZNC3qmLXG7FqV+Hatg2zhHww69RvHa
57z3jlhXJbjQErL1IrqYC/ST/bMcNN7w3dQ3Ozcon6pWexlb02uWqDrmN62anmt3elDj4LlV+pKG
7m06l1sndNZiijcWA90ZS03mvnXAeka6h6oO98morwTB271mn4tcMFiNWBGTUNME1Z2v/8jE12wJ
XB3PyP7fXCAy2HZvRNJuwyR6iEm8K4tuy9gZo39+GitywsuPyqi5HlERhpYnicVduHs8EF6Sl5t5
muHfqLdOdMcEwUrEjaD6b4aZ7hurOM4DMwZ0j1aAE7GHCNSNXmCHx7qj5a2XZ4knwnrIWtx7Plhk
SD6WDt0ZR7+mH4zpPOK+kOHeHuRriJDOCJ7GkQSbdt+X3UrDXNCbzbW3Rmbod5nstvFQkpQ4bHs+
p4qdFduTXdhrO2UBR8eqzLz43oVUKuZLRuS0XbsEJaK64B5P/RKS+rCFq7sdg/ho5vlBWe4ha6wV
COVVLXGE4fIjP3aPa3OjGY9F0m3adj7mNm181R7K5Eshbm91iFPVTc26Baoiy3Y+ymXfsuKLbmTg
f8Jsn1Y2q+jI8sGNNs/RNJ/6hA8pYZoYYMtXmrEZZjiU3anfm7VzAEi0GaF9Vu0ItJTIwjQ5jHO2
1fIJDRyNG71dwO+KhMCNfVgIRKubmO8GZIrcAqG4SzjNe2R/iihS5vR5X21Z0G8tdDgSvuqvmiGZ
7TL7zoVHCRAoqbmlzB4na+DBknzq0rccnzWRZh5EHVi31ZrVG2+fgvVeHOyKT2TwI8PSwa7nWJCJ
4IhvaRXfB0XrmZO/VsiltP4CgXFdDzh0rQ/N/9EaI+UYopXsUBsl7HG+o1mtnKHY6CxER4uK0TC3
Y4PPU3sV8i7IbOyRJoZJjs7wUvvOPrVqrpBtYQ7HMH7qUS+Zs/kmkS1GeLecPtqOrD7wNRybfdaN
G5s4zcA0bnLcgBZsLxu7C0Clva8eqqq9zNW0lhbngzUpm8IJmuw0v4+a/9yr6FA2H2HR3jRzeBR8
gqTG5d2F9YepV4/TlO8JGPGc2jyXxuxZ5nwXa+kRMyX23AlAhbIK5lPOVcxw5ZgTbOL2HULUsQ5r
Ipj65tPSXyLuEaTMcK8E4qYiUzumSvHKRQYsE9zjrnWJfaYonds8EKC36RclTsL02A3EXjr5WXP6
zaDqg6rQfYX9cUY3sSrc/qM1nE2nuw//aQ7/TXPIIuNXkjfbgH++AXn+SPuv+vPr557wpy/8vSsU
vyAFMOkifpMsLC3eH40hyXq0f4I+72894x8bEAwJtsXO25K2bSy0jT82IJgEwMVgQCD3EQfCX2kM
LfkPGkPJqoWkDmJasHLSnf5MmMh8Z/ANLKcbhZQxqebLbHHId3n3rcYZv46d2ZvVzPDUWUUEzE7d
OcABJfJ5l2gBtTUjx+ixyaiestD/1Ge6qZShpvsjH6ZHLoij2XOC6PpduMzv2jSBJhl8uaRD4tt7
HCrM+co5qqxCqV4hD/8qbCaZVXBIC+PSEcvHI7juUuDGSXXrp/EhnOOthX9xsGuv9zl2VbkZM/2c
mu6WCIZrF2rbaSAryzY3IVNG2ZMYv1jMzXqlwn7v1367C1OMqmJepdZ4LM3sltyHF2sK9jXTStRh
ck3G13vKDDOkokMAuTHoKRKVQxkuPaqwR5eRkF8PuxpkWySSveBkKwqcV5KaQUTrMO+8MdJWRO94
4TTuZN3fwg8/F+4r7oJ16H93mAcRMLZtMrhnD1neQm2muEnQhgl9L+L4BE1ipZf6WuQscWr3EJTy
YXRANBTTRmMyu7j8g5p/c3z0WX9yYHPWrrFvmOLm/ngf0/QKWtsWq1UdqT1qioaJr8T2xy7ijCnb
E0a78zFgVUyF3WoBn5X7JMiRRXCU1JMng2c/YG0w/Igt4yLmBu5n7A1AwkcZrcupPo/GQKAKLooW
zIdj7JNCPIiq+xwZRusMpc2FHSno4IrlrgK6zL23jTPU/5a1i+1MfVStxK6Xs/UPGef5WAu17hF4
YjLhq0fwqVsm2+zsGDL9tglVmNPHJlQQpMG8F8ax0wev4G/YlvJIdMPONwOvbZCENSl0iPfewIGO
k7kQA/5LjdUV5V59NfElpKmzniz/OCYSZoN1TLocvKK8I4X3XlDN5hAfE1YMREnsxCgPEfE/4OYf
Yp9BhQyfkirxEO6cCtbq4YgMkqYD5eoVY9gad8mVnaDXaK+1c6QQ35ugzv0oO07wCCdV3/XNt6oF
7RA1l9ABPE3FqA0tH6hoq1fBnhtsX/R3g2BKPfckH8bHJAo2GH+2AjqwyzgXoeY+aPyrOcE89q8+
SUKAED1zTA8ZpUs+kS0Cb2F0xNmOacEUkkOyEIUuj4K0xiJ0D4k27xnLUEhFXpomOxYmT1ORPPZ1
V677lGCjdlnf9d9Cn7AWVYdrnfIQBslFjzLKsACGYrfvMyAcXb7pedwtOH4WlUbk1nct1fGA5qEq
5H5Q2cWGDZSV2F24SDMwgAFciowxCrsm59NAUYvKejS3ZdkREjnOb0QreT0Pxdj7DxUvrtRdxvLc
9wtnMKjAu6gCbEa0kY1woVgoCn/Z30S1/FY52DCUf2IFdvGRRHOW+0V8W2fBaZrFTYjFCM2S2hDm
TpSTpCYqciCSZmie6GkPvUhwRQDujIfkkTDIGzODUajjbdeqz7JnlNPep1pxkWHyNGE9mClqjNFa
VShwKvk8k35OgOeZHdptXbMwLO3bZnnHxnEFP5gfUV5GI9kb3fi69GfmlINEccydCYlVx94N6HZb
6f0ze+tX+rPfcOuvrWyvDg74WEV8abVdmPF0gFTL6oysd2WDq686bE8ubEugPLLG3xJPR8nelnUa
aaUVa8l8W1UdOUA5qI1xl6cnshQu0GW6nKmLrxNdwKTZSr5lurkjGwakjlyNHAIMbdaulb2LhNLQ
vjrJuYs5oAp7BQOQqfa2DwzP6tQaesTaJOFJx1BSpe4K/RuQz552F3Yul4CBCzdM/a1ZZR9u8gAJ
17O1bdZbO9JiWZu3R5CSq4idrzndGk6MYPXJLepNON7ASTsX7HhlHl1Y5e0DqKh6WzCOfIs6xJ8t
bONKYWnCAwIOPnzLzTvJZslOn8qWoWFaM29iyOTcmtW4w+KzpVZdVzTdbCeWweWLRpjOgMZnhEih
U5GxnYeKoPo3AbZF0SQ49c6SGF3OGbD7kecmp9s3mnvXPAcT1JD8CyV7xkyAbB16cqYEAwWsZGrQ
yKeoiteh9TAxUajMj1Q6GJSZNCTlG0oer24WkRrJhWl46phLsOnewN3ZOcwrzMW9p3dOQW3rSLzG
CcMjBZSYRkOU1W2kxjsRtGe4ke9uH35ojATpWpmkFa4iqDzfhSH6rFLLn8LAbgEmRTFvK8p20VrV
OofFO2NT6LLuEQFUzuKtAHIczCsInnuA5cwb9Is7Vm+gRTYD0/V13NuPoTY+WrXFbxm9oRu7as5/
tLPtv9PO/q2KtP/lduJS5M3X//nvov6va9F9/SMX7PL1f1ShBosJ1ya1VOBB/Wk7IcihQaID5YtI
U8pQFgN/FKE6Vh2Jw0bAWHP4dr/XoM4vilsXcS6bBCX5j79Sg7KBoMb8O+8Nlw5LDuL4Fljo36lw
TN1txr7MyURBn77VteTB8f37TsMG2QDs0htzM8UdnoR0H2hyJ6fhAO5qb+r9ta7klx86JyvAwtbH
jKHrkUu/mc45878lw49hEfHFfhUTbqr6LfuZPX58aoD27A/+t9LsSWnrxJFIwm91yMK8fRzb4hgk
+Mz0Ljk7lfGY2l+9nR8Lq7nCu8JyWOyiLPOmeFhnkpzpGiQI1y4a1OEG59wn1f7en9lgOsalpFad
u/Khsfp12JIv0JJngN+1B+zlD99UhyNgvpjL/E692sjSa7s66bW25T5AmfuaRJ8F54Jy3s3xasSf
6eRcAshXsU1FTrIA4l2OWPM7cxAGhdo2H5+FPOqh8EJ9Xkd4StXgbo3+HULqEidyqMofen+JSvIO
m2vDKckQairw/g73pY9YlzR2+4vcdK9wP0yqsaYcASHjPmFH40O1iF/buPIyjARG12388r2X8MxL
PKqlsY95vzrqUM1a6lTGQ+V7Qvi269YrK3sIXJcf1SLKQYARH3P/EFOwDJKis4k2ej7dAgXesLR5
Y+WyIUV6Q2LZqtWIIBqoHRqCxs0US1LQvIGtPsLOWS8UBQ7Bqx332EKn0xy1GwcESlPND5HipqCF
aJSGWhbtA/KrUgVbN+jXRKJ5Dgt5J3cvZMifhrG++mSFMyTeROR0T7aBOOE9EIqzcb6JGd10S6S9
/WBSp4Q5ykknRIFAqC28k0S028InLCaRm9KB0cet2KTp3kWvStgNZPpgO84PUkx8Gpk6gE7oLSy/
Rr/uzO+sRDYl5CS7VF6qERUIb2KscG812J2QdAfapmZ0ZYSG1zVkqISPfqVeGByyzxmZ8b1whS4A
323GaovAMBQaxbkn508z4xNXzjNgn5ehRVZK/Es1Z+9BUTxr+ZB6Vn6HLWSTNz8CLV/r1lKvy32D
Fi4q7R+NHe+I67sNq/xARBtyt6+m+igX07l9xU9/qzRQaLQP2pih2CZwEjp7CJvK1b4VvC+YXPhg
zJT75ymGyn/KSbLtlMQa10arPAINBLF+CNnox1m61tinH5qsD1mtBUCnFMJxY1ei3m6tnknNt4AB
ou9k90RvsoN5oHPdZSP5uCDqYq17QZa9mgYi0hGMOn7mWU734fcSSVL/ICPGaAWtYx21d52B+ag1
ab+iC0tRqpnyOvntunDsm2FGuRro44VFwyubhSgvTkOSTOtx5ttmtNE7sHi7BM6N8ImT0QGPTYLX
oEOswRCSqSx+N+KEwAT2w4fI6FiC2T0tYBja+WNd87b1vv1YFDUawcm5lk7E2sZkmtak71NF0YS1
9XnIqoDMdHs3JPEdQgtC0sdjqpNrLEwqPIqBMazoaOPxzpLF1YjKmzqgtmqJKNKzvdXp7zpqJIB2
uVzbKS+8qVH44JoJfdo1sr0epsny/FnjQeWva9v8SfTIz3SelrbX3zurPRUkNmtusHPn4NBnhCIx
wHbzFiV3tncxI6oFgFQEZ8PG024F2TEu9CNh02wQElacDAqEuIz2U770ktI9dxji5+joyK+KBZUR
EMYy7LW62sWh9akc7aiC+FCOCPFif9OPbzaj0yrGQDyWcJxK1nN9ua9YFNGMjx8DaRdgudOtHfZP
WsS4sB6cvXCiV5WG11pWu04bf1hR+RjjODKM8jzN7q1T9JsJ7TOfqu6O5OvzaDofTD60DVB8ILNg
/YbMPs2BEW1qG6dG1qKl02z2IpGuDhbQvLi8N9JqzUINr39/bqYY+FBxdpoBHlCz4V7ZpJrgRQh3
el/csx26GYzxXUArUZFDuz21+3i0N2jaPrjuZmQrzjvjBcI3IIAb7QtOjw6fXjJP320nZapgXcaI
YMgqN28sDn+3nV+nkdfeAvZEFiQ2053ICcsJjb0ux88w4wRrjXdcE2dke+wNtfGIyJy+FLOhFWHM
68xjEVa341D/RuL+S37o/88iZn6f+/07vxMZM17B4vZPuulfx4189d/qNexMFjoSZ3E3E1D8s9NJ
kSn4K3ecmm2xUS+13O8FG2UZwYC2kJjkFtjJT1ND5xdTCGn8VuMt8pS/oCb5R6xfkukpYkjTBLHx
axLNTz4nd8wMtG2y2Zg79Wpuxn17dHfxvl5r3t+45/+URosf6++LQwPrFvnnyw/DJP4nOHavNGhS
WoPetXgyJGBDKWyfZrA6aF3y6pQOS9Qp4U9to6i6OPhRPdCB2iMhUkOFBJnHNNT1Y+PiVpn1HVg0
+LTN3tWwMoP9O81hNByjKWkfGgBcpZ2ADpHICun12Cygbmcd1+gRkuhGxjHhAeXTEC+DtPptTJO1
b7mc0HaP2ZsJQmftphDooGE9mLg5ME4e24FuuOoVgpDK3VQys7dDNLxXepqu8W2Ig59PBwe7CFKg
hySI7ovFR0LJ4XVzz2VtfRFGsTfkpDZBxk6tt6vHTu85R7Cl2D140Sq/9thVoqp7EdhX0jzc9471
UucpC0ahR96gi/Skslq8sJttPShMVz0t/Q3Mz+QYpfHT3DREiNbOvdaUT1aBhiEIWMAFMe6MsrH3
RtibWE5jSsHgOcj6nZj7c57at5ZOiUZZ7rm6sQvd6rWQyWUErIXCdfFapduyGW+0Mbnra2ISCPxI
DFJTIFrZvTGtrFaQ4RFq6B2tYTcF9ZuU1RknNTrZLNvVfrkVOMEzZrGUI696Wd7lTfecCXGME3kd
Guui8HHj+Gme2tl6cGNuYD0xXtMu06H2tuDHrOHeqOt3JsXEqvnFg4jFLQ64D99XFxH71xkLl5Ll
9wrk9NacsxtCQ9iOufLYsHgcSvl9kpWnTQP0XJf5ValpNQog95lh59GuQF1TiG/yuvSR0TR8QPOF
SIfaoev0J8fIHsiTgPFt6C+ZUFxW+gs2uedAss6jItuT5LxLzOEpzVsMePMPGSeHxg/eHIHWsy+x
wCQFbpnCsDd+bpJN5I9sr0bjeWyqJ5maezDu1HpjfAjm+K4hvGc1kl6cVvP3duHfBO3BWfzWsTQn
eDPMHNiHX9wSQ51QT1EKMLaVVuV18WKXL9SPIsvQkxjdu1lYZ1JwT24EEqCCVLKeG/te4bJfDP0Y
kuW92VOwTHoNjzeYByTlCIUsg27NyrDkAlUwEFuxs64Mc74WNFlcopPusXboj+0UCW80tNdWN9pT
xhaawkJ7GxcQzvArEmeB47QLJkdJ7Uss4Bx9QegQwXWw7PlCrN6TNlJTkBq6D6n8e+g75LJ88BOR
cMHlAax4jV3ttDB11loT4pVkySk5AEbzOuekyKBbbs5DaH8OKmU7H0pFb1htpc3opG+47H0n8VEG
4ADEc3gucCpD/A1duJQgsVnPv6QAhtKUCEg3dsmGW+hDDp2dsfCIFCBdBjXhFk2yJOllPio7+LIW
ilEbKT5XcI0inZlPvLCO/IV6NC78oxQQUsJ3oeuiVyRriWUBuCT8GQ9DaaCLNgBMA1Rqp7RcSXgG
rMNposz7yhfP3cJgUml8qxN/XtryJoXNskkm8en3xqtUSP9x0z20BpSC2URYPkXJU7jgnvrA/xbD
fxrC8Y5a77W0ebRSK5u8eNR3bTa8Q9sipCpoai/WTSBzdrmbAUdpgXvrz9lLxfSzSHEkOjm2QFtn
lWuzqAQP3Zq4PCQlvx1DDk8NZC5Wt1PudD8atUZWFEvpKi5PeebcGAmyW90IB9SuTPQT9WZMcQ1D
I/6YMh3KACrwuBVvRYDweYhfMj/5aDswwLbPTB+50N72o1dzXJIHlZOujAQ3mWaz+W2S7iVEQqTq
5g3f/eSViQ7yoqG8RMVCpaxlGdwpltjhIhWeFgqTpYMLiBosBogevDJTl2iKr1lT4HbVoEWTAZiR
rfY223C0AdjUSEOy+hDT/aPvi8zoxZ1wmc+tHM61hIzkpLq6ZEzVCamxv/1nXfu/W9cuLP5/vq5l
XtZ+/Tnh7/dZG1/7R+0l4cC4Oqp+/W+i3N83tuIXtriOZf06DlsGaX/UXkSMCB3tF0pfbKP84+dp
maVMohd0Xf9t1ftXii/p/DnQwfq/7J3HbhxZmrZvReh9FMKbRQ8wTMukSzqRrU0gSVHhvY+7meW/
+BeDuYS6sXkOjYpMsUhVpYDmYnLRQEuqPBknjvnMa1QskQ1Dlg1Cve2OLcprQ2TK1Em0kWyBI+oo
4iIkqVslXIx5UZ5WaXKNmu6xrNWfCy7QtEkXesM1rXK1SmZ6IY2xPE2z6sqlYlL3ejgxfUyA+z5b
hVzOHkg3C5XKckhOCy5vVM+bOQTyIy7XWcr1Xhf1dV8pC8nVprVEoFRWyXkziGZveJgl2XlcZ/N6
RJ2abIq+VlDu4wNrYGME6SJUyksd69UmAAHTtOa1mwNjRJ+ymTtDcTyK+MQUkUorYpZEqJJGsknB
K+hXko59ALN8beIzv9LyOL5RBcuXG71bQ4aCIQUFuLDVejJCCh41gZIhOlxobb/B4urKduMzw0pp
9uGKiGda/y0PomLO8YUUm0T/UU64ZBID0yajpUlsKSSdrVptRpBuE4T4cSkbwJpp9rk+ipQ0ou9b
8Wiq3C0rpaJXBY0j6+AKpN4pqBncbpGL6QzJgGETo1aSt+rSSqU1zbNDw0xMOn7SuN/E1SWMj4sI
iTc3q06R0wtnuhV9LUx7iRtJNum0ZN5r6OY4vMHrvlXjQ6RidZgoA/Qk3wchF6TIBYwjFOeg94AO
VjjUBsFdU1Lqp5C1toTaiOcol5Y7XiUdDUO0v2Us1aQITFWiXmI3fdZEyKS5bU6PVM7lkzDy+2nb
Ze0ZEO58mdvQ//DRiqZZD+tpRMgUQDXlj75P4W4rVNbgp1HP8ICWEs3VZ6iItdM6jjHWki9QvGGe
oRhNe8Ok3ou5pEYvbi8BSAxu1EbVN+NV20V91/T2F3+00z01tc6zXLse0mGYqkLfyDTGpYqiMC0/
gQm0h2bq9ejjaEDt0tSMV2VvgYoyvS81uwDtQ4uuT47CYUztDUvGk0od54Fm3bhqcWAFAaSY7Gbs
9KnUSMi8O+cDl8vCHP15aqpXSDroe55m3ZldFM+gqF/UbjmPSvdb4EjcHT0V4MRTN0OAg6wke4vM
jE5kOn9hB9ZR4w8DoXmWonJiIBRepl47czBamwYElTATr10aYxMr69FJUTprNnr0vtMqn8rAdJEX
oO0tm85ZJKp/uVXuaQVIydwNsyM1pD1VjNEsgc1ZN7mBEkIW7UmjdTFiiTYLHOqsluMeVSqqzY1T
HqI8fOWa6b5XmWj/lI1QDcIMQO8Br7O32jkUt2FK9xdzkwwNK1NH8buRBm2m9tLalQKJ5uF4iPLu
2h9wa2+T6NanlbZXZiG13O4a9lFB37p1Z6nv4jPWZGh8F/3EyLFnzzv1wqaNCDpOR4XSHpF0cj13
qiaNd0ij8sIWIobkXFD6A4QNe8G+cqxKvTORP2zS5BsIeHVGfSvHLw+x7o7YsRJBpCPCSV8ElpiR
a0AypfBQRjwHwpqqzOlUHcesGV3EpYmIUAMRq/Yiak39ZphrGEtDALXPAtVD6KFpK/KyATkE87Ak
DBa1ODjA2ReABO0eBpNL1uyybySgjzJxX+oAvM1QicyiI0kCNByJSNsRMXcil1NDUm61zJlqI0g4
aaCcJ2EkL2L2cjCWHUF8beufccGrQTnbAMcMhPSxbVk7NryguIIEbyf5BmtmkMMRLpcgPUkVQlIG
RQnpcuqoIucLAPU0PUzcPNRV0GhXMbkGcNsrrFKBYJCF1GQjrWSvMys8iUJvHgtBCyQc8NUW+QvK
5/u0aFY2iU0mMhzDrynqSaqN/yHOI/SDZ5lvHjqlulJwlAPMM1wGDtJPJrlTy54YyaUa3TkKDWsz
kmO1XfNFRYMV0nD2RdK7s8HrVSJdMj6+8doWqVpFzkZ2f/l/UdBPRkFQ3P88ClpuKEEdbYasfAW2
ZvKf/hEEQWBXNNuxhIffvTbuM6kdqPxw7x0D4M59M/GpACWCIE2hj2iAXRT1qRdBEBp/dBhlBT1e
jdrUX6hAQaj6sSqkM4ZuOKpBkKZS6noJWwtKubSbCskmzZ4NmhrQX3LQXDHt7rgI5H6WYbfD2XaR
5M28VBFqGdNuPwqa20BIuLQisM9N9ONc/1vslyoq9uWVF4x3isQVFVrxDSjgkzaPV66QiDEk6ahG
MyY0Aa3rSnBgK+2eENiOhi+pLuFVqqHmonA8RLVy6afjPrCbVaSgS5p4RwVCNSCCDjQhXDMaILEo
QcMgru2QFhFuSn28ULg1Elq9imeuimBEbc+Y11V0TgP2IGqNmTqW+y3kmCZAQSbkvgNJa5D6A5Ju
nAFtIeSExkgwo1zvc6ZiVOMHNll8PndzfW3l/UGTKgdWmwNOcvpLGCccRoYc7BVOBXo6lL+kbQQo
zEafvw+nbd8fmgBe9tJBO1VkIG1Grl4bdDmAR9PGivqa8zelvap3Pv2WzD43XWO/AlUz62z3c+Ni
NgM5G4W3sXPXKINjZQP7IwPnM1WQIV3UThOtEByplnpMQ3aw5GqSVMONYSUSiqfdZW3I6CbGeTMp
FWThOA0lROjKVRACrNNj2jGB1S4rubjT02A5xiZMC87KugqvhhByjtOl39TEOgZ4m0zcwcr308wG
RuJJGWIvrreEoIKyTYNFkQSc+riUpaOu0/froovOfNWSALknKe0BJfhWO3FBhQuSlJOida/13xS9
OglUWagyW0ejAkMjzKVVUtreNNKG09EvLlxQWOVYH+sVnl2sh6kkxZcSHBmuXvOg9JRTxF0P4dre
+HgQ0LnW84MO2wTeKGL0dYXA+TDO4d8j/WjCpioLeRH36kHpAr9AcrCjoTw4mFIj+p9aMXT5erzg
7jsIbRaDpQ37TteHS6Muw0XSIeQaYbiLs4P7NYgH6hfDWTk03aE9Ksa00KXzIW+Vg0auillqtsXM
UNCnkAJye02fJk2NHqvvw88ol7YNDl90Zx3tSgm8aapWn9t+LDDdpp1WNxatbTRoIKLPkr6fx5mp
TmS8nSE1OEIGxz6hc3MVEZ2g83Kge/Ys93G7cmW4zN4RGrQ3PQ6xoaeeQsm+6HrjW6FnJ2rSruSq
OTIxJIIIFWF2kp74+I03ZrxWMxzfDAM5XJDvVbpPu2behLhFSNC5lQwvAAnonTMbg2gpqTjzAhnM
O4TjXR+cmnDbSGmy+sdQuVdD2K4CpwPsPSIPgBxAkq0R171DiXlJkMfW7GYuHPuGnnSqdxfEo9O0
LCYojVzjBHTsGjiAqbTja67NGr9to7fOcCfb98LhoKi6/cHMAcAhtVFHsMzKu0bG70ipDyu5+koL
EYe+5CCTskNqOAscmSZ1oN4FmXeHcMGpnKRXGqQQM0sXBIh4h6VrywVxGuSnythNwrE4aWqKzjAz
c1Q5rKza153mQAZfFUCrTwHtRU6HOO6wnyMfNeAICEXEPAcLm2vT0Sd0gcD02a3TL3C+6i/xfaJg
kjJItnJpihyCCHNdi6zCIL1IRZ7hk3AMg2KCwCek7+lxGfd5SSNSFNSQYK6LtKUTCUxLJhOKlCYn
tzHIcWqrCmdlKl2QXZyqgXzYldYRDPELuRq9he00+aJok7UTuTcuAoXAf5s7Hc2USRDAoCyqdD2S
bKUWgul119PCB29FOtYNJnlZVgLzxcinSaoTnOJYOSRxbeG2oCWKDd4lBYwhMj0Vs99J6/tXbYD4
BKpUfuWclKhU6ahV9QrKw5Z1xTkxRdn7S1ZSeOqHJQa+n62+OobiATlWCGCRs97YQhKr8dPPnRDJ
CiwSKh/drAL9rE4ziAcR1PIB+aJfeBnaw0IqkdzqQnkRZuNS68zPOCB8YectuMwg96HWpaHa1aDe
hbDGeW7jjAQ3AzxEUn6t77W+1KD5Ro12nFZCCAxmFBGhsbRRCUeMEfM8wF24b5CEIgMuaxejEBZT
hMRYTd9yMtbCC8PFos0XUmSOECXzdYQ0GyFUZgvJMuSryKSFjNmz8GP9APL5lDbJOgsgVf3zHz9A
f4S+Dya6INoR24eK8fIezyJqvXHdUrktLHRzS5omORG11FfXWZifOmCQpjTJvr49qiIQRS8QR6pu
Aa2niqLaqGsqIrx43sECIC5LCbpY+qLej6fhPFgk++pUXlr7b4+kUhJ6c6Rtp8rCqyvkMZtZ60+l
aBItx6U9tcIJPoSzYV7Bh9mb4P1xgKzFsj5OppRTSdav3v4VxF1v/YjtaAkbuF5NfRWJ3tqjJyBd
tJp98vYQP/AIxIzaBAL4vwMZM7depI7NRovAEm6ygEZyRFYlKippf/r2KPcv5ocX98cwlugWPntx
fmSVXpXroJsPEbEh5srXEGLHqT71gr12Jk8xx8E/9kZaN8v31uorMefzR/yBQ6/zSE6KL2aKndBk
D8GbYBLN337Ad6bREsW/Z8+XlS35a8U09ilqKT66rq69FyLK/vYwr2y7549ib4XPSCoDys15lApn
h6UzQzhj5S+Td9bEj5XKF2tCIAifP0yetlVJgNrM6PO15zNr2Mvf8Rh/bbrovxr4MMNeQWbs5QhD
GWD3PfAcQIAE/aFuKb6X7+we9bXT4vkoYns9eylBIzVm5TnwQ5MZ8pRfo+VNfYJL3cI8LK7tE23S
H6/CpbonL9OF884B+docPh976/wwVbdNRxVkuzdi1XF77HhzBIf/+mp4Noa1tRrStFS8LrJxGvHp
ZOwpZ/oeQdVJ9848Kq+08gF5fn9b1tZ6MLW2amuLZ6mnyGMfttQZ90cGK/bli3LSLbFL2u3BtnZT
EBjyILkMaPQKJdK7QTovYLg02UZCLTSmo/32eO8sR2vrZcle1fu1yXJU6hVoxklqXhd69M6KeHUQ
U9NJr7k7gXS8XI1uo2olyCNOWtRqxrMcDJuxfvs5lNcuDO7j72NsTRzqB2WGeQJjTKw9c0H2HMeX
ib2An6NN0mDSXNSXzr+idxbIe6Nu3SGJHgdRrTOqYpDLwiLoYVu9/WSv3sfPn2zrFdmxEUqFhN64
uminPinTPuzYEwNVywnGX//aq6b+50k6K86ri+5reRbNw8Xbv+Dth8TG4uXrk9OhSHw8A2ZNc2Yh
lqer9TvP+Gp088czavLWqViGHJRxwTyqZJk1MDN5mGlKsI7zb7naTEuJyE6tVzr0mrefzeK3b9/O
zwfeWpqKanfhIA5K2Tqo/WOgKqF/qhwV6jvX1zvrk37by0lEcrgBtMEkFtRZ99AeLi/0Cf7LM2lC
rX/qfGsdzOrffrhX951N1UlV8ZEy5K1TUkbq0EYgnOu/WXiAjnTjLkqudxtj64TMCFhHzWYMUIH0
Q7Di+Zqb72zuV1+SQ/VOV4FvQfx8OXc+fI3c7HG7sVH89+Eyxf4aqatUsidJuv/287y62J+NJX7L
s5uzVLExGrAfpJawNgOUazvz4cj9P7Th+yZpbOs/r/Seb9JPq6z6/f8JdfWT22zzSsFXSKE/FnyB
FcLjwCj8e2/7D56y/JtpmyaAQstGkdURcL+ngi+IQ/6/oC87tkin2Id/cETgbVAIJuhHXVl3/pKA
FbDC7aNFU1Fpt4SQu63pFKBfrqS0a1ASDfR2pnclOJpglvVINnuApSOqSPB7nUJF3gmxaKM61ins
hFE21/VC8ASnilFhf4VkJv4nbSHNTQo9pKuL3LKmRnipg/M38onwgO7BdpcJpkMu+jzj3hD9y1aQ
aAfobfEdbn1ugRupy6nvq7PI6xl9baMBOzSQObOFliPHc+lnN4U+wmdOJ7m3wUFmFtCGti13wm9F
LQDHqwxVZDVVDxI5PzLQAjW6lms1hBiKCrfX55AUh4vek+em3S5DXYX5DCmbzKbSbzJAyvAU0UM2
lgo+2jpNNYRmFApYqf65rDVImyhc4XiZJmgij+eJL4xRwPJF+anX3uowX6oW7jbQODkVfrS4ERfV
QqEHJAQdhgINogjpvdJcSHm7cBH7sEA7uoi0OO0i8ocF1p6QP8ypBvmslrzPcHemBfbYmhzN8f0d
FFwqq+LEL1dWRAmtSS5UbZEj5FWNqDZ44OTDY9D+E3xoZwKMb6FEX6F3BOuSIis9bBVsaYUNtx5d
KHY316ifl9jjFu51WGkHQ10DJFThMCIupvLW9KhbuRXySvh2ocB2PgaXXQ/Au4Wfoh0pmFX6qJtl
UX+qAWjvbHBAtOo04AIqmDajjOd2RgnV35jUk7Ryo6nnduFARrmt/XLu5Ojl9OZ5RJFTi6Zdu6Ec
hCAY6AZ9NaTALRN0Q3pClkyeSeT5JUzKRKesj5/FOMRLST4vKMzTbz1ViuvclxDUFKbu4ZQeJYb0
6RHAIn5KgyuYPKdlPBsGBxR5vi95Z1BBJ3lhoUZzCZ78KHAOUJBZych6IppKq1b0JpB3D06hs66V
jlqCaS4dHNSyAOI2QETKThMvygA5xftKARRCHheeoe+NQQWxmyC1xu04uGiBtGG3tB+aIMXdFk0P
XIAaAO7pkdyph2pzE6XlBIyHZ6NqWQdLRQVx0exLOP9akXJRAGzqAmNtw5FssYFrRmuSy+qmtZvD
qHYPRx9jFdg0ioPZbWtMTa1cjNZnRYigIdh6iHvQAhAF7vPOKoasGlaoNI5o0mXlCvdjVMnhD3+V
HfSl5BSILbM/eHPoxnMqEjDZC6z8WiP5DGrmJLDrYFaBfR/BwDuWvVDBxEsCGw9GvgYrL4GZD8DO
j2DoEdu4NsHUm5F5MgiQvathjpCcmF02lZ32tgWIj7uMCyzfBXATA9MvI/NLXiP+aRb0/dPuyhao
foWeaA/MXwfurwL7H4H/G6OyJ0EHyKAFOFV3BKTmMAqCVV/Xh3FoY8VawP48E2T2EHKBh8vvnmsY
EKcE80DLuwBxA/MgFqQEwU5oPCFnOkKusBE9r53ZYEZ0KKrTUTAaHKgNIxQH18NkdfBmemPOujKE
hh6mB4KWK8X6tK9v8gQn6QYQp+7Mshaem+4vPQjOwniqqappbl4BggZebELJpcyfnQ5BeIpR5V7k
ujwnGlMVtN/+W4qxXAwAlJe4VEucp3Bs0euY6n+6n4Fq0GmL9BW+y1XmaXscI6fVEM/kolybZXql
KEjo1Hk2c1DzQgYsR68rO086bTLAofLy9jiBm9ZpKmZI9G3YFzbTXEoVOCPk/PVl4eJE37sLcJeo
EGoL3alnjoOTsG6vG8858h1vAp5o0ro+RhGImVmKdxzK9iIyhkM7UKZB3Z4GLW5D7BWgLBTMuUiG
4MhxjkOaezHYQKB7K5yip1kDNVuT20kmGehNdUCbRgEQ30Ntn0RCmyVuDRDY2DOQEyiCz2N9g9/f
ouuqw7ikzKheBvlNXlwF+BmC81iY6mGm3rTNBm7cgeTomP5y9KP0FEFi1nM07zu8bKP6ED0skInT
EWpOHuszMc1wxjB1mHjuyLGozDRNx2oeNkiPhyWqclpaTrmZ94eyP0T9tEI9tD+SivrKx0vQypQz
2m8zHfsg4UWm7mVSd0TGN+llfIzNfpKWxqrWrFWjGsceqFQ14iQAvNXtWygbud3AOjH23B6r3jaY
lsWZXijnCA4VYzFBGxWBfmHTRzwe0+UkybfZOLDFXVldqAMe1h5qtldqY0xH070uxm9S5h5nyWGO
3EjRf+OmQ5hIIyEzv5mhupZUZ0ZteUKudITO6z5J4l4g/yu1ygOjh2AOi8pH+99XioVqXvcDesk0
AR1LnWN3vm57xMcSIBn24K0kOgC0bROHYDSJ8ZvuF6OJ/QcXr2aEp6ZTT4WqiDRmV52OU3SOPbdl
otM6TnqwvrATkG2uPluI4lagIiwXDcAEqct8VhflHHnh1VjdWi16FDEaXnHDmV6rex0OYHqGDoMS
30qDuVLHEF6SdRz6YDgstDvUQFsmNBzgrs3VxjnAtWyCMLUZUfEJ3QmEvQU0SSgLiBeOJkSBGE3H
9ipqL8MWNa1aARcG4qprFklNIV5NFo11Ljdnra1iE5NjXklXGgx1V+TLrEpXdukEk5AlXRQqxFja
eno8sTFZl3W9p01u8xpg2w7+2gkrzDdwqYo4l8tLxEqXGghuBwkzVavXI3KhetteZDQ28lg5cCV2
bUMYJifgp+VpgIIb4gKzurUmln0dF9o+BNRJ5KHQUQQnmsNZR/PWiaeltww67yAArFiVYOf0g7zK
VqkKgh9gWNgqp0UuXwSmufJLPOiaaD567oHkRpOOXrCMMD+tk720SBY5vuFa9LXpOUzQAu3U2w5J
Dymozr0INS1FOXVVuJzFWEsPye9fykT+vT6Qjz91uqk3s7RGWua0uSuHs7uqievvcrHib++7MRfw
Ov/OP3rCbbz+RZ/u7r/058AqogL4IoW5/2H3v/qt74k3/O7m690//6HAayIDUe6z2DhLvcc/lyzl
Nx38iqVQIrv/PCRLz2boz+bg7cd7mMy3/81bP/1hdva/8tMfRKYs6j+7ToFtmaZDOwsdYfH5x6et
mXiE8FBrEh8yKwb8eDNhUBzYbSac3/CIgucmOHEvpkD+TVco28iAsO8/pKkfawqo5YKm+gUToHKx
4X4mJKXF54d5AHoFlxRu4P3n37UUbrMmrcXJ5AXZC+NYkzf3M2tg6wueHQgYxDhIZqtiNW2tAU1W
bQGYf1gDlO8+1hp4OhC2yzp/50w0aGqD1fz+pFszYWHHg37c4yr4cEcjxSZiqZ13A3cDaENHyK7f
f3jjz+cBki1K6JAFEEa5/3y4UwE1FrwMQWDq6LbjX/ijJ9PfWBs8scKr5+Z9Phncl/y5qjHiw2Rw
dHys7SEmAwawhTwMVUjaXgIT+jNnxeYrjOtpgJ9icFvz1C+CB0cDw4r+4v2HftPWnNjULx14zt8X
0Meak6cj4+EseyBVfw/L/koYBd+choZm69unpvIb88MGshGcFB+m6ENOgShK77oYIJnjTa5uTQHH
BDKcKu7Pj6vg4Yr6ePGTgNzsNgXETyB3dGSPHz9b+wGtKNVUqPM//oOHDfjxZsJ4OMl32g/oZJlY
djxNxcuZYE2gR4CYAlCn+8+HXRM/GU+9dUaSXVnCpOThDNy6N0w6QAoitioyFfefDxdMPJ6Rxs4z
wTmAVJqJW/DLxUDrjD2hoUzxmF18uMVAdqGAmdv1eCCeUi1VeNH82VJwEIMzsPR92BQfLp56XArm
L7gubUQWCSz/CJa2AgdTh/5ig865/3zYmXhIAHc7KNFc0dkAr64J9gYIW2RL1H9Xqrl1sv1QfxGQ
wZ1vTcywRd3h4WVvJd3cFbTGwYvQBb//fNSZMHYOoazfoHcZhOiPT7o1E+QYxA6qBVv1YbF81Jn4
QXnzb6RZwryWgPH1W5NtoSugob6X7D5sJLVzTGn/hkQosA0uxRdHJHgTTZXJbT/qrqAIYSiCj7Dr
6UCxjWKLsD7emgCTM8PQUPm//3zUepTxC2r0tmxSlFS3pwALaNUyUSx7LMB82F2w8zVJ6KSgAaKx
3u8/W1G0CCFhzoK/ul9uHyijYhdAsdk5YOL5TQUzNIpx9x+21fPNIPIpiMMIET/eoR/xZoAw9AsK
cM5vPCR1BoLDp23/fCZYCdyOwvbxsWj5IVeEtfsNyTxwLRA4bWdTCkBEmbxbfTh6P9BeeMokd06k
RLVNhEkaAMn7z8vdQJwkJkAgJ7+vES6hjzcTPygu/Y04ibyUHi3KlPefH88FMKfoD2Dgdf/5cLvh
KaV8uLp2SKSoozALHA1bgRJHI70sYK9YaD58PtoV8bQtdk6k7N8Mqo8yGvDfl/3W0WgIUQkIBg8T
8VGzauNXXJfcEAbtmFdnQqSUNC2QvXi8RP7CdfkTp8h3qAic8fjrTOA5grvqNSzJn/2DJ3zEj3//
iI0QAAh6vS/+nYCMPAz9kKSL//8fL9L3+yPw2V8+HYn3wzz+54/P9+PIL8Z6eqinP1wGd+WmvPWH
+78YHn/l8SYBYwKSvg42XvauD/SfA1++pxDvjPNpffe1zARi/2hzm2E6XT1H7X+Pxf6Ygn9uswR+
aqQ1sCB0YNa0wjZbAzykPLsO8NBtY4jjzS0d/s0Le4rv3d1dRznc8EqSTbr1DI+1zl2/fdpsyvru
5fQ8gjR2/er3rON2X0jvC03vPsanVbN5Ad54ughIbnadoZ9mr/yCx8Dhuqp//5+bl6v06WE4Wnd+
mN//K73178ZPZ5vk9/9f3r2wkX8ah2t/53E2bIbf/+vpi56BzERDbNdvX96VYq9Vn46CcvMnk0UU
tOswaw7iNnixpZ+miOBw92//eldyHt29OFifBqA+sesAPyEzuuOSfRjhftEGT7/32asWzY1f8BA/
4y2064NsuOA2ny7KIA2+br5+On/cJk+///lDEVvu+lDcFp/vvNcWlpAp+wXf/p9xvfFKLrxXx/gF
+/t98bYd38isyjdBTFTwNB/PX8Ev2H2z+NP5XXCTvfb1v2DvzWLWU/VpHfz+36+9AoG03fU1Tzfh
5ub3/3nt2hOqCbt+/d4mK5vb1+ZHIKV3/fb/HJtX5+UXbK6nGPnpRz4unKeS2a6/fG9TYrucbj6t
y6wN0tsXYdmrKLldR9xPv97ld/xPyn7+02F/wKO9Pexrucn3us6PGcsT1vy1/+xlNib+xW18tyn/
438BAAD//w==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0676103-71BD-4592-9CE5-12EF0188B034}" type="doc">
      <dgm:prSet loTypeId="urn:microsoft.com/office/officeart/2005/8/layout/cycle6" loCatId="cycle" qsTypeId="urn:microsoft.com/office/officeart/2005/8/quickstyle/simple2" qsCatId="simple" csTypeId="urn:microsoft.com/office/officeart/2005/8/colors/accent0_2" csCatId="mainScheme" phldr="1"/>
      <dgm:spPr/>
      <dgm:t>
        <a:bodyPr/>
        <a:lstStyle/>
        <a:p>
          <a:endParaRPr lang="es-DO"/>
        </a:p>
      </dgm:t>
    </dgm:pt>
    <dgm:pt modelId="{4B45B397-526E-4A52-A540-43D58D586FFB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Sociales</a:t>
          </a:r>
        </a:p>
        <a:p>
          <a:r>
            <a:rPr lang="es-DO" sz="1600">
              <a:solidFill>
                <a:schemeClr val="bg1"/>
              </a:solidFill>
            </a:rPr>
            <a:t> 46.6%</a:t>
          </a:r>
        </a:p>
      </dgm:t>
    </dgm:pt>
    <dgm:pt modelId="{DFC7D38E-4B6D-447E-A14C-3EEA84136060}" type="parTrans" cxnId="{2FBA9ECC-3290-4E70-A5BF-F0C308578DB4}">
      <dgm:prSet/>
      <dgm:spPr/>
      <dgm:t>
        <a:bodyPr/>
        <a:lstStyle/>
        <a:p>
          <a:endParaRPr lang="es-DO"/>
        </a:p>
      </dgm:t>
    </dgm:pt>
    <dgm:pt modelId="{39DA3FD7-2CDE-4296-8CB0-FD7997994272}" type="sibTrans" cxnId="{2FBA9ECC-3290-4E70-A5BF-F0C308578DB4}">
      <dgm:prSet/>
      <dgm:spPr/>
      <dgm:t>
        <a:bodyPr/>
        <a:lstStyle/>
        <a:p>
          <a:endParaRPr lang="es-DO"/>
        </a:p>
      </dgm:t>
    </dgm:pt>
    <dgm:pt modelId="{66825950-816F-480A-AB5C-AB6A17034C4E}">
      <dgm:prSet phldrT="[Texto]" custT="1"/>
      <dgm:spPr>
        <a:solidFill>
          <a:srgbClr val="8A0000"/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Económicos</a:t>
          </a:r>
        </a:p>
        <a:p>
          <a:r>
            <a:rPr lang="es-DO" sz="1600">
              <a:solidFill>
                <a:schemeClr val="bg1"/>
              </a:solidFill>
            </a:rPr>
            <a:t> 18.9%</a:t>
          </a:r>
        </a:p>
      </dgm:t>
    </dgm:pt>
    <dgm:pt modelId="{56B58511-39D6-4FA2-A890-F01B543A67E0}" type="parTrans" cxnId="{ABFE5995-894F-4BF8-95BE-4BB0D48F26D5}">
      <dgm:prSet/>
      <dgm:spPr/>
      <dgm:t>
        <a:bodyPr/>
        <a:lstStyle/>
        <a:p>
          <a:endParaRPr lang="es-DO"/>
        </a:p>
      </dgm:t>
    </dgm:pt>
    <dgm:pt modelId="{AE537B6B-FC31-4427-AC43-5F5E647A236D}" type="sibTrans" cxnId="{ABFE5995-894F-4BF8-95BE-4BB0D48F26D5}">
      <dgm:prSet/>
      <dgm:spPr/>
      <dgm:t>
        <a:bodyPr/>
        <a:lstStyle/>
        <a:p>
          <a:endParaRPr lang="es-DO"/>
        </a:p>
      </dgm:t>
    </dgm:pt>
    <dgm:pt modelId="{AF4B3F79-50E0-4AED-8B9F-E135F849BE9D}">
      <dgm:prSet phldrT="[Texto]" custT="1"/>
      <dgm:spPr>
        <a:solidFill>
          <a:srgbClr val="C00000"/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Intereses de la Deuda Pública</a:t>
          </a:r>
        </a:p>
        <a:p>
          <a:r>
            <a:rPr lang="es-DO" sz="1600">
              <a:solidFill>
                <a:schemeClr val="bg1"/>
              </a:solidFill>
            </a:rPr>
            <a:t>16.3%</a:t>
          </a:r>
        </a:p>
      </dgm:t>
    </dgm:pt>
    <dgm:pt modelId="{F7C898DE-7E93-4643-9400-699429A275F7}" type="parTrans" cxnId="{4CC072E3-C6FF-4157-A0C8-F5CCDC740F9E}">
      <dgm:prSet/>
      <dgm:spPr/>
      <dgm:t>
        <a:bodyPr/>
        <a:lstStyle/>
        <a:p>
          <a:endParaRPr lang="es-DO"/>
        </a:p>
      </dgm:t>
    </dgm:pt>
    <dgm:pt modelId="{2379EAC3-5B2B-4D3C-890F-27A9F980B7D5}" type="sibTrans" cxnId="{4CC072E3-C6FF-4157-A0C8-F5CCDC740F9E}">
      <dgm:prSet/>
      <dgm:spPr/>
      <dgm:t>
        <a:bodyPr/>
        <a:lstStyle/>
        <a:p>
          <a:endParaRPr lang="es-DO"/>
        </a:p>
      </dgm:t>
    </dgm:pt>
    <dgm:pt modelId="{028EAF36-2CEC-41E1-978F-55769FAFEE70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Protección del Medio Ambiente</a:t>
          </a:r>
        </a:p>
        <a:p>
          <a:r>
            <a:rPr lang="es-DO" sz="1600">
              <a:solidFill>
                <a:schemeClr val="bg1"/>
              </a:solidFill>
            </a:rPr>
            <a:t>0.6% </a:t>
          </a:r>
        </a:p>
      </dgm:t>
    </dgm:pt>
    <dgm:pt modelId="{A5D80247-F7F1-4A67-A38B-C7DF5165E5DE}" type="parTrans" cxnId="{F9E39080-F645-45F2-9233-9A0FC7A27B84}">
      <dgm:prSet/>
      <dgm:spPr/>
      <dgm:t>
        <a:bodyPr/>
        <a:lstStyle/>
        <a:p>
          <a:endParaRPr lang="es-DO"/>
        </a:p>
      </dgm:t>
    </dgm:pt>
    <dgm:pt modelId="{846BA4EC-CFE6-4B39-96CA-C1AF3BE801B0}" type="sibTrans" cxnId="{F9E39080-F645-45F2-9233-9A0FC7A27B84}">
      <dgm:prSet/>
      <dgm:spPr/>
      <dgm:t>
        <a:bodyPr/>
        <a:lstStyle/>
        <a:p>
          <a:endParaRPr lang="es-DO"/>
        </a:p>
      </dgm:t>
    </dgm:pt>
    <dgm:pt modelId="{DAC7950D-F22E-45C9-8515-99D52AA6B7A4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Generales</a:t>
          </a:r>
        </a:p>
        <a:p>
          <a:r>
            <a:rPr lang="es-DO" sz="1600">
              <a:solidFill>
                <a:schemeClr val="bg1"/>
              </a:solidFill>
            </a:rPr>
            <a:t>17.6%</a:t>
          </a:r>
        </a:p>
      </dgm:t>
    </dgm:pt>
    <dgm:pt modelId="{743E5D47-F9E6-4783-8863-57ACF01FE723}" type="sibTrans" cxnId="{6F2A953A-655E-41BA-A946-4A11FAB1C57E}">
      <dgm:prSet/>
      <dgm:spPr/>
      <dgm:t>
        <a:bodyPr/>
        <a:lstStyle/>
        <a:p>
          <a:endParaRPr lang="es-DO"/>
        </a:p>
      </dgm:t>
    </dgm:pt>
    <dgm:pt modelId="{AE255805-6131-4BDE-9811-C86DDA0AB791}" type="parTrans" cxnId="{6F2A953A-655E-41BA-A946-4A11FAB1C57E}">
      <dgm:prSet/>
      <dgm:spPr/>
      <dgm:t>
        <a:bodyPr/>
        <a:lstStyle/>
        <a:p>
          <a:endParaRPr lang="es-DO"/>
        </a:p>
      </dgm:t>
    </dgm:pt>
    <dgm:pt modelId="{8AF425BD-4AF7-4A97-A6EF-94045418D82B}" type="pres">
      <dgm:prSet presAssocID="{F0676103-71BD-4592-9CE5-12EF0188B034}" presName="cycle" presStyleCnt="0">
        <dgm:presLayoutVars>
          <dgm:dir/>
          <dgm:resizeHandles val="exact"/>
        </dgm:presLayoutVars>
      </dgm:prSet>
      <dgm:spPr/>
    </dgm:pt>
    <dgm:pt modelId="{5B672855-C976-4D4A-9577-160860C250F6}" type="pres">
      <dgm:prSet presAssocID="{4B45B397-526E-4A52-A540-43D58D586FFB}" presName="node" presStyleLbl="node1" presStyleIdx="0" presStyleCnt="5" custScaleX="142287" custScaleY="123133">
        <dgm:presLayoutVars>
          <dgm:bulletEnabled val="1"/>
        </dgm:presLayoutVars>
      </dgm:prSet>
      <dgm:spPr/>
    </dgm:pt>
    <dgm:pt modelId="{10AC11DC-5EF9-48B4-BFBA-E6E060553C98}" type="pres">
      <dgm:prSet presAssocID="{4B45B397-526E-4A52-A540-43D58D586FFB}" presName="spNode" presStyleCnt="0"/>
      <dgm:spPr/>
    </dgm:pt>
    <dgm:pt modelId="{9A3EAD85-7D2B-4953-A0ED-9F8201C779E3}" type="pres">
      <dgm:prSet presAssocID="{39DA3FD7-2CDE-4296-8CB0-FD7997994272}" presName="sibTrans" presStyleLbl="sibTrans1D1" presStyleIdx="0" presStyleCnt="5"/>
      <dgm:spPr/>
    </dgm:pt>
    <dgm:pt modelId="{16D2C606-0691-4436-B14A-54FF241F6146}" type="pres">
      <dgm:prSet presAssocID="{66825950-816F-480A-AB5C-AB6A17034C4E}" presName="node" presStyleLbl="node1" presStyleIdx="1" presStyleCnt="5" custScaleX="142386" custScaleY="123133" custRadScaleRad="98180" custRadScaleInc="20732">
        <dgm:presLayoutVars>
          <dgm:bulletEnabled val="1"/>
        </dgm:presLayoutVars>
      </dgm:prSet>
      <dgm:spPr/>
    </dgm:pt>
    <dgm:pt modelId="{31F54D88-A830-46EF-9312-DBE501006F4B}" type="pres">
      <dgm:prSet presAssocID="{66825950-816F-480A-AB5C-AB6A17034C4E}" presName="spNode" presStyleCnt="0"/>
      <dgm:spPr/>
    </dgm:pt>
    <dgm:pt modelId="{B6197FDB-4CF6-46CE-A9B1-E5DACEE29DF8}" type="pres">
      <dgm:prSet presAssocID="{AE537B6B-FC31-4427-AC43-5F5E647A236D}" presName="sibTrans" presStyleLbl="sibTrans1D1" presStyleIdx="1" presStyleCnt="5"/>
      <dgm:spPr/>
    </dgm:pt>
    <dgm:pt modelId="{BAFCD564-68EE-42A1-A830-0CDE5B198034}" type="pres">
      <dgm:prSet presAssocID="{DAC7950D-F22E-45C9-8515-99D52AA6B7A4}" presName="node" presStyleLbl="node1" presStyleIdx="2" presStyleCnt="5" custScaleX="142287" custScaleY="123323" custRadScaleRad="96903" custRadScaleInc="-14211">
        <dgm:presLayoutVars>
          <dgm:bulletEnabled val="1"/>
        </dgm:presLayoutVars>
      </dgm:prSet>
      <dgm:spPr/>
    </dgm:pt>
    <dgm:pt modelId="{82A92D54-8814-474D-9F59-F0904CC46D8B}" type="pres">
      <dgm:prSet presAssocID="{DAC7950D-F22E-45C9-8515-99D52AA6B7A4}" presName="spNode" presStyleCnt="0"/>
      <dgm:spPr/>
    </dgm:pt>
    <dgm:pt modelId="{FFC6F1B5-5819-441D-A472-025C891BD704}" type="pres">
      <dgm:prSet presAssocID="{743E5D47-F9E6-4783-8863-57ACF01FE723}" presName="sibTrans" presStyleLbl="sibTrans1D1" presStyleIdx="2" presStyleCnt="5"/>
      <dgm:spPr/>
    </dgm:pt>
    <dgm:pt modelId="{74E8486C-938C-4F4B-92A2-6104D680149A}" type="pres">
      <dgm:prSet presAssocID="{AF4B3F79-50E0-4AED-8B9F-E135F849BE9D}" presName="node" presStyleLbl="node1" presStyleIdx="3" presStyleCnt="5" custScaleX="142287" custScaleY="123133" custRadScaleRad="97753" custRadScaleInc="12510">
        <dgm:presLayoutVars>
          <dgm:bulletEnabled val="1"/>
        </dgm:presLayoutVars>
      </dgm:prSet>
      <dgm:spPr/>
    </dgm:pt>
    <dgm:pt modelId="{DA191FB4-9BA0-4A4F-A94E-99856E5367EC}" type="pres">
      <dgm:prSet presAssocID="{AF4B3F79-50E0-4AED-8B9F-E135F849BE9D}" presName="spNode" presStyleCnt="0"/>
      <dgm:spPr/>
    </dgm:pt>
    <dgm:pt modelId="{8BFA919A-4D44-43AF-8C51-AE1B4D7BD2CD}" type="pres">
      <dgm:prSet presAssocID="{2379EAC3-5B2B-4D3C-890F-27A9F980B7D5}" presName="sibTrans" presStyleLbl="sibTrans1D1" presStyleIdx="3" presStyleCnt="5"/>
      <dgm:spPr/>
    </dgm:pt>
    <dgm:pt modelId="{283F4B03-FF76-48E5-8447-05CA30978AA6}" type="pres">
      <dgm:prSet presAssocID="{028EAF36-2CEC-41E1-978F-55769FAFEE70}" presName="node" presStyleLbl="node1" presStyleIdx="4" presStyleCnt="5" custScaleX="142287" custScaleY="123133" custRadScaleRad="99128" custRadScaleInc="-22615">
        <dgm:presLayoutVars>
          <dgm:bulletEnabled val="1"/>
        </dgm:presLayoutVars>
      </dgm:prSet>
      <dgm:spPr/>
    </dgm:pt>
    <dgm:pt modelId="{F907E58A-F9C2-4BA4-B098-3DAAC3670924}" type="pres">
      <dgm:prSet presAssocID="{028EAF36-2CEC-41E1-978F-55769FAFEE70}" presName="spNode" presStyleCnt="0"/>
      <dgm:spPr/>
    </dgm:pt>
    <dgm:pt modelId="{4523C3CF-923D-480C-8AA0-DC914605AE7C}" type="pres">
      <dgm:prSet presAssocID="{846BA4EC-CFE6-4B39-96CA-C1AF3BE801B0}" presName="sibTrans" presStyleLbl="sibTrans1D1" presStyleIdx="4" presStyleCnt="5"/>
      <dgm:spPr/>
    </dgm:pt>
  </dgm:ptLst>
  <dgm:cxnLst>
    <dgm:cxn modelId="{44776701-CA72-444A-96A9-8F4B713ADAA4}" type="presOf" srcId="{DAC7950D-F22E-45C9-8515-99D52AA6B7A4}" destId="{BAFCD564-68EE-42A1-A830-0CDE5B198034}" srcOrd="0" destOrd="0" presId="urn:microsoft.com/office/officeart/2005/8/layout/cycle6"/>
    <dgm:cxn modelId="{173B7C1F-A085-45B7-B90D-D04C57660390}" type="presOf" srcId="{4B45B397-526E-4A52-A540-43D58D586FFB}" destId="{5B672855-C976-4D4A-9577-160860C250F6}" srcOrd="0" destOrd="0" presId="urn:microsoft.com/office/officeart/2005/8/layout/cycle6"/>
    <dgm:cxn modelId="{F305CB25-5695-4E62-A115-00036C29DEA8}" type="presOf" srcId="{66825950-816F-480A-AB5C-AB6A17034C4E}" destId="{16D2C606-0691-4436-B14A-54FF241F6146}" srcOrd="0" destOrd="0" presId="urn:microsoft.com/office/officeart/2005/8/layout/cycle6"/>
    <dgm:cxn modelId="{6F2A953A-655E-41BA-A946-4A11FAB1C57E}" srcId="{F0676103-71BD-4592-9CE5-12EF0188B034}" destId="{DAC7950D-F22E-45C9-8515-99D52AA6B7A4}" srcOrd="2" destOrd="0" parTransId="{AE255805-6131-4BDE-9811-C86DDA0AB791}" sibTransId="{743E5D47-F9E6-4783-8863-57ACF01FE723}"/>
    <dgm:cxn modelId="{88C1755D-E74C-4737-998F-93E2E5F840AA}" type="presOf" srcId="{AE537B6B-FC31-4427-AC43-5F5E647A236D}" destId="{B6197FDB-4CF6-46CE-A9B1-E5DACEE29DF8}" srcOrd="0" destOrd="0" presId="urn:microsoft.com/office/officeart/2005/8/layout/cycle6"/>
    <dgm:cxn modelId="{04EF1260-254F-4B05-9C41-C3DF6132C97E}" type="presOf" srcId="{AF4B3F79-50E0-4AED-8B9F-E135F849BE9D}" destId="{74E8486C-938C-4F4B-92A2-6104D680149A}" srcOrd="0" destOrd="0" presId="urn:microsoft.com/office/officeart/2005/8/layout/cycle6"/>
    <dgm:cxn modelId="{9B691642-90CE-405D-88F9-04375F7993F9}" type="presOf" srcId="{846BA4EC-CFE6-4B39-96CA-C1AF3BE801B0}" destId="{4523C3CF-923D-480C-8AA0-DC914605AE7C}" srcOrd="0" destOrd="0" presId="urn:microsoft.com/office/officeart/2005/8/layout/cycle6"/>
    <dgm:cxn modelId="{4FA9E57B-556E-412F-AC83-0A0B7A38C62B}" type="presOf" srcId="{F0676103-71BD-4592-9CE5-12EF0188B034}" destId="{8AF425BD-4AF7-4A97-A6EF-94045418D82B}" srcOrd="0" destOrd="0" presId="urn:microsoft.com/office/officeart/2005/8/layout/cycle6"/>
    <dgm:cxn modelId="{F9E39080-F645-45F2-9233-9A0FC7A27B84}" srcId="{F0676103-71BD-4592-9CE5-12EF0188B034}" destId="{028EAF36-2CEC-41E1-978F-55769FAFEE70}" srcOrd="4" destOrd="0" parTransId="{A5D80247-F7F1-4A67-A38B-C7DF5165E5DE}" sibTransId="{846BA4EC-CFE6-4B39-96CA-C1AF3BE801B0}"/>
    <dgm:cxn modelId="{85FDB88D-96EF-4099-9B0F-FC84B6132E28}" type="presOf" srcId="{028EAF36-2CEC-41E1-978F-55769FAFEE70}" destId="{283F4B03-FF76-48E5-8447-05CA30978AA6}" srcOrd="0" destOrd="0" presId="urn:microsoft.com/office/officeart/2005/8/layout/cycle6"/>
    <dgm:cxn modelId="{41890F8F-F3B1-4CE8-84AF-A0D6479FDAF6}" type="presOf" srcId="{2379EAC3-5B2B-4D3C-890F-27A9F980B7D5}" destId="{8BFA919A-4D44-43AF-8C51-AE1B4D7BD2CD}" srcOrd="0" destOrd="0" presId="urn:microsoft.com/office/officeart/2005/8/layout/cycle6"/>
    <dgm:cxn modelId="{ABFE5995-894F-4BF8-95BE-4BB0D48F26D5}" srcId="{F0676103-71BD-4592-9CE5-12EF0188B034}" destId="{66825950-816F-480A-AB5C-AB6A17034C4E}" srcOrd="1" destOrd="0" parTransId="{56B58511-39D6-4FA2-A890-F01B543A67E0}" sibTransId="{AE537B6B-FC31-4427-AC43-5F5E647A236D}"/>
    <dgm:cxn modelId="{876101B9-F4D9-4B36-BD2F-5F9A3E1B72A2}" type="presOf" srcId="{39DA3FD7-2CDE-4296-8CB0-FD7997994272}" destId="{9A3EAD85-7D2B-4953-A0ED-9F8201C779E3}" srcOrd="0" destOrd="0" presId="urn:microsoft.com/office/officeart/2005/8/layout/cycle6"/>
    <dgm:cxn modelId="{C732FFBB-758F-4B89-91D2-D335BDED57F1}" type="presOf" srcId="{743E5D47-F9E6-4783-8863-57ACF01FE723}" destId="{FFC6F1B5-5819-441D-A472-025C891BD704}" srcOrd="0" destOrd="0" presId="urn:microsoft.com/office/officeart/2005/8/layout/cycle6"/>
    <dgm:cxn modelId="{2FBA9ECC-3290-4E70-A5BF-F0C308578DB4}" srcId="{F0676103-71BD-4592-9CE5-12EF0188B034}" destId="{4B45B397-526E-4A52-A540-43D58D586FFB}" srcOrd="0" destOrd="0" parTransId="{DFC7D38E-4B6D-447E-A14C-3EEA84136060}" sibTransId="{39DA3FD7-2CDE-4296-8CB0-FD7997994272}"/>
    <dgm:cxn modelId="{4CC072E3-C6FF-4157-A0C8-F5CCDC740F9E}" srcId="{F0676103-71BD-4592-9CE5-12EF0188B034}" destId="{AF4B3F79-50E0-4AED-8B9F-E135F849BE9D}" srcOrd="3" destOrd="0" parTransId="{F7C898DE-7E93-4643-9400-699429A275F7}" sibTransId="{2379EAC3-5B2B-4D3C-890F-27A9F980B7D5}"/>
    <dgm:cxn modelId="{A84766E7-991D-4BDB-B850-F0171FD2F03A}" type="presParOf" srcId="{8AF425BD-4AF7-4A97-A6EF-94045418D82B}" destId="{5B672855-C976-4D4A-9577-160860C250F6}" srcOrd="0" destOrd="0" presId="urn:microsoft.com/office/officeart/2005/8/layout/cycle6"/>
    <dgm:cxn modelId="{99BD55E5-253B-44D0-8398-736A3CF4F2E1}" type="presParOf" srcId="{8AF425BD-4AF7-4A97-A6EF-94045418D82B}" destId="{10AC11DC-5EF9-48B4-BFBA-E6E060553C98}" srcOrd="1" destOrd="0" presId="urn:microsoft.com/office/officeart/2005/8/layout/cycle6"/>
    <dgm:cxn modelId="{C22DD561-945B-4778-90E3-B6B7A9BD459F}" type="presParOf" srcId="{8AF425BD-4AF7-4A97-A6EF-94045418D82B}" destId="{9A3EAD85-7D2B-4953-A0ED-9F8201C779E3}" srcOrd="2" destOrd="0" presId="urn:microsoft.com/office/officeart/2005/8/layout/cycle6"/>
    <dgm:cxn modelId="{E1395872-C4F6-42D6-9DCB-9A7EF05C975E}" type="presParOf" srcId="{8AF425BD-4AF7-4A97-A6EF-94045418D82B}" destId="{16D2C606-0691-4436-B14A-54FF241F6146}" srcOrd="3" destOrd="0" presId="urn:microsoft.com/office/officeart/2005/8/layout/cycle6"/>
    <dgm:cxn modelId="{923B2A4F-3718-4B45-9828-47FCA10E2FF4}" type="presParOf" srcId="{8AF425BD-4AF7-4A97-A6EF-94045418D82B}" destId="{31F54D88-A830-46EF-9312-DBE501006F4B}" srcOrd="4" destOrd="0" presId="urn:microsoft.com/office/officeart/2005/8/layout/cycle6"/>
    <dgm:cxn modelId="{8ADAA970-884E-45D0-80B4-75702C1F1131}" type="presParOf" srcId="{8AF425BD-4AF7-4A97-A6EF-94045418D82B}" destId="{B6197FDB-4CF6-46CE-A9B1-E5DACEE29DF8}" srcOrd="5" destOrd="0" presId="urn:microsoft.com/office/officeart/2005/8/layout/cycle6"/>
    <dgm:cxn modelId="{6F3D0704-77A3-43A5-914B-D0F9E0789795}" type="presParOf" srcId="{8AF425BD-4AF7-4A97-A6EF-94045418D82B}" destId="{BAFCD564-68EE-42A1-A830-0CDE5B198034}" srcOrd="6" destOrd="0" presId="urn:microsoft.com/office/officeart/2005/8/layout/cycle6"/>
    <dgm:cxn modelId="{ACA78C48-A437-4B07-8C38-1202A90C6014}" type="presParOf" srcId="{8AF425BD-4AF7-4A97-A6EF-94045418D82B}" destId="{82A92D54-8814-474D-9F59-F0904CC46D8B}" srcOrd="7" destOrd="0" presId="urn:microsoft.com/office/officeart/2005/8/layout/cycle6"/>
    <dgm:cxn modelId="{31085D97-7672-4D1E-8E83-6C33DF56C7C9}" type="presParOf" srcId="{8AF425BD-4AF7-4A97-A6EF-94045418D82B}" destId="{FFC6F1B5-5819-441D-A472-025C891BD704}" srcOrd="8" destOrd="0" presId="urn:microsoft.com/office/officeart/2005/8/layout/cycle6"/>
    <dgm:cxn modelId="{AFA07A37-6968-44A3-BEFE-C02694A79D54}" type="presParOf" srcId="{8AF425BD-4AF7-4A97-A6EF-94045418D82B}" destId="{74E8486C-938C-4F4B-92A2-6104D680149A}" srcOrd="9" destOrd="0" presId="urn:microsoft.com/office/officeart/2005/8/layout/cycle6"/>
    <dgm:cxn modelId="{92FB19A2-4F00-4AFE-AAA3-7EA245EBBE20}" type="presParOf" srcId="{8AF425BD-4AF7-4A97-A6EF-94045418D82B}" destId="{DA191FB4-9BA0-4A4F-A94E-99856E5367EC}" srcOrd="10" destOrd="0" presId="urn:microsoft.com/office/officeart/2005/8/layout/cycle6"/>
    <dgm:cxn modelId="{41070618-92EE-422F-9C84-CF8413FF0D6E}" type="presParOf" srcId="{8AF425BD-4AF7-4A97-A6EF-94045418D82B}" destId="{8BFA919A-4D44-43AF-8C51-AE1B4D7BD2CD}" srcOrd="11" destOrd="0" presId="urn:microsoft.com/office/officeart/2005/8/layout/cycle6"/>
    <dgm:cxn modelId="{4FDD194D-7C82-4CFC-9F3B-C2C1E9EA3A9A}" type="presParOf" srcId="{8AF425BD-4AF7-4A97-A6EF-94045418D82B}" destId="{283F4B03-FF76-48E5-8447-05CA30978AA6}" srcOrd="12" destOrd="0" presId="urn:microsoft.com/office/officeart/2005/8/layout/cycle6"/>
    <dgm:cxn modelId="{3B48D7C4-C863-4172-B429-D4D6855A0D85}" type="presParOf" srcId="{8AF425BD-4AF7-4A97-A6EF-94045418D82B}" destId="{F907E58A-F9C2-4BA4-B098-3DAAC3670924}" srcOrd="13" destOrd="0" presId="urn:microsoft.com/office/officeart/2005/8/layout/cycle6"/>
    <dgm:cxn modelId="{9402ADE4-B6D4-4053-84C0-A94BD76CB168}" type="presParOf" srcId="{8AF425BD-4AF7-4A97-A6EF-94045418D82B}" destId="{4523C3CF-923D-480C-8AA0-DC914605AE7C}" srcOrd="14" destOrd="0" presId="urn:microsoft.com/office/officeart/2005/8/layout/cycle6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B672855-C976-4D4A-9577-160860C250F6}">
      <dsp:nvSpPr>
        <dsp:cNvPr id="0" name=""/>
        <dsp:cNvSpPr/>
      </dsp:nvSpPr>
      <dsp:spPr>
        <a:xfrm>
          <a:off x="2309730" y="-61367"/>
          <a:ext cx="1660229" cy="933879"/>
        </a:xfrm>
        <a:prstGeom prst="roundRect">
          <a:avLst/>
        </a:prstGeom>
        <a:solidFill>
          <a:schemeClr val="accent5">
            <a:lumMod val="50000"/>
          </a:schemeClr>
        </a:solidFill>
        <a:ln w="254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Sociales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 46.6%</a:t>
          </a:r>
        </a:p>
      </dsp:txBody>
      <dsp:txXfrm>
        <a:off x="2355318" y="-15779"/>
        <a:ext cx="1569053" cy="842703"/>
      </dsp:txXfrm>
    </dsp:sp>
    <dsp:sp modelId="{9A3EAD85-7D2B-4953-A0ED-9F8201C779E3}">
      <dsp:nvSpPr>
        <dsp:cNvPr id="0" name=""/>
        <dsp:cNvSpPr/>
      </dsp:nvSpPr>
      <dsp:spPr>
        <a:xfrm>
          <a:off x="1568733" y="367258"/>
          <a:ext cx="3030712" cy="3030712"/>
        </a:xfrm>
        <a:custGeom>
          <a:avLst/>
          <a:gdLst/>
          <a:ahLst/>
          <a:cxnLst/>
          <a:rect l="0" t="0" r="0" b="0"/>
          <a:pathLst>
            <a:path>
              <a:moveTo>
                <a:pt x="2406322" y="289597"/>
              </a:moveTo>
              <a:arcTo wR="1515356" hR="1515356" stAng="18360735" swAng="1408629"/>
            </a:path>
          </a:pathLst>
        </a:custGeom>
        <a:noFill/>
        <a:ln w="1270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6D2C606-0691-4436-B14A-54FF241F6146}">
      <dsp:nvSpPr>
        <dsp:cNvPr id="0" name=""/>
        <dsp:cNvSpPr/>
      </dsp:nvSpPr>
      <dsp:spPr>
        <a:xfrm>
          <a:off x="3758656" y="1118696"/>
          <a:ext cx="1661384" cy="933879"/>
        </a:xfrm>
        <a:prstGeom prst="roundRect">
          <a:avLst/>
        </a:prstGeom>
        <a:solidFill>
          <a:srgbClr val="8A0000"/>
        </a:solidFill>
        <a:ln w="254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Económicos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 18.9%</a:t>
          </a:r>
        </a:p>
      </dsp:txBody>
      <dsp:txXfrm>
        <a:off x="3804244" y="1164284"/>
        <a:ext cx="1570208" cy="842703"/>
      </dsp:txXfrm>
    </dsp:sp>
    <dsp:sp modelId="{B6197FDB-4CF6-46CE-A9B1-E5DACEE29DF8}">
      <dsp:nvSpPr>
        <dsp:cNvPr id="0" name=""/>
        <dsp:cNvSpPr/>
      </dsp:nvSpPr>
      <dsp:spPr>
        <a:xfrm>
          <a:off x="1603283" y="345249"/>
          <a:ext cx="3030712" cy="3030712"/>
        </a:xfrm>
        <a:custGeom>
          <a:avLst/>
          <a:gdLst/>
          <a:ahLst/>
          <a:cxnLst/>
          <a:rect l="0" t="0" r="0" b="0"/>
          <a:pathLst>
            <a:path>
              <a:moveTo>
                <a:pt x="3017780" y="1712906"/>
              </a:moveTo>
              <a:arcTo wR="1515356" hR="1515356" stAng="449443" swAng="1258450"/>
            </a:path>
          </a:pathLst>
        </a:custGeom>
        <a:noFill/>
        <a:ln w="1270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FCD564-68EE-42A1-A830-0CDE5B198034}">
      <dsp:nvSpPr>
        <dsp:cNvPr id="0" name=""/>
        <dsp:cNvSpPr/>
      </dsp:nvSpPr>
      <dsp:spPr>
        <a:xfrm>
          <a:off x="3241996" y="2587796"/>
          <a:ext cx="1660229" cy="935320"/>
        </a:xfrm>
        <a:prstGeom prst="roundRect">
          <a:avLst/>
        </a:prstGeom>
        <a:solidFill>
          <a:schemeClr val="accent1">
            <a:lumMod val="75000"/>
          </a:schemeClr>
        </a:solidFill>
        <a:ln w="254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Generales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17.6%</a:t>
          </a:r>
        </a:p>
      </dsp:txBody>
      <dsp:txXfrm>
        <a:off x="3287655" y="2633455"/>
        <a:ext cx="1568911" cy="844002"/>
      </dsp:txXfrm>
    </dsp:sp>
    <dsp:sp modelId="{FFC6F1B5-5819-441D-A472-025C891BD704}">
      <dsp:nvSpPr>
        <dsp:cNvPr id="0" name=""/>
        <dsp:cNvSpPr/>
      </dsp:nvSpPr>
      <dsp:spPr>
        <a:xfrm>
          <a:off x="1529129" y="368011"/>
          <a:ext cx="3030712" cy="3030712"/>
        </a:xfrm>
        <a:custGeom>
          <a:avLst/>
          <a:gdLst/>
          <a:ahLst/>
          <a:cxnLst/>
          <a:rect l="0" t="0" r="0" b="0"/>
          <a:pathLst>
            <a:path>
              <a:moveTo>
                <a:pt x="1710836" y="3018050"/>
              </a:moveTo>
              <a:arcTo wR="1515356" hR="1515356" stAng="4955292" swAng="455466"/>
            </a:path>
          </a:pathLst>
        </a:custGeom>
        <a:noFill/>
        <a:ln w="1270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E8486C-938C-4F4B-92A2-6104D680149A}">
      <dsp:nvSpPr>
        <dsp:cNvPr id="0" name=""/>
        <dsp:cNvSpPr/>
      </dsp:nvSpPr>
      <dsp:spPr>
        <a:xfrm>
          <a:off x="1377466" y="2605140"/>
          <a:ext cx="1660229" cy="933879"/>
        </a:xfrm>
        <a:prstGeom prst="roundRect">
          <a:avLst/>
        </a:prstGeom>
        <a:solidFill>
          <a:srgbClr val="C00000"/>
        </a:solidFill>
        <a:ln w="254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Intereses de la Deuda Pública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16.3%</a:t>
          </a:r>
        </a:p>
      </dsp:txBody>
      <dsp:txXfrm>
        <a:off x="1423054" y="2650728"/>
        <a:ext cx="1569053" cy="842703"/>
      </dsp:txXfrm>
    </dsp:sp>
    <dsp:sp modelId="{8BFA919A-4D44-43AF-8C51-AE1B4D7BD2CD}">
      <dsp:nvSpPr>
        <dsp:cNvPr id="0" name=""/>
        <dsp:cNvSpPr/>
      </dsp:nvSpPr>
      <dsp:spPr>
        <a:xfrm>
          <a:off x="1631078" y="346261"/>
          <a:ext cx="3030712" cy="3030712"/>
        </a:xfrm>
        <a:custGeom>
          <a:avLst/>
          <a:gdLst/>
          <a:ahLst/>
          <a:cxnLst/>
          <a:rect l="0" t="0" r="0" b="0"/>
          <a:pathLst>
            <a:path>
              <a:moveTo>
                <a:pt x="192141" y="2253873"/>
              </a:moveTo>
              <a:arcTo wR="1515356" hR="1515356" stAng="9049984" swAng="1283611"/>
            </a:path>
          </a:pathLst>
        </a:custGeom>
        <a:noFill/>
        <a:ln w="1270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83F4B03-FF76-48E5-8447-05CA30978AA6}">
      <dsp:nvSpPr>
        <dsp:cNvPr id="0" name=""/>
        <dsp:cNvSpPr/>
      </dsp:nvSpPr>
      <dsp:spPr>
        <a:xfrm>
          <a:off x="843607" y="1127012"/>
          <a:ext cx="1660229" cy="933879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254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Protección del Medio Ambiente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0.6% </a:t>
          </a:r>
        </a:p>
      </dsp:txBody>
      <dsp:txXfrm>
        <a:off x="889195" y="1172600"/>
        <a:ext cx="1569053" cy="842703"/>
      </dsp:txXfrm>
    </dsp:sp>
    <dsp:sp modelId="{4523C3CF-923D-480C-8AA0-DC914605AE7C}">
      <dsp:nvSpPr>
        <dsp:cNvPr id="0" name=""/>
        <dsp:cNvSpPr/>
      </dsp:nvSpPr>
      <dsp:spPr>
        <a:xfrm>
          <a:off x="1650638" y="388059"/>
          <a:ext cx="3030712" cy="3030712"/>
        </a:xfrm>
        <a:custGeom>
          <a:avLst/>
          <a:gdLst/>
          <a:ahLst/>
          <a:cxnLst/>
          <a:rect l="0" t="0" r="0" b="0"/>
          <a:pathLst>
            <a:path>
              <a:moveTo>
                <a:pt x="217352" y="733377"/>
              </a:moveTo>
              <a:arcTo wR="1515356" hR="1515356" stAng="12664005" swAng="1456869"/>
            </a:path>
          </a:pathLst>
        </a:custGeom>
        <a:noFill/>
        <a:ln w="1270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ycle6">
  <dgm:title val=""/>
  <dgm:desc val=""/>
  <dgm:catLst>
    <dgm:cat type="cycle" pri="4000"/>
    <dgm:cat type="relationship" pri="2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  <dgm:pt modelId="3"/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func="var" arg="dir" op="equ" val="norm">
        <dgm:choose name="Name2">
          <dgm:if name="Name3" axis="ch" ptType="node" func="cnt" op="gt" val="2">
            <dgm:alg type="cycle">
              <dgm:param type="stAng" val="0"/>
              <dgm:param type="spanAng" val="360"/>
            </dgm:alg>
          </dgm:if>
          <dgm:else name="Name4">
            <dgm:alg type="cycle">
              <dgm:param type="stAng" val="-90"/>
              <dgm:param type="spanAng" val="360"/>
            </dgm:alg>
          </dgm:else>
        </dgm:choose>
      </dgm:if>
      <dgm:else name="Name5">
        <dgm:choose name="Name6">
          <dgm:if name="Name7" axis="ch" ptType="node" func="cnt" op="gt" val="2">
            <dgm:alg type="cycle">
              <dgm:param type="stAng" val="0"/>
              <dgm:param type="spanAng" val="-360"/>
            </dgm:alg>
          </dgm:if>
          <dgm:else name="Name8">
            <dgm:alg type="cycle">
              <dgm:param type="stAng" val="90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func="var" arg="dir" op="equ" val="norm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op="equ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if>
      <dgm:else name="Name11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op="equ" fact="-1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else>
    </dgm:choose>
    <dgm:ruleLst/>
    <dgm:forEach name="Name12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/>
        </dgm:shape>
        <dgm:presOf axis="desOrSelf" ptType="node"/>
        <dgm:constrLst>
          <dgm:constr type="h" refType="w" fact="0.65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5" fact="NaN" max="NaN"/>
        </dgm:ruleLst>
      </dgm:layoutNode>
      <dgm:choose name="Name13">
        <dgm:if name="Name14" axis="par ch" ptType="doc node" func="cnt" op="gt" val="1">
          <dgm:layoutNode name="spNode">
            <dgm:alg type="sp"/>
            <dgm:shape xmlns:r="http://schemas.openxmlformats.org/officeDocument/2006/relationships" r:blip="">
              <dgm:adjLst/>
            </dgm:shape>
            <dgm:presOf/>
            <dgm:constrLst>
              <dgm:constr type="h" refType="w"/>
            </dgm:constrLst>
            <dgm:ruleLst/>
          </dgm:layoutNode>
          <dgm:forEach name="Name15" axis="followSib" ptType="sibTrans" hideLastTrans="0" cnt="1">
            <dgm:layoutNode name="sibTrans">
              <dgm:alg type="conn">
                <dgm:param type="dim" val="1D"/>
                <dgm:param type="connRout" val="curve"/>
                <dgm:param type="begPts" val="radial"/>
                <dgm:param type="endPts" val="radial"/>
                <dgm:param type="endSty" val="noArr"/>
              </dgm:alg>
              <dgm:shape xmlns:r="http://schemas.openxmlformats.org/officeDocument/2006/relationships" type="conn" r:blip="">
                <dgm:adjLst/>
              </dgm:shape>
              <dgm:presOf axis="self"/>
              <dgm:constrLst>
                <dgm:constr type="h" refType="w" fact="0.65"/>
                <dgm:constr type="connDist"/>
                <dgm:constr type="begPad" refType="connDist" fact="0.01"/>
                <dgm:constr type="endPad" refType="connDist" fact="0.01"/>
              </dgm:constrLst>
              <dgm:ruleLst/>
            </dgm:layoutNode>
          </dgm:forEach>
        </dgm:if>
        <dgm:else name="Name16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svg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11" Type="http://schemas.openxmlformats.org/officeDocument/2006/relationships/image" Target="../media/image12.svg"/><Relationship Id="rId5" Type="http://schemas.openxmlformats.org/officeDocument/2006/relationships/diagramQuickStyle" Target="../diagrams/quickStyle1.xml"/><Relationship Id="rId15" Type="http://schemas.openxmlformats.org/officeDocument/2006/relationships/image" Target="../media/image16.svg"/><Relationship Id="rId10" Type="http://schemas.openxmlformats.org/officeDocument/2006/relationships/image" Target="../media/image11.png"/><Relationship Id="rId4" Type="http://schemas.openxmlformats.org/officeDocument/2006/relationships/diagramLayout" Target="../diagrams/layout1.xml"/><Relationship Id="rId9" Type="http://schemas.openxmlformats.org/officeDocument/2006/relationships/image" Target="../media/image10.svg"/><Relationship Id="rId14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722260</xdr:colOff>
      <xdr:row>1</xdr:row>
      <xdr:rowOff>130386</xdr:rowOff>
    </xdr:from>
    <xdr:to>
      <xdr:col>2</xdr:col>
      <xdr:colOff>229024</xdr:colOff>
      <xdr:row>4</xdr:row>
      <xdr:rowOff>353906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3EADA8-565F-4EC1-87CA-EB6E2BBF960F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260" y="310303"/>
          <a:ext cx="1835097" cy="83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928370</xdr:colOff>
      <xdr:row>1</xdr:row>
      <xdr:rowOff>140970</xdr:rowOff>
    </xdr:from>
    <xdr:to>
      <xdr:col>10</xdr:col>
      <xdr:colOff>643891</xdr:colOff>
      <xdr:row>4</xdr:row>
      <xdr:rowOff>408093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A9824A-7A77-42CE-9C2E-25D39B630570}"/>
            </a:ext>
            <a:ext uri="{147F2762-F138-4A5C-976F-8EAC2B608ADB}">
              <a16:predDERef xmlns:a16="http://schemas.microsoft.com/office/drawing/2014/main" pred="{0F0969AF-AB9A-4AE0-9C5A-77FFB17A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120" y="320887"/>
          <a:ext cx="2234354" cy="88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553811</xdr:colOff>
      <xdr:row>5</xdr:row>
      <xdr:rowOff>11147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B922C8-FC16-4DED-A59A-C048E74D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0001" cy="121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2</xdr:col>
      <xdr:colOff>88842</xdr:colOff>
      <xdr:row>3</xdr:row>
      <xdr:rowOff>98713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BE9E821-F0D2-44FD-8812-D1E71817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313757" cy="6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499803</xdr:colOff>
      <xdr:row>0</xdr:row>
      <xdr:rowOff>0</xdr:rowOff>
    </xdr:from>
    <xdr:to>
      <xdr:col>13</xdr:col>
      <xdr:colOff>403733</xdr:colOff>
      <xdr:row>3</xdr:row>
      <xdr:rowOff>154305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E7C9A-961E-4CD3-9D3C-8A58C266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3143" y="0"/>
          <a:ext cx="1483175" cy="69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387231</xdr:colOff>
      <xdr:row>9</xdr:row>
      <xdr:rowOff>123132</xdr:rowOff>
    </xdr:from>
    <xdr:to>
      <xdr:col>11</xdr:col>
      <xdr:colOff>415637</xdr:colOff>
      <xdr:row>28</xdr:row>
      <xdr:rowOff>56802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19A180A-8295-4B9D-9DD3-27813F4B8AB4}"/>
            </a:ext>
          </a:extLst>
        </xdr:cNvPr>
        <xdr:cNvGrpSpPr/>
      </xdr:nvGrpSpPr>
      <xdr:grpSpPr>
        <a:xfrm>
          <a:off x="1608163" y="1837632"/>
          <a:ext cx="6280269" cy="3553170"/>
          <a:chOff x="6940258" y="4559876"/>
          <a:chExt cx="6377422" cy="3700895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BED33C1B-BA07-4695-575C-312E84E068EB}"/>
              </a:ext>
            </a:extLst>
          </xdr:cNvPr>
          <xdr:cNvGraphicFramePr/>
        </xdr:nvGraphicFramePr>
        <xdr:xfrm>
          <a:off x="6940258" y="4559876"/>
          <a:ext cx="6377422" cy="370089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grpSp>
        <xdr:nvGrpSpPr>
          <xdr:cNvPr id="6" name="Gráfico 10" descr="Usuarios contorno">
            <a:extLst>
              <a:ext uri="{FF2B5EF4-FFF2-40B4-BE49-F238E27FC236}">
                <a16:creationId xmlns:a16="http://schemas.microsoft.com/office/drawing/2014/main" id="{BD851DC0-2EDF-256D-B6C0-861EE44BF8E8}"/>
              </a:ext>
            </a:extLst>
          </xdr:cNvPr>
          <xdr:cNvGrpSpPr/>
        </xdr:nvGrpSpPr>
        <xdr:grpSpPr>
          <a:xfrm>
            <a:off x="9568941" y="4591368"/>
            <a:ext cx="1098533" cy="666955"/>
            <a:chOff x="9499668" y="4651981"/>
            <a:chExt cx="1098533" cy="666955"/>
          </a:xfrm>
          <a:solidFill>
            <a:schemeClr val="bg1">
              <a:alpha val="10000"/>
            </a:schemeClr>
          </a:solidFill>
        </xdr:grpSpPr>
        <xdr:sp macro="" textlink="">
          <xdr:nvSpPr>
            <xdr:cNvPr id="11" name="Forma libre: forma 10">
              <a:extLst>
                <a:ext uri="{FF2B5EF4-FFF2-40B4-BE49-F238E27FC236}">
                  <a16:creationId xmlns:a16="http://schemas.microsoft.com/office/drawing/2014/main" id="{C2FE278F-77B9-9E07-CA76-A545B9D35902}"/>
                </a:ext>
              </a:extLst>
            </xdr:cNvPr>
            <xdr:cNvSpPr/>
          </xdr:nvSpPr>
          <xdr:spPr>
            <a:xfrm>
              <a:off x="9617273" y="4651981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092 h 235419"/>
                <a:gd name="connsiteX6" fmla="*/ 209261 w 235419"/>
                <a:gd name="connsiteY6" fmla="*/ 117644 h 235419"/>
                <a:gd name="connsiteX7" fmla="*/ 117710 w 235419"/>
                <a:gd name="connsiteY7" fmla="*/ 209196 h 235419"/>
                <a:gd name="connsiteX8" fmla="*/ 26158 w 235419"/>
                <a:gd name="connsiteY8" fmla="*/ 117644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092"/>
                  </a:moveTo>
                  <a:cubicBezTo>
                    <a:pt x="168272" y="26092"/>
                    <a:pt x="209261" y="67081"/>
                    <a:pt x="209261" y="117644"/>
                  </a:cubicBezTo>
                  <a:cubicBezTo>
                    <a:pt x="209261" y="168207"/>
                    <a:pt x="168272" y="209196"/>
                    <a:pt x="117710" y="209196"/>
                  </a:cubicBezTo>
                  <a:cubicBezTo>
                    <a:pt x="67147" y="209196"/>
                    <a:pt x="26158" y="168207"/>
                    <a:pt x="26158" y="117644"/>
                  </a:cubicBezTo>
                  <a:cubicBezTo>
                    <a:pt x="26223" y="67109"/>
                    <a:pt x="67174" y="26158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2" name="Forma libre: forma 11">
              <a:extLst>
                <a:ext uri="{FF2B5EF4-FFF2-40B4-BE49-F238E27FC236}">
                  <a16:creationId xmlns:a16="http://schemas.microsoft.com/office/drawing/2014/main" id="{C40CB4D0-0E03-9EAA-386B-147DD56E1C71}"/>
                </a:ext>
              </a:extLst>
            </xdr:cNvPr>
            <xdr:cNvSpPr/>
          </xdr:nvSpPr>
          <xdr:spPr>
            <a:xfrm>
              <a:off x="10245057" y="4651981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092 h 235419"/>
                <a:gd name="connsiteX6" fmla="*/ 209261 w 235419"/>
                <a:gd name="connsiteY6" fmla="*/ 117644 h 235419"/>
                <a:gd name="connsiteX7" fmla="*/ 117710 w 235419"/>
                <a:gd name="connsiteY7" fmla="*/ 209196 h 235419"/>
                <a:gd name="connsiteX8" fmla="*/ 26158 w 235419"/>
                <a:gd name="connsiteY8" fmla="*/ 117644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092"/>
                  </a:moveTo>
                  <a:cubicBezTo>
                    <a:pt x="168272" y="26092"/>
                    <a:pt x="209261" y="67081"/>
                    <a:pt x="209261" y="117644"/>
                  </a:cubicBezTo>
                  <a:cubicBezTo>
                    <a:pt x="209261" y="168207"/>
                    <a:pt x="168272" y="209196"/>
                    <a:pt x="117710" y="209196"/>
                  </a:cubicBezTo>
                  <a:cubicBezTo>
                    <a:pt x="67147" y="209196"/>
                    <a:pt x="26158" y="168207"/>
                    <a:pt x="26158" y="117644"/>
                  </a:cubicBezTo>
                  <a:cubicBezTo>
                    <a:pt x="26223" y="67109"/>
                    <a:pt x="67174" y="26158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3" name="Forma libre: forma 12">
              <a:extLst>
                <a:ext uri="{FF2B5EF4-FFF2-40B4-BE49-F238E27FC236}">
                  <a16:creationId xmlns:a16="http://schemas.microsoft.com/office/drawing/2014/main" id="{0BA98989-0648-55B9-C526-E818AC3FCB03}"/>
                </a:ext>
              </a:extLst>
            </xdr:cNvPr>
            <xdr:cNvSpPr/>
          </xdr:nvSpPr>
          <xdr:spPr>
            <a:xfrm>
              <a:off x="10201256" y="4915977"/>
              <a:ext cx="396945" cy="222340"/>
            </a:xfrm>
            <a:custGeom>
              <a:avLst/>
              <a:gdLst>
                <a:gd name="connsiteX0" fmla="*/ 369464 w 396945"/>
                <a:gd name="connsiteY0" fmla="*/ 69305 h 222340"/>
                <a:gd name="connsiteX1" fmla="*/ 256371 w 396945"/>
                <a:gd name="connsiteY1" fmla="*/ 15276 h 222340"/>
                <a:gd name="connsiteX2" fmla="*/ 161511 w 396945"/>
                <a:gd name="connsiteY2" fmla="*/ 0 h 222340"/>
                <a:gd name="connsiteX3" fmla="*/ 66937 w 396945"/>
                <a:gd name="connsiteY3" fmla="*/ 15211 h 222340"/>
                <a:gd name="connsiteX4" fmla="*/ 4290 w 396945"/>
                <a:gd name="connsiteY4" fmla="*/ 39080 h 222340"/>
                <a:gd name="connsiteX5" fmla="*/ 0 w 396945"/>
                <a:gd name="connsiteY5" fmla="*/ 70992 h 222340"/>
                <a:gd name="connsiteX6" fmla="*/ 74262 w 396945"/>
                <a:gd name="connsiteY6" fmla="*/ 40309 h 222340"/>
                <a:gd name="connsiteX7" fmla="*/ 161511 w 396945"/>
                <a:gd name="connsiteY7" fmla="*/ 26158 h 222340"/>
                <a:gd name="connsiteX8" fmla="*/ 249714 w 396945"/>
                <a:gd name="connsiteY8" fmla="*/ 40544 h 222340"/>
                <a:gd name="connsiteX9" fmla="*/ 353194 w 396945"/>
                <a:gd name="connsiteY9" fmla="*/ 89786 h 222340"/>
                <a:gd name="connsiteX10" fmla="*/ 354319 w 396945"/>
                <a:gd name="connsiteY10" fmla="*/ 90623 h 222340"/>
                <a:gd name="connsiteX11" fmla="*/ 370772 w 396945"/>
                <a:gd name="connsiteY11" fmla="*/ 124249 h 222340"/>
                <a:gd name="connsiteX12" fmla="*/ 370772 w 396945"/>
                <a:gd name="connsiteY12" fmla="*/ 222340 h 222340"/>
                <a:gd name="connsiteX13" fmla="*/ 396930 w 396945"/>
                <a:gd name="connsiteY13" fmla="*/ 222340 h 222340"/>
                <a:gd name="connsiteX14" fmla="*/ 396930 w 396945"/>
                <a:gd name="connsiteY14" fmla="*/ 124249 h 222340"/>
                <a:gd name="connsiteX15" fmla="*/ 369464 w 396945"/>
                <a:gd name="connsiteY15" fmla="*/ 69305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396945" h="222340">
                  <a:moveTo>
                    <a:pt x="369464" y="69305"/>
                  </a:moveTo>
                  <a:cubicBezTo>
                    <a:pt x="336129" y="43309"/>
                    <a:pt x="297540" y="24873"/>
                    <a:pt x="256371" y="15276"/>
                  </a:cubicBezTo>
                  <a:cubicBezTo>
                    <a:pt x="225552" y="6073"/>
                    <a:pt x="193661" y="936"/>
                    <a:pt x="161511" y="0"/>
                  </a:cubicBezTo>
                  <a:cubicBezTo>
                    <a:pt x="129380" y="33"/>
                    <a:pt x="97458" y="5167"/>
                    <a:pt x="66937" y="15211"/>
                  </a:cubicBezTo>
                  <a:cubicBezTo>
                    <a:pt x="45237" y="20828"/>
                    <a:pt x="24227" y="28834"/>
                    <a:pt x="4290" y="39080"/>
                  </a:cubicBezTo>
                  <a:cubicBezTo>
                    <a:pt x="3969" y="49837"/>
                    <a:pt x="2532" y="60531"/>
                    <a:pt x="0" y="70992"/>
                  </a:cubicBezTo>
                  <a:cubicBezTo>
                    <a:pt x="23258" y="57466"/>
                    <a:pt x="48239" y="47145"/>
                    <a:pt x="74262" y="40309"/>
                  </a:cubicBezTo>
                  <a:cubicBezTo>
                    <a:pt x="102424" y="31056"/>
                    <a:pt x="131866" y="26281"/>
                    <a:pt x="161511" y="26158"/>
                  </a:cubicBezTo>
                  <a:cubicBezTo>
                    <a:pt x="191410" y="27122"/>
                    <a:pt x="221058" y="31957"/>
                    <a:pt x="249714" y="40544"/>
                  </a:cubicBezTo>
                  <a:cubicBezTo>
                    <a:pt x="287389" y="49207"/>
                    <a:pt x="322708" y="66014"/>
                    <a:pt x="353194" y="89786"/>
                  </a:cubicBezTo>
                  <a:lnTo>
                    <a:pt x="354319" y="90623"/>
                  </a:lnTo>
                  <a:cubicBezTo>
                    <a:pt x="365076" y="98379"/>
                    <a:pt x="371249" y="110996"/>
                    <a:pt x="370772" y="124249"/>
                  </a:cubicBezTo>
                  <a:lnTo>
                    <a:pt x="370772" y="222340"/>
                  </a:lnTo>
                  <a:lnTo>
                    <a:pt x="396930" y="222340"/>
                  </a:lnTo>
                  <a:lnTo>
                    <a:pt x="396930" y="124249"/>
                  </a:lnTo>
                  <a:cubicBezTo>
                    <a:pt x="397407" y="102522"/>
                    <a:pt x="387128" y="81961"/>
                    <a:pt x="369464" y="69305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4" name="Forma libre: forma 13">
              <a:extLst>
                <a:ext uri="{FF2B5EF4-FFF2-40B4-BE49-F238E27FC236}">
                  <a16:creationId xmlns:a16="http://schemas.microsoft.com/office/drawing/2014/main" id="{487B616B-989C-5908-C001-97C66E606EE2}"/>
                </a:ext>
              </a:extLst>
            </xdr:cNvPr>
            <xdr:cNvSpPr/>
          </xdr:nvSpPr>
          <xdr:spPr>
            <a:xfrm>
              <a:off x="9499668" y="4915977"/>
              <a:ext cx="396275" cy="222340"/>
            </a:xfrm>
            <a:custGeom>
              <a:avLst/>
              <a:gdLst>
                <a:gd name="connsiteX0" fmla="*/ 396276 w 396275"/>
                <a:gd name="connsiteY0" fmla="*/ 68965 h 222340"/>
                <a:gd name="connsiteX1" fmla="*/ 392352 w 396275"/>
                <a:gd name="connsiteY1" fmla="*/ 37471 h 222340"/>
                <a:gd name="connsiteX2" fmla="*/ 330149 w 396275"/>
                <a:gd name="connsiteY2" fmla="*/ 15237 h 222340"/>
                <a:gd name="connsiteX3" fmla="*/ 235314 w 396275"/>
                <a:gd name="connsiteY3" fmla="*/ 0 h 222340"/>
                <a:gd name="connsiteX4" fmla="*/ 140741 w 396275"/>
                <a:gd name="connsiteY4" fmla="*/ 15211 h 222340"/>
                <a:gd name="connsiteX5" fmla="*/ 26864 w 396275"/>
                <a:gd name="connsiteY5" fmla="*/ 69736 h 222340"/>
                <a:gd name="connsiteX6" fmla="*/ 0 w 396275"/>
                <a:gd name="connsiteY6" fmla="*/ 124249 h 222340"/>
                <a:gd name="connsiteX7" fmla="*/ 0 w 396275"/>
                <a:gd name="connsiteY7" fmla="*/ 222340 h 222340"/>
                <a:gd name="connsiteX8" fmla="*/ 26158 w 396275"/>
                <a:gd name="connsiteY8" fmla="*/ 222340 h 222340"/>
                <a:gd name="connsiteX9" fmla="*/ 26158 w 396275"/>
                <a:gd name="connsiteY9" fmla="*/ 124249 h 222340"/>
                <a:gd name="connsiteX10" fmla="*/ 42742 w 396275"/>
                <a:gd name="connsiteY10" fmla="*/ 90532 h 222340"/>
                <a:gd name="connsiteX11" fmla="*/ 148118 w 396275"/>
                <a:gd name="connsiteY11" fmla="*/ 40309 h 222340"/>
                <a:gd name="connsiteX12" fmla="*/ 235314 w 396275"/>
                <a:gd name="connsiteY12" fmla="*/ 26158 h 222340"/>
                <a:gd name="connsiteX13" fmla="*/ 323518 w 396275"/>
                <a:gd name="connsiteY13" fmla="*/ 40544 h 222340"/>
                <a:gd name="connsiteX14" fmla="*/ 396276 w 396275"/>
                <a:gd name="connsiteY14" fmla="*/ 68965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396275" h="222340">
                  <a:moveTo>
                    <a:pt x="396276" y="68965"/>
                  </a:moveTo>
                  <a:cubicBezTo>
                    <a:pt x="393895" y="58628"/>
                    <a:pt x="392579" y="48075"/>
                    <a:pt x="392352" y="37471"/>
                  </a:cubicBezTo>
                  <a:cubicBezTo>
                    <a:pt x="372394" y="28048"/>
                    <a:pt x="351559" y="20600"/>
                    <a:pt x="330149" y="15237"/>
                  </a:cubicBezTo>
                  <a:cubicBezTo>
                    <a:pt x="299337" y="6049"/>
                    <a:pt x="267454" y="926"/>
                    <a:pt x="235314" y="0"/>
                  </a:cubicBezTo>
                  <a:cubicBezTo>
                    <a:pt x="203184" y="33"/>
                    <a:pt x="171262" y="5167"/>
                    <a:pt x="140741" y="15211"/>
                  </a:cubicBezTo>
                  <a:cubicBezTo>
                    <a:pt x="99806" y="26372"/>
                    <a:pt x="61225" y="44845"/>
                    <a:pt x="26864" y="69736"/>
                  </a:cubicBezTo>
                  <a:cubicBezTo>
                    <a:pt x="9943" y="82760"/>
                    <a:pt x="20" y="102896"/>
                    <a:pt x="0" y="124249"/>
                  </a:cubicBezTo>
                  <a:lnTo>
                    <a:pt x="0" y="222340"/>
                  </a:lnTo>
                  <a:lnTo>
                    <a:pt x="26158" y="222340"/>
                  </a:lnTo>
                  <a:lnTo>
                    <a:pt x="26158" y="124249"/>
                  </a:lnTo>
                  <a:cubicBezTo>
                    <a:pt x="26182" y="111052"/>
                    <a:pt x="32303" y="98607"/>
                    <a:pt x="42742" y="90532"/>
                  </a:cubicBezTo>
                  <a:cubicBezTo>
                    <a:pt x="74568" y="67602"/>
                    <a:pt x="110262" y="50589"/>
                    <a:pt x="148118" y="40309"/>
                  </a:cubicBezTo>
                  <a:cubicBezTo>
                    <a:pt x="176265" y="31061"/>
                    <a:pt x="205688" y="26286"/>
                    <a:pt x="235314" y="26158"/>
                  </a:cubicBezTo>
                  <a:cubicBezTo>
                    <a:pt x="265214" y="27122"/>
                    <a:pt x="294862" y="31958"/>
                    <a:pt x="323518" y="40544"/>
                  </a:cubicBezTo>
                  <a:cubicBezTo>
                    <a:pt x="348917" y="46770"/>
                    <a:pt x="373381" y="56327"/>
                    <a:pt x="396276" y="68965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5" name="Forma libre: forma 14">
              <a:extLst>
                <a:ext uri="{FF2B5EF4-FFF2-40B4-BE49-F238E27FC236}">
                  <a16:creationId xmlns:a16="http://schemas.microsoft.com/office/drawing/2014/main" id="{FDE8CF34-D24A-4FB1-AE0B-8C6C0F9F3B94}"/>
                </a:ext>
              </a:extLst>
            </xdr:cNvPr>
            <xdr:cNvSpPr/>
          </xdr:nvSpPr>
          <xdr:spPr>
            <a:xfrm>
              <a:off x="9813456" y="5096596"/>
              <a:ext cx="470853" cy="222340"/>
            </a:xfrm>
            <a:custGeom>
              <a:avLst/>
              <a:gdLst>
                <a:gd name="connsiteX0" fmla="*/ 443372 w 470853"/>
                <a:gd name="connsiteY0" fmla="*/ 69318 h 222340"/>
                <a:gd name="connsiteX1" fmla="*/ 330280 w 470853"/>
                <a:gd name="connsiteY1" fmla="*/ 15289 h 222340"/>
                <a:gd name="connsiteX2" fmla="*/ 235419 w 470853"/>
                <a:gd name="connsiteY2" fmla="*/ 0 h 222340"/>
                <a:gd name="connsiteX3" fmla="*/ 140872 w 470853"/>
                <a:gd name="connsiteY3" fmla="*/ 15211 h 222340"/>
                <a:gd name="connsiteX4" fmla="*/ 26995 w 470853"/>
                <a:gd name="connsiteY4" fmla="*/ 69736 h 222340"/>
                <a:gd name="connsiteX5" fmla="*/ 0 w 470853"/>
                <a:gd name="connsiteY5" fmla="*/ 124249 h 222340"/>
                <a:gd name="connsiteX6" fmla="*/ 0 w 470853"/>
                <a:gd name="connsiteY6" fmla="*/ 222340 h 222340"/>
                <a:gd name="connsiteX7" fmla="*/ 26158 w 470853"/>
                <a:gd name="connsiteY7" fmla="*/ 222340 h 222340"/>
                <a:gd name="connsiteX8" fmla="*/ 26158 w 470853"/>
                <a:gd name="connsiteY8" fmla="*/ 124249 h 222340"/>
                <a:gd name="connsiteX9" fmla="*/ 42755 w 470853"/>
                <a:gd name="connsiteY9" fmla="*/ 90532 h 222340"/>
                <a:gd name="connsiteX10" fmla="*/ 148118 w 470853"/>
                <a:gd name="connsiteY10" fmla="*/ 40309 h 222340"/>
                <a:gd name="connsiteX11" fmla="*/ 235419 w 470853"/>
                <a:gd name="connsiteY11" fmla="*/ 26158 h 222340"/>
                <a:gd name="connsiteX12" fmla="*/ 323636 w 470853"/>
                <a:gd name="connsiteY12" fmla="*/ 40544 h 222340"/>
                <a:gd name="connsiteX13" fmla="*/ 427102 w 470853"/>
                <a:gd name="connsiteY13" fmla="*/ 89773 h 222340"/>
                <a:gd name="connsiteX14" fmla="*/ 428227 w 470853"/>
                <a:gd name="connsiteY14" fmla="*/ 90610 h 222340"/>
                <a:gd name="connsiteX15" fmla="*/ 444680 w 470853"/>
                <a:gd name="connsiteY15" fmla="*/ 124249 h 222340"/>
                <a:gd name="connsiteX16" fmla="*/ 444680 w 470853"/>
                <a:gd name="connsiteY16" fmla="*/ 222340 h 222340"/>
                <a:gd name="connsiteX17" fmla="*/ 470838 w 470853"/>
                <a:gd name="connsiteY17" fmla="*/ 222340 h 222340"/>
                <a:gd name="connsiteX18" fmla="*/ 470838 w 470853"/>
                <a:gd name="connsiteY18" fmla="*/ 124249 h 222340"/>
                <a:gd name="connsiteX19" fmla="*/ 443372 w 470853"/>
                <a:gd name="connsiteY19" fmla="*/ 69318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470853" h="222340">
                  <a:moveTo>
                    <a:pt x="443372" y="69318"/>
                  </a:moveTo>
                  <a:cubicBezTo>
                    <a:pt x="410040" y="43318"/>
                    <a:pt x="371449" y="24882"/>
                    <a:pt x="330280" y="15289"/>
                  </a:cubicBezTo>
                  <a:cubicBezTo>
                    <a:pt x="299460" y="6087"/>
                    <a:pt x="267569" y="948"/>
                    <a:pt x="235419" y="0"/>
                  </a:cubicBezTo>
                  <a:cubicBezTo>
                    <a:pt x="203297" y="31"/>
                    <a:pt x="171384" y="5166"/>
                    <a:pt x="140872" y="15211"/>
                  </a:cubicBezTo>
                  <a:cubicBezTo>
                    <a:pt x="99933" y="26364"/>
                    <a:pt x="61351" y="44837"/>
                    <a:pt x="26995" y="69736"/>
                  </a:cubicBezTo>
                  <a:cubicBezTo>
                    <a:pt x="10020" y="82730"/>
                    <a:pt x="46" y="102872"/>
                    <a:pt x="0" y="124249"/>
                  </a:cubicBezTo>
                  <a:lnTo>
                    <a:pt x="0" y="222340"/>
                  </a:lnTo>
                  <a:lnTo>
                    <a:pt x="26158" y="222340"/>
                  </a:lnTo>
                  <a:lnTo>
                    <a:pt x="26158" y="124249"/>
                  </a:lnTo>
                  <a:cubicBezTo>
                    <a:pt x="26181" y="111048"/>
                    <a:pt x="32309" y="98601"/>
                    <a:pt x="42755" y="90532"/>
                  </a:cubicBezTo>
                  <a:cubicBezTo>
                    <a:pt x="74573" y="67597"/>
                    <a:pt x="110265" y="50584"/>
                    <a:pt x="148118" y="40309"/>
                  </a:cubicBezTo>
                  <a:cubicBezTo>
                    <a:pt x="176297" y="31050"/>
                    <a:pt x="205758" y="26275"/>
                    <a:pt x="235419" y="26158"/>
                  </a:cubicBezTo>
                  <a:cubicBezTo>
                    <a:pt x="265324" y="27116"/>
                    <a:pt x="294976" y="31952"/>
                    <a:pt x="323636" y="40544"/>
                  </a:cubicBezTo>
                  <a:cubicBezTo>
                    <a:pt x="361308" y="49195"/>
                    <a:pt x="396626" y="65998"/>
                    <a:pt x="427102" y="89773"/>
                  </a:cubicBezTo>
                  <a:lnTo>
                    <a:pt x="428227" y="90610"/>
                  </a:lnTo>
                  <a:cubicBezTo>
                    <a:pt x="438987" y="98371"/>
                    <a:pt x="445159" y="110992"/>
                    <a:pt x="444680" y="124249"/>
                  </a:cubicBezTo>
                  <a:lnTo>
                    <a:pt x="444680" y="222340"/>
                  </a:lnTo>
                  <a:lnTo>
                    <a:pt x="470838" y="222340"/>
                  </a:lnTo>
                  <a:lnTo>
                    <a:pt x="470838" y="124249"/>
                  </a:lnTo>
                  <a:cubicBezTo>
                    <a:pt x="471311" y="102528"/>
                    <a:pt x="461034" y="81972"/>
                    <a:pt x="443372" y="69318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6" name="Forma libre: forma 15">
              <a:extLst>
                <a:ext uri="{FF2B5EF4-FFF2-40B4-BE49-F238E27FC236}">
                  <a16:creationId xmlns:a16="http://schemas.microsoft.com/office/drawing/2014/main" id="{41C92053-5B97-1F21-58E5-8CF961E65245}"/>
                </a:ext>
              </a:extLst>
            </xdr:cNvPr>
            <xdr:cNvSpPr/>
          </xdr:nvSpPr>
          <xdr:spPr>
            <a:xfrm>
              <a:off x="9931165" y="4832600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158 h 235419"/>
                <a:gd name="connsiteX6" fmla="*/ 209261 w 235419"/>
                <a:gd name="connsiteY6" fmla="*/ 117710 h 235419"/>
                <a:gd name="connsiteX7" fmla="*/ 117710 w 235419"/>
                <a:gd name="connsiteY7" fmla="*/ 209261 h 235419"/>
                <a:gd name="connsiteX8" fmla="*/ 26158 w 235419"/>
                <a:gd name="connsiteY8" fmla="*/ 117710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158"/>
                  </a:moveTo>
                  <a:cubicBezTo>
                    <a:pt x="168272" y="26158"/>
                    <a:pt x="209261" y="67147"/>
                    <a:pt x="209261" y="117710"/>
                  </a:cubicBezTo>
                  <a:cubicBezTo>
                    <a:pt x="209261" y="168272"/>
                    <a:pt x="168272" y="209261"/>
                    <a:pt x="117710" y="209261"/>
                  </a:cubicBezTo>
                  <a:cubicBezTo>
                    <a:pt x="67147" y="209261"/>
                    <a:pt x="26158" y="168272"/>
                    <a:pt x="26158" y="117710"/>
                  </a:cubicBezTo>
                  <a:cubicBezTo>
                    <a:pt x="26194" y="67151"/>
                    <a:pt x="67151" y="26164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</xdr:grpSp>
      <xdr:pic>
        <xdr:nvPicPr>
          <xdr:cNvPr id="7" name="Gráfico 6" descr="Préstamo con relleno sólido">
            <a:extLst>
              <a:ext uri="{FF2B5EF4-FFF2-40B4-BE49-F238E27FC236}">
                <a16:creationId xmlns:a16="http://schemas.microsoft.com/office/drawing/2014/main" id="{229F8709-9076-38C6-3103-49030415A3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696523" y="7285092"/>
            <a:ext cx="914400" cy="914400"/>
          </a:xfrm>
          <a:prstGeom prst="rect">
            <a:avLst/>
          </a:prstGeom>
        </xdr:spPr>
      </xdr:pic>
      <xdr:pic>
        <xdr:nvPicPr>
          <xdr:cNvPr id="8" name="Gráfico 7" descr="Sostenibilidad con relleno sólido">
            <a:extLst>
              <a:ext uri="{FF2B5EF4-FFF2-40B4-BE49-F238E27FC236}">
                <a16:creationId xmlns:a16="http://schemas.microsoft.com/office/drawing/2014/main" id="{52D59FF3-C59B-BD15-62CC-E5448A8F60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8139545" y="5749637"/>
            <a:ext cx="914400" cy="914400"/>
          </a:xfrm>
          <a:prstGeom prst="rect">
            <a:avLst/>
          </a:prstGeom>
        </xdr:spPr>
      </xdr:pic>
      <xdr:pic>
        <xdr:nvPicPr>
          <xdr:cNvPr id="9" name="Gráfico 8" descr="Inventario de búsqueda con relleno sólido">
            <a:extLst>
              <a:ext uri="{FF2B5EF4-FFF2-40B4-BE49-F238E27FC236}">
                <a16:creationId xmlns:a16="http://schemas.microsoft.com/office/drawing/2014/main" id="{F47F1B2B-4922-1076-43C8-61C04997CD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10615773" y="7238728"/>
            <a:ext cx="914400" cy="914400"/>
          </a:xfrm>
          <a:prstGeom prst="rect">
            <a:avLst/>
          </a:prstGeom>
        </xdr:spPr>
      </xdr:pic>
      <xdr:pic>
        <xdr:nvPicPr>
          <xdr:cNvPr id="10" name="Gráfico 9" descr="Monedas con relleno sólido">
            <a:extLst>
              <a:ext uri="{FF2B5EF4-FFF2-40B4-BE49-F238E27FC236}">
                <a16:creationId xmlns:a16="http://schemas.microsoft.com/office/drawing/2014/main" id="{024EF921-1B16-F03E-CF1A-22AB097972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1161569" y="5749636"/>
            <a:ext cx="914400" cy="9144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742315</xdr:colOff>
      <xdr:row>8</xdr:row>
      <xdr:rowOff>131096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228802</xdr:colOff>
      <xdr:row>0</xdr:row>
      <xdr:rowOff>111125</xdr:rowOff>
    </xdr:from>
    <xdr:to>
      <xdr:col>1</xdr:col>
      <xdr:colOff>2804064</xdr:colOff>
      <xdr:row>6</xdr:row>
      <xdr:rowOff>179613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B89BF3-84CE-4876-BF19-B99932F99892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1864179</xdr:colOff>
      <xdr:row>0</xdr:row>
      <xdr:rowOff>0</xdr:rowOff>
    </xdr:from>
    <xdr:to>
      <xdr:col>6</xdr:col>
      <xdr:colOff>1125096</xdr:colOff>
      <xdr:row>6</xdr:row>
      <xdr:rowOff>131989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47D409-E3B7-4935-83B1-D6D86DDAEA74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2429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7</xdr:row>
      <xdr:rowOff>174911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212927</xdr:colOff>
      <xdr:row>0</xdr:row>
      <xdr:rowOff>111125</xdr:rowOff>
    </xdr:from>
    <xdr:to>
      <xdr:col>1</xdr:col>
      <xdr:colOff>2799619</xdr:colOff>
      <xdr:row>6</xdr:row>
      <xdr:rowOff>17688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0CBA88-A264-48FE-91E1-348262E0A87E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5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104775</xdr:colOff>
      <xdr:row>0</xdr:row>
      <xdr:rowOff>0</xdr:rowOff>
    </xdr:from>
    <xdr:to>
      <xdr:col>12</xdr:col>
      <xdr:colOff>1577397</xdr:colOff>
      <xdr:row>5</xdr:row>
      <xdr:rowOff>174171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572B48-6B81-4472-B9EA-0025772548A4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23811</xdr:colOff>
      <xdr:row>0</xdr:row>
      <xdr:rowOff>0</xdr:rowOff>
    </xdr:from>
    <xdr:to>
      <xdr:col>1</xdr:col>
      <xdr:colOff>6055</xdr:colOff>
      <xdr:row>5</xdr:row>
      <xdr:rowOff>182405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976696</xdr:colOff>
      <xdr:row>1</xdr:row>
      <xdr:rowOff>13335</xdr:rowOff>
    </xdr:from>
    <xdr:to>
      <xdr:col>5</xdr:col>
      <xdr:colOff>1037141</xdr:colOff>
      <xdr:row>5</xdr:row>
      <xdr:rowOff>44291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05570B-CD98-4CF1-92A7-9F7B52CF8ED7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3796" y="203835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554830</xdr:colOff>
      <xdr:row>1</xdr:row>
      <xdr:rowOff>163353</xdr:rowOff>
    </xdr:from>
    <xdr:to>
      <xdr:col>2</xdr:col>
      <xdr:colOff>1494923</xdr:colOff>
      <xdr:row>5</xdr:row>
      <xdr:rowOff>145594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715316-57B7-433B-9286-BFFAD3746A97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430" y="35385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15239</xdr:rowOff>
    </xdr:from>
    <xdr:to>
      <xdr:col>0</xdr:col>
      <xdr:colOff>591844</xdr:colOff>
      <xdr:row>6</xdr:row>
      <xdr:rowOff>7144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167072</xdr:colOff>
      <xdr:row>1</xdr:row>
      <xdr:rowOff>14287</xdr:rowOff>
    </xdr:from>
    <xdr:to>
      <xdr:col>7</xdr:col>
      <xdr:colOff>827592</xdr:colOff>
      <xdr:row>5</xdr:row>
      <xdr:rowOff>45243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79CCA0-505A-4B4C-9ADA-4FEDF9D8519D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7472" y="204787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250032</xdr:colOff>
      <xdr:row>1</xdr:row>
      <xdr:rowOff>38098</xdr:rowOff>
    </xdr:from>
    <xdr:to>
      <xdr:col>1</xdr:col>
      <xdr:colOff>1799725</xdr:colOff>
      <xdr:row>5</xdr:row>
      <xdr:rowOff>20339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7A407-45C1-4CAA-8E2C-E57FBDBF22FF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7" y="228598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591844</xdr:colOff>
      <xdr:row>5</xdr:row>
      <xdr:rowOff>191930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390968</xdr:colOff>
      <xdr:row>1</xdr:row>
      <xdr:rowOff>3694</xdr:rowOff>
    </xdr:from>
    <xdr:to>
      <xdr:col>6</xdr:col>
      <xdr:colOff>746689</xdr:colOff>
      <xdr:row>5</xdr:row>
      <xdr:rowOff>44175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3871BA-6AEF-4427-A9D9-76352D9A2DD3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9418" y="194194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419914</xdr:colOff>
      <xdr:row>1</xdr:row>
      <xdr:rowOff>27505</xdr:rowOff>
    </xdr:from>
    <xdr:to>
      <xdr:col>1</xdr:col>
      <xdr:colOff>1969607</xdr:colOff>
      <xdr:row>5</xdr:row>
      <xdr:rowOff>19271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1C9637-05D5-4346-8E32-A65753FCD038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14" y="218005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591844</xdr:colOff>
      <xdr:row>6</xdr:row>
      <xdr:rowOff>15718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D0365-BCD6-4A6F-B24B-6E3CE9C1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655229</xdr:colOff>
      <xdr:row>1</xdr:row>
      <xdr:rowOff>22861</xdr:rowOff>
    </xdr:from>
    <xdr:to>
      <xdr:col>6</xdr:col>
      <xdr:colOff>715674</xdr:colOff>
      <xdr:row>5</xdr:row>
      <xdr:rowOff>63342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A17F70-6314-4F9E-AD36-69FFEEC778FF}"/>
            </a:ext>
            <a:ext uri="{147F2762-F138-4A5C-976F-8EAC2B608ADB}">
              <a16:predDERef xmlns:a16="http://schemas.microsoft.com/office/drawing/2014/main" pred="{995D0365-BCD6-4A6F-B24B-6E3CE9C1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129" y="213361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619126</xdr:colOff>
      <xdr:row>1</xdr:row>
      <xdr:rowOff>46672</xdr:rowOff>
    </xdr:from>
    <xdr:to>
      <xdr:col>1</xdr:col>
      <xdr:colOff>2168819</xdr:colOff>
      <xdr:row>5</xdr:row>
      <xdr:rowOff>38438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E4DBEF-9BF9-4D24-AD56-87BDECFB4C24}"/>
            </a:ext>
            <a:ext uri="{147F2762-F138-4A5C-976F-8EAC2B608ADB}">
              <a16:predDERef xmlns:a16="http://schemas.microsoft.com/office/drawing/2014/main" pred="{BAA17F70-6314-4F9E-AD36-69FFEEC7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237172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553811</xdr:colOff>
      <xdr:row>4</xdr:row>
      <xdr:rowOff>133368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BD70B0-A33F-4DCB-88BD-108F73D0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4286" cy="1291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1364458</xdr:colOff>
      <xdr:row>0</xdr:row>
      <xdr:rowOff>25308</xdr:rowOff>
    </xdr:from>
    <xdr:to>
      <xdr:col>10</xdr:col>
      <xdr:colOff>59871</xdr:colOff>
      <xdr:row>3</xdr:row>
      <xdr:rowOff>246679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2FAF65-BBC1-4EF6-9BF5-520CDD1D583C}"/>
            </a:ext>
            <a:ext uri="{147F2762-F138-4A5C-976F-8EAC2B608ADB}">
              <a16:predDERef xmlns:a16="http://schemas.microsoft.com/office/drawing/2014/main" pred="{66BD70B0-A33F-4DCB-88BD-108F73D0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4658" y="25308"/>
          <a:ext cx="2097743" cy="1022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287411</xdr:colOff>
      <xdr:row>0</xdr:row>
      <xdr:rowOff>112364</xdr:rowOff>
    </xdr:from>
    <xdr:to>
      <xdr:col>1</xdr:col>
      <xdr:colOff>2343646</xdr:colOff>
      <xdr:row>4</xdr:row>
      <xdr:rowOff>93344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D10B58-3571-4F66-8E6C-B6D73483474F}"/>
            </a:ext>
            <a:ext uri="{147F2762-F138-4A5C-976F-8EAC2B608ADB}">
              <a16:predDERef xmlns:a16="http://schemas.microsoft.com/office/drawing/2014/main" pred="{D62FAF65-BBC1-4EF6-9BF5-520CDD1D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011" y="112364"/>
          <a:ext cx="2052425" cy="112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43793</xdr:colOff>
      <xdr:row>0</xdr:row>
      <xdr:rowOff>0</xdr:rowOff>
    </xdr:from>
    <xdr:to>
      <xdr:col>0</xdr:col>
      <xdr:colOff>327281</xdr:colOff>
      <xdr:row>3</xdr:row>
      <xdr:rowOff>55506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AAB30-5F29-4D04-9FF4-7D3E86DC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3" y="0"/>
          <a:ext cx="287298" cy="61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54548</xdr:colOff>
      <xdr:row>2</xdr:row>
      <xdr:rowOff>117406</xdr:rowOff>
    </xdr:from>
    <xdr:to>
      <xdr:col>13</xdr:col>
      <xdr:colOff>255138</xdr:colOff>
      <xdr:row>6</xdr:row>
      <xdr:rowOff>49508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7D5422-2E56-4927-8026-407C39CED0AB}"/>
            </a:ext>
            <a:ext uri="{147F2762-F138-4A5C-976F-8EAC2B608ADB}">
              <a16:predDERef xmlns:a16="http://schemas.microsoft.com/office/drawing/2014/main" pred="{56DAAB30-5F29-4D04-9FF4-7D3E86DC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5151" y="489647"/>
          <a:ext cx="1760961" cy="67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506629</xdr:colOff>
      <xdr:row>2</xdr:row>
      <xdr:rowOff>160383</xdr:rowOff>
    </xdr:from>
    <xdr:to>
      <xdr:col>2</xdr:col>
      <xdr:colOff>571214</xdr:colOff>
      <xdr:row>6</xdr:row>
      <xdr:rowOff>98112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2AA5E7-AFD1-4BDD-A77B-C3BFF8B50ED6}"/>
            </a:ext>
            <a:ext uri="{147F2762-F138-4A5C-976F-8EAC2B608ADB}">
              <a16:predDERef xmlns:a16="http://schemas.microsoft.com/office/drawing/2014/main" pred="{377D5422-2E56-4927-8026-407C39CED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29" y="532624"/>
          <a:ext cx="1619240" cy="68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</xdr:row>
      <xdr:rowOff>133349</xdr:rowOff>
    </xdr:from>
    <xdr:to>
      <xdr:col>7</xdr:col>
      <xdr:colOff>333374</xdr:colOff>
      <xdr:row>21</xdr:row>
      <xdr:rowOff>180974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1D96DB-5BD7-4070-BD54-966890AE8952}"/>
            </a:ext>
            <a:ext uri="{147F2762-F138-4A5C-976F-8EAC2B608ADB}">
              <a16:predDERef xmlns:a16="http://schemas.microsoft.com/office/drawing/2014/main" pred="{542AA5E7-AFD1-4BDD-A77B-C3BFF8B50ED6}"/>
            </a:ext>
          </a:extLst>
        </xdr:cNvPr>
        <xdr:cNvSpPr txBox="1"/>
      </xdr:nvSpPr>
      <xdr:spPr>
        <a:xfrm>
          <a:off x="3257550" y="3552824"/>
          <a:ext cx="240982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3</xdr:col>
      <xdr:colOff>750483</xdr:colOff>
      <xdr:row>8</xdr:row>
      <xdr:rowOff>41582</xdr:rowOff>
    </xdr:from>
    <xdr:to>
      <xdr:col>10</xdr:col>
      <xdr:colOff>56647</xdr:colOff>
      <xdr:row>34</xdr:row>
      <xdr:rowOff>116621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D333E4-DCD0-417C-8D41-A8DE2B7451FB}"/>
            </a:ext>
            <a:ext uri="{147F2762-F138-4A5C-976F-8EAC2B608ADB}">
              <a16:predDERef xmlns:a16="http://schemas.microsoft.com/office/drawing/2014/main" pred="{401D96DB-5BD7-4070-BD54-966890AE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2466" y="1552444"/>
          <a:ext cx="4760792" cy="4914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666751</xdr:colOff>
      <xdr:row>6</xdr:row>
      <xdr:rowOff>248285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18490" cy="136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492126</xdr:colOff>
      <xdr:row>2</xdr:row>
      <xdr:rowOff>19684</xdr:rowOff>
    </xdr:from>
    <xdr:to>
      <xdr:col>11</xdr:col>
      <xdr:colOff>666750</xdr:colOff>
      <xdr:row>6</xdr:row>
      <xdr:rowOff>18414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05AA70-8481-488A-8BAC-B8D84E54CF78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8626" y="368934"/>
          <a:ext cx="2444749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173829</xdr:colOff>
      <xdr:row>2</xdr:row>
      <xdr:rowOff>79375</xdr:rowOff>
    </xdr:from>
    <xdr:to>
      <xdr:col>1</xdr:col>
      <xdr:colOff>2419349</xdr:colOff>
      <xdr:row>7</xdr:row>
      <xdr:rowOff>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3B2047-3098-425F-BD58-68ED54922577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04" y="428625"/>
          <a:ext cx="225314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379958</xdr:colOff>
      <xdr:row>2</xdr:row>
      <xdr:rowOff>177165</xdr:rowOff>
    </xdr:from>
    <xdr:to>
      <xdr:col>12</xdr:col>
      <xdr:colOff>436245</xdr:colOff>
      <xdr:row>6</xdr:row>
      <xdr:rowOff>58909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0458" y="539115"/>
          <a:ext cx="1622197" cy="60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571500</xdr:colOff>
      <xdr:row>6</xdr:row>
      <xdr:rowOff>17311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969AF-AB9A-4AE0-9C5A-77FFB17A81F5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25780"/>
          <a:ext cx="1407319" cy="58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6</xdr:row>
      <xdr:rowOff>129892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04772F8-A363-428C-92A7-DAF9C00D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3865" cy="1219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12</xdr:col>
      <xdr:colOff>193455</xdr:colOff>
      <xdr:row>25</xdr:row>
      <xdr:rowOff>7868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859C55-0661-4C2A-AFD9-568212DC2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0" y="1876425"/>
          <a:ext cx="7718205" cy="28653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166598</xdr:colOff>
      <xdr:row>0</xdr:row>
      <xdr:rowOff>188595</xdr:rowOff>
    </xdr:from>
    <xdr:to>
      <xdr:col>11</xdr:col>
      <xdr:colOff>48842</xdr:colOff>
      <xdr:row>4</xdr:row>
      <xdr:rowOff>58909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F387B0-5581-4A79-81C6-00103CBB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598" y="18859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457676</xdr:colOff>
      <xdr:row>1</xdr:row>
      <xdr:rowOff>123825</xdr:rowOff>
    </xdr:from>
    <xdr:to>
      <xdr:col>2</xdr:col>
      <xdr:colOff>207123</xdr:colOff>
      <xdr:row>4</xdr:row>
      <xdr:rowOff>167806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D6656F-D14F-42B9-9F99-5F2668F53CFD}"/>
            </a:ext>
            <a:ext uri="{147F2762-F138-4A5C-976F-8EAC2B608ADB}">
              <a16:predDERef xmlns:a16="http://schemas.microsoft.com/office/drawing/2014/main" pred="{A2F387B0-5581-4A79-81C6-00103CBB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76" y="304800"/>
          <a:ext cx="1315357" cy="59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180975</xdr:rowOff>
    </xdr:from>
    <xdr:to>
      <xdr:col>11</xdr:col>
      <xdr:colOff>48842</xdr:colOff>
      <xdr:row>4</xdr:row>
      <xdr:rowOff>49384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ECD0C-7C75-44A1-A27E-D32F2A471896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598" y="18097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363855</xdr:colOff>
      <xdr:row>5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7DAFCFB-C8AB-49F8-A7CE-3CD18464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5814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76199</xdr:colOff>
      <xdr:row>9</xdr:row>
      <xdr:rowOff>28575</xdr:rowOff>
    </xdr:from>
    <xdr:to>
      <xdr:col>10</xdr:col>
      <xdr:colOff>631710</xdr:colOff>
      <xdr:row>26</xdr:row>
      <xdr:rowOff>1248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D789BA-2390-1D6A-87B3-FCAC29BC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199" y="1743075"/>
          <a:ext cx="7413511" cy="32111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510540</xdr:colOff>
      <xdr:row>3</xdr:row>
      <xdr:rowOff>160690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14B502-4689-4B0F-82BB-DDFC6525D373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4D44C9-DB7C-4876-91D7-40DBB9C6FC66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</xdr:row>
      <xdr:rowOff>133349</xdr:rowOff>
    </xdr:from>
    <xdr:to>
      <xdr:col>7</xdr:col>
      <xdr:colOff>333374</xdr:colOff>
      <xdr:row>21</xdr:row>
      <xdr:rowOff>180974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68F53D1-DAA4-4516-9DA2-F1A4FDD52691}"/>
            </a:ext>
            <a:ext uri="{147F2762-F138-4A5C-976F-8EAC2B608ADB}">
              <a16:predDERef xmlns:a16="http://schemas.microsoft.com/office/drawing/2014/main" pred="{204D44C9-DB7C-4876-91D7-40DBB9C6FC66}"/>
            </a:ext>
          </a:extLst>
        </xdr:cNvPr>
        <xdr:cNvSpPr txBox="1"/>
      </xdr:nvSpPr>
      <xdr:spPr>
        <a:xfrm>
          <a:off x="3257550" y="3552824"/>
          <a:ext cx="240982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2</xdr:col>
      <xdr:colOff>333375</xdr:colOff>
      <xdr:row>8</xdr:row>
      <xdr:rowOff>57150</xdr:rowOff>
    </xdr:from>
    <xdr:to>
      <xdr:col>7</xdr:col>
      <xdr:colOff>710796</xdr:colOff>
      <xdr:row>27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F5462F-EF89-4407-89E4-ABB4F9C76411}"/>
            </a:ext>
            <a:ext uri="{147F2762-F138-4A5C-976F-8EAC2B608ADB}">
              <a16:predDERef xmlns:a16="http://schemas.microsoft.com/office/drawing/2014/main" pred="{E68F53D1-DAA4-4516-9DA2-F1A4FDD5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7375" y="1571625"/>
          <a:ext cx="4187421" cy="3714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450850</xdr:colOff>
      <xdr:row>5</xdr:row>
      <xdr:rowOff>171450</xdr:rowOff>
    </xdr:from>
    <xdr:to>
      <xdr:col>16</xdr:col>
      <xdr:colOff>584200</xdr:colOff>
      <xdr:row>35</xdr:row>
      <xdr:rowOff>129540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E219003-FE58-47C6-B471-9751EA4C5664}"/>
            </a:ext>
          </a:extLst>
        </xdr:cNvPr>
        <xdr:cNvGrpSpPr/>
      </xdr:nvGrpSpPr>
      <xdr:grpSpPr>
        <a:xfrm>
          <a:off x="4779433" y="1123950"/>
          <a:ext cx="9277350" cy="5673090"/>
          <a:chOff x="4779433" y="1123950"/>
          <a:chExt cx="9277350" cy="5673090"/>
        </a:xfrm>
      </xdr:grpSpPr>
      <xdr:grpSp>
        <xdr:nvGrpSpPr>
          <xdr:cNvPr id="3" name="Grupo 47">
            <a:extLst>
              <a:ext uri="{FF2B5EF4-FFF2-40B4-BE49-F238E27FC236}">
                <a16:creationId xmlns:a16="http://schemas.microsoft.com/office/drawing/2014/main" id="{539566C0-0E2F-EE49-EE75-A48BF0889538}"/>
              </a:ext>
            </a:extLst>
          </xdr:cNvPr>
          <xdr:cNvGrpSpPr/>
        </xdr:nvGrpSpPr>
        <xdr:grpSpPr>
          <a:xfrm>
            <a:off x="4779433" y="1123950"/>
            <a:ext cx="9277350" cy="5673090"/>
            <a:chOff x="4743450" y="1114425"/>
            <a:chExt cx="9267825" cy="5686425"/>
          </a:xfrm>
        </xdr:grpSpPr>
        <xdr:grpSp>
          <xdr:nvGrpSpPr>
            <xdr:cNvPr id="5" name="Grupo 17">
              <a:extLst>
                <a:ext uri="{FF2B5EF4-FFF2-40B4-BE49-F238E27FC236}">
                  <a16:creationId xmlns:a16="http://schemas.microsoft.com/office/drawing/2014/main" id="{BCC86FB8-A3A5-4D10-8CE2-DC74D98E6518}"/>
                </a:ext>
              </a:extLst>
            </xdr:cNvPr>
            <xdr:cNvGrpSpPr/>
          </xdr:nvGrpSpPr>
          <xdr:grpSpPr>
            <a:xfrm>
              <a:off x="4743450" y="1114425"/>
              <a:ext cx="9267825" cy="5686425"/>
              <a:chOff x="4838700" y="552450"/>
              <a:chExt cx="9267825" cy="5686425"/>
            </a:xfrm>
          </xdr:grpSpPr>
          <xdr:grpSp>
            <xdr:nvGrpSpPr>
              <xdr:cNvPr id="7" name="Grupo 23">
                <a:extLst>
                  <a:ext uri="{FF2B5EF4-FFF2-40B4-BE49-F238E27FC236}">
                    <a16:creationId xmlns:a16="http://schemas.microsoft.com/office/drawing/2014/main" id="{28D42390-8CC1-335C-4657-95AC4BA7EBD4}"/>
                  </a:ext>
                </a:extLst>
              </xdr:cNvPr>
              <xdr:cNvGrpSpPr/>
            </xdr:nvGrpSpPr>
            <xdr:grpSpPr>
              <a:xfrm>
                <a:off x="4838700" y="552450"/>
                <a:ext cx="9267825" cy="5686425"/>
                <a:chOff x="4869996" y="552450"/>
                <a:chExt cx="9267825" cy="5686425"/>
              </a:xfrm>
            </xdr:grpSpPr>
            <xdr:grpSp>
              <xdr:nvGrpSpPr>
                <xdr:cNvPr id="9" name="Grupo 2">
                  <a:extLst>
                    <a:ext uri="{FF2B5EF4-FFF2-40B4-BE49-F238E27FC236}">
                      <a16:creationId xmlns:a16="http://schemas.microsoft.com/office/drawing/2014/main" id="{E9A779D3-A0AC-AE7E-3C4E-A1A326EF5DCC}"/>
                    </a:ext>
                  </a:extLst>
                </xdr:cNvPr>
                <xdr:cNvGrpSpPr/>
              </xdr:nvGrpSpPr>
              <xdr:grpSpPr>
                <a:xfrm>
                  <a:off x="4869996" y="552450"/>
                  <a:ext cx="9267825" cy="5686425"/>
                  <a:chOff x="4981575" y="685800"/>
                  <a:chExt cx="9267825" cy="5686425"/>
                </a:xfrm>
              </xdr:grpSpPr>
              <xdr:sp macro="" textlink="">
                <xdr:nvSpPr>
                  <xdr:cNvPr id="11" name="CuadroTexto 1">
                    <a:extLst>
                      <a:ext uri="{FF2B5EF4-FFF2-40B4-BE49-F238E27FC236}">
                        <a16:creationId xmlns:a16="http://schemas.microsoft.com/office/drawing/2014/main" id="{C45E20BC-46FC-E085-047E-93AD7B22AECA}"/>
                      </a:ext>
                    </a:extLst>
                  </xdr:cNvPr>
                  <xdr:cNvSpPr txBox="1"/>
                </xdr:nvSpPr>
                <xdr:spPr>
                  <a:xfrm>
                    <a:off x="6276975" y="4038600"/>
                    <a:ext cx="323849" cy="276225"/>
                  </a:xfrm>
                  <a:prstGeom prst="rect">
                    <a:avLst/>
                  </a:prstGeom>
                  <a:solidFill>
                    <a:srgbClr val="D8F1FA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endParaRPr lang="es-DO" sz="850"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xdr:txBody>
              </xdr:sp>
              <xdr:grpSp>
                <xdr:nvGrpSpPr>
                  <xdr:cNvPr id="12" name="Grupo 52">
                    <a:extLst>
                      <a:ext uri="{FF2B5EF4-FFF2-40B4-BE49-F238E27FC236}">
                        <a16:creationId xmlns:a16="http://schemas.microsoft.com/office/drawing/2014/main" id="{D2912E0C-F40C-4DC2-5864-EB799F4FCE79}"/>
                      </a:ext>
                    </a:extLst>
                  </xdr:cNvPr>
                  <xdr:cNvGrpSpPr/>
                </xdr:nvGrpSpPr>
                <xdr:grpSpPr>
                  <a:xfrm>
                    <a:off x="4981575" y="685800"/>
                    <a:ext cx="9267825" cy="5686425"/>
                    <a:chOff x="0" y="1647825"/>
                    <a:chExt cx="9267825" cy="5686425"/>
                  </a:xfrm>
                </xdr:grpSpPr>
                <xdr:grpSp>
                  <xdr:nvGrpSpPr>
                    <xdr:cNvPr id="13" name="Grupo 50">
                      <a:extLst>
                        <a:ext uri="{FF2B5EF4-FFF2-40B4-BE49-F238E27FC236}">
                          <a16:creationId xmlns:a16="http://schemas.microsoft.com/office/drawing/2014/main" id="{059AC19F-264E-F331-335A-4D0D18575360}"/>
                        </a:ext>
                      </a:extLst>
                    </xdr:cNvPr>
                    <xdr:cNvGrpSpPr/>
                  </xdr:nvGrpSpPr>
                  <xdr:grpSpPr>
                    <a:xfrm>
                      <a:off x="0" y="1647825"/>
                      <a:ext cx="9267825" cy="5686425"/>
                      <a:chOff x="4505325" y="571499"/>
                      <a:chExt cx="9267825" cy="5686425"/>
                    </a:xfrm>
                  </xdr:grpSpPr>
                  <xdr:grpSp>
                    <xdr:nvGrpSpPr>
                      <xdr:cNvPr id="16" name="Grupo 22">
                        <a:extLst>
                          <a:ext uri="{FF2B5EF4-FFF2-40B4-BE49-F238E27FC236}">
                            <a16:creationId xmlns:a16="http://schemas.microsoft.com/office/drawing/2014/main" id="{7C4D75AC-A259-BD84-F41B-AA1FD34B57EF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05325" y="571499"/>
                        <a:ext cx="9267825" cy="5686425"/>
                        <a:chOff x="4533900" y="571499"/>
                        <a:chExt cx="9267825" cy="5686425"/>
                      </a:xfrm>
                    </xdr:grpSpPr>
                    <xdr:grpSp>
                      <xdr:nvGrpSpPr>
                        <xdr:cNvPr id="19" name="Grupo 21">
                          <a:extLst>
                            <a:ext uri="{FF2B5EF4-FFF2-40B4-BE49-F238E27FC236}">
                              <a16:creationId xmlns:a16="http://schemas.microsoft.com/office/drawing/2014/main" id="{55633C4F-8EF4-A59A-7A3A-33195A6EB46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33900" y="571499"/>
                          <a:ext cx="9267825" cy="5686425"/>
                          <a:chOff x="4533900" y="571499"/>
                          <a:chExt cx="9267825" cy="5686425"/>
                        </a:xfrm>
                      </xdr:grpSpPr>
                      <xdr:grpSp>
                        <xdr:nvGrpSpPr>
                          <xdr:cNvPr id="21" name="Grupo 19">
                            <a:extLst>
                              <a:ext uri="{FF2B5EF4-FFF2-40B4-BE49-F238E27FC236}">
                                <a16:creationId xmlns:a16="http://schemas.microsoft.com/office/drawing/2014/main" id="{2639C797-7A1A-E4B8-8531-3093CC6FC01A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4533900" y="571499"/>
                            <a:ext cx="9267825" cy="5686425"/>
                            <a:chOff x="4533900" y="571499"/>
                            <a:chExt cx="9267825" cy="5686425"/>
                          </a:xfrm>
                        </xdr:grpSpPr>
                        <xdr:grpSp>
                          <xdr:nvGrpSpPr>
                            <xdr:cNvPr id="23" name="Grupo 10">
                              <a:extLst>
                                <a:ext uri="{FF2B5EF4-FFF2-40B4-BE49-F238E27FC236}">
                                  <a16:creationId xmlns:a16="http://schemas.microsoft.com/office/drawing/2014/main" id="{9D7C0FC5-2317-2232-0A78-F47E5D1A2912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4533900" y="571499"/>
                              <a:ext cx="9267825" cy="5686425"/>
                              <a:chOff x="4533900" y="571499"/>
                              <a:chExt cx="9267825" cy="5686425"/>
                            </a:xfrm>
                          </xdr:grpSpPr>
                          <xdr:grpSp>
                            <xdr:nvGrpSpPr>
                              <xdr:cNvPr id="26" name="Grupo 9">
                                <a:extLst>
                                  <a:ext uri="{FF2B5EF4-FFF2-40B4-BE49-F238E27FC236}">
                                    <a16:creationId xmlns:a16="http://schemas.microsoft.com/office/drawing/2014/main" id="{766B4658-F7CB-D9AD-8CE5-821633AC69D3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4533900" y="571499"/>
                                <a:ext cx="9267825" cy="5686425"/>
                                <a:chOff x="4533900" y="571499"/>
                                <a:chExt cx="9267825" cy="5686425"/>
                              </a:xfrm>
                            </xdr:grpSpPr>
                            <mc:AlternateContent xmlns:mc="http://schemas.openxmlformats.org/markup-compatibility/2006">
                              <mc:Choice xmlns:cx4="http://schemas.microsoft.com/office/drawing/2016/5/10/chartex" Requires="cx4">
                                <xdr:graphicFrame macro="">
                                  <xdr:nvGraphicFramePr>
                                    <xdr:cNvPr id="28" name="Gráfico 4">
                                      <a:extLst>
                                        <a:ext uri="{FF2B5EF4-FFF2-40B4-BE49-F238E27FC236}">
                                          <a16:creationId xmlns:a16="http://schemas.microsoft.com/office/drawing/2014/main" id="{EC57F0B3-E830-59E7-125D-996F8F432BB9}"/>
                                        </a:ext>
                                      </a:extLst>
                                    </xdr:cNvPr>
                                    <xdr:cNvGraphicFramePr/>
                                  </xdr:nvGraphicFramePr>
                                  <xdr:xfrm>
                                    <a:off x="4533900" y="571499"/>
                                    <a:ext cx="9267825" cy="5686425"/>
                                  </xdr:xfrm>
                                  <a:graphic>
                                    <a:graphicData uri="http://schemas.microsoft.com/office/drawing/2014/chartex">
                                      <cx:chart xmlns:cx="http://schemas.microsoft.com/office/drawing/2014/chartex" xmlns:r="http://schemas.openxmlformats.org/officeDocument/2006/relationships" r:id="rId1"/>
                                    </a:graphicData>
                                  </a:graphic>
                                </xdr:graphicFrame>
                              </mc:Choice>
                              <mc:Fallback>
                                <xdr:sp macro="" textlink="">
                                  <xdr:nvSpPr>
                                    <xdr:cNvPr id="0" name=""/>
                                    <xdr:cNvSpPr>
                                      <a:spLocks noTextEdit="1"/>
                                    </xdr:cNvSpPr>
                                  </xdr:nvSpPr>
                                  <xdr:spPr>
                                    <a:xfrm>
                                      <a:off x="4533900" y="571499"/>
                                      <a:ext cx="9267825" cy="5686425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prstClr val="white"/>
                                    </a:solidFill>
                                    <a:ln w="1">
                                      <a:solidFill>
                                        <a:prstClr val="green"/>
                                      </a:solidFill>
                                    </a:ln>
                                  </xdr:spPr>
                                  <xdr:txBody>
                                    <a:bodyPr vertOverflow="clip" horzOverflow="clip"/>
                                    <a:lstStyle/>
                                    <a:p>
                                      <a:r>
                                        <a:rPr lang="es-DO" sz="1100"/>
                                        <a:t>Este gráfico no está disponible en su versión de Excel.
Si edita esta forma o guarda el libro en un formato de archivo diferente, el gráfico no se podrá utilizar.</a:t>
                                      </a:r>
                                    </a:p>
                                  </xdr:txBody>
                                </xdr:sp>
                              </mc:Fallback>
                            </mc:AlternateContent>
                            <xdr:sp macro="" textlink="">
                              <xdr:nvSpPr>
                                <xdr:cNvPr id="29" name="CuadroTexto 6">
                                  <a:extLst>
                                    <a:ext uri="{FF2B5EF4-FFF2-40B4-BE49-F238E27FC236}">
                                      <a16:creationId xmlns:a16="http://schemas.microsoft.com/office/drawing/2014/main" id="{C2B46F72-4AD6-BD3C-4A01-8F62D459BCC0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5542813" y="3783008"/>
                                  <a:ext cx="433171" cy="276470"/>
                                </a:xfrm>
                                <a:prstGeom prst="rect">
                                  <a:avLst/>
                                </a:prstGeom>
                                <a:solidFill>
                                  <a:srgbClr val="D7E1F1"/>
                                </a:solidFill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endParaRPr lang="es-DO" sz="850">
                                    <a:latin typeface="Calibri" panose="020F0502020204030204" pitchFamily="34" charset="0"/>
                                    <a:cs typeface="Calibri" panose="020F0502020204030204" pitchFamily="34" charset="0"/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27" name="CuadroTexto 8">
                                <a:extLst>
                                  <a:ext uri="{FF2B5EF4-FFF2-40B4-BE49-F238E27FC236}">
                                    <a16:creationId xmlns:a16="http://schemas.microsoft.com/office/drawing/2014/main" id="{B3A0E9CD-DCAD-DF90-78FA-5209089A771B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8386256" y="1480710"/>
                                <a:ext cx="165571" cy="174034"/>
                              </a:xfrm>
                              <a:prstGeom prst="rect">
                                <a:avLst/>
                              </a:prstGeom>
                              <a:solidFill>
                                <a:srgbClr val="D8E2F2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endPara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24" name="CuadroTexto 16">
                              <a:extLst>
                                <a:ext uri="{FF2B5EF4-FFF2-40B4-BE49-F238E27FC236}">
                                  <a16:creationId xmlns:a16="http://schemas.microsoft.com/office/drawing/2014/main" id="{74F70D96-ADFB-0143-9EF3-67765352ECD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8207439" y="1427054"/>
                              <a:ext cx="1076325" cy="28575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rPr>
                                <a:t>Espaillat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5" name="CuadroTexto 5">
                              <a:extLst>
                                <a:ext uri="{FF2B5EF4-FFF2-40B4-BE49-F238E27FC236}">
                                  <a16:creationId xmlns:a16="http://schemas.microsoft.com/office/drawing/2014/main" id="{5AEC7055-DDF2-1FE5-3345-D97A49DB38C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5469655" y="3804492"/>
                              <a:ext cx="1076325" cy="28575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lang="es-DO" sz="850">
                                  <a:latin typeface="Calibri" panose="020F0502020204030204" pitchFamily="34" charset="0"/>
                                  <a:cs typeface="Calibri" panose="020F0502020204030204" pitchFamily="34" charset="0"/>
                                </a:rPr>
                                <a:t>Independencia</a:t>
                              </a:r>
                            </a:p>
                          </xdr:txBody>
                        </xdr:sp>
                      </xdr:grpSp>
                      <xdr:sp macro="" textlink="">
                        <xdr:nvSpPr>
                          <xdr:cNvPr id="22" name="CuadroTexto 18">
                            <a:extLst>
                              <a:ext uri="{FF2B5EF4-FFF2-40B4-BE49-F238E27FC236}">
                                <a16:creationId xmlns:a16="http://schemas.microsoft.com/office/drawing/2014/main" id="{3FC1BFAB-A9A4-D84D-E5FA-798D2644DED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645904" y="3680788"/>
                            <a:ext cx="356388" cy="276225"/>
                          </a:xfrm>
                          <a:prstGeom prst="rect">
                            <a:avLst/>
                          </a:prstGeom>
                          <a:solidFill>
                            <a:srgbClr val="DAE3F3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endParaRPr lang="es-DO" sz="850">
                              <a:latin typeface="Calibri" panose="020F0502020204030204" pitchFamily="34" charset="0"/>
                              <a:cs typeface="Calibri" panose="020F0502020204030204" pitchFamily="34" charset="0"/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20" name="CuadroTexto 12">
                          <a:extLst>
                            <a:ext uri="{FF2B5EF4-FFF2-40B4-BE49-F238E27FC236}">
                              <a16:creationId xmlns:a16="http://schemas.microsoft.com/office/drawing/2014/main" id="{36F2BF6F-C057-D6E3-4DEA-DDEF5C849D7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1507144" y="3599053"/>
                          <a:ext cx="559739" cy="380727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lang="es-DO" sz="800">
                              <a:latin typeface="Calibri" panose="020F0502020204030204" pitchFamily="34" charset="0"/>
                              <a:cs typeface="Calibri" panose="020F0502020204030204" pitchFamily="34" charset="0"/>
                            </a:rPr>
                            <a:t>La Romana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17" name="CuadroTexto 11">
                        <a:extLst>
                          <a:ext uri="{FF2B5EF4-FFF2-40B4-BE49-F238E27FC236}">
                            <a16:creationId xmlns:a16="http://schemas.microsoft.com/office/drawing/2014/main" id="{49D2F925-B63F-1EFF-6D6D-7B42096D7F7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354722" y="1942016"/>
                        <a:ext cx="1076325" cy="28575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es-DO" sz="850"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Samaná</a:t>
                        </a:r>
                      </a:p>
                    </xdr:txBody>
                  </xdr:sp>
                  <xdr:sp macro="" textlink="">
                    <xdr:nvSpPr>
                      <xdr:cNvPr id="18" name="CuadroTexto 13">
                        <a:extLst>
                          <a:ext uri="{FF2B5EF4-FFF2-40B4-BE49-F238E27FC236}">
                            <a16:creationId xmlns:a16="http://schemas.microsoft.com/office/drawing/2014/main" id="{37BA16DD-E515-362F-09F1-BED8F083C71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9123644" y="3479511"/>
                        <a:ext cx="1076325" cy="28575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es-DO" sz="850" b="1">
                            <a:solidFill>
                              <a:schemeClr val="bg1"/>
                            </a:solidFill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Santo</a:t>
                        </a:r>
                        <a:r>
                          <a:rPr lang="es-DO" sz="850" b="1" baseline="0">
                            <a:solidFill>
                              <a:schemeClr val="bg1"/>
                            </a:solidFill>
                            <a:latin typeface="Calibri" panose="020F0502020204030204" pitchFamily="34" charset="0"/>
                            <a:cs typeface="Calibri" panose="020F0502020204030204" pitchFamily="34" charset="0"/>
                          </a:rPr>
                          <a:t> Domingo</a:t>
                        </a:r>
                      </a:p>
                      <a:p>
                        <a:endParaRPr lang="es-DO" sz="850" b="1">
                          <a:solidFill>
                            <a:schemeClr val="bg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14" name="CuadroTexto 51">
                      <a:extLst>
                        <a:ext uri="{FF2B5EF4-FFF2-40B4-BE49-F238E27FC236}">
                          <a16:creationId xmlns:a16="http://schemas.microsoft.com/office/drawing/2014/main" id="{28792E2D-4C1A-1091-7A48-03F6A126857A}"/>
                        </a:ext>
                      </a:extLst>
                    </xdr:cNvPr>
                    <xdr:cNvSpPr txBox="1"/>
                  </xdr:nvSpPr>
                  <xdr:spPr>
                    <a:xfrm>
                      <a:off x="5010150" y="5172075"/>
                      <a:ext cx="1076325" cy="28575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Calibri" panose="020F0502020204030204" pitchFamily="34" charset="0"/>
                          <a:cs typeface="Calibri" panose="020F0502020204030204" pitchFamily="34" charset="0"/>
                        </a:rPr>
                        <a:t>993.9</a:t>
                      </a:r>
                    </a:p>
                  </xdr:txBody>
                </xdr:sp>
                <xdr:sp macro="" textlink="">
                  <xdr:nvSpPr>
                    <xdr:cNvPr id="15" name="CuadroTexto 14">
                      <a:extLst>
                        <a:ext uri="{FF2B5EF4-FFF2-40B4-BE49-F238E27FC236}">
                          <a16:creationId xmlns:a16="http://schemas.microsoft.com/office/drawing/2014/main" id="{222B2E0B-A9DE-080D-624F-9401E5B48592}"/>
                        </a:ext>
                      </a:extLst>
                    </xdr:cNvPr>
                    <xdr:cNvSpPr txBox="1"/>
                  </xdr:nvSpPr>
                  <xdr:spPr>
                    <a:xfrm>
                      <a:off x="4895850" y="5067300"/>
                      <a:ext cx="1076325" cy="22860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Calibri" panose="020F0502020204030204" pitchFamily="34" charset="0"/>
                          <a:cs typeface="Calibri" panose="020F0502020204030204" pitchFamily="34" charset="0"/>
                        </a:rPr>
                        <a:t>Distrito Nacional</a:t>
                      </a:r>
                      <a:endParaRPr lang="es-DO" sz="850" baseline="0">
                        <a:latin typeface="Calibri" panose="020F0502020204030204" pitchFamily="34" charset="0"/>
                        <a:cs typeface="Calibri" panose="020F0502020204030204" pitchFamily="34" charset="0"/>
                      </a:endParaRPr>
                    </a:p>
                    <a:p>
                      <a:endParaRPr lang="es-DO" sz="850">
                        <a:latin typeface="Calibri" panose="020F0502020204030204" pitchFamily="34" charset="0"/>
                        <a:cs typeface="Calibri" panose="020F0502020204030204" pitchFamily="34" charset="0"/>
                      </a:endParaRPr>
                    </a:p>
                  </xdr:txBody>
                </xdr:sp>
              </xdr:grpSp>
            </xdr:grpSp>
            <xdr:sp macro="" textlink="">
              <xdr:nvSpPr>
                <xdr:cNvPr id="10" name="CuadroTexto 3">
                  <a:extLst>
                    <a:ext uri="{FF2B5EF4-FFF2-40B4-BE49-F238E27FC236}">
                      <a16:creationId xmlns:a16="http://schemas.microsoft.com/office/drawing/2014/main" id="{DD28C9B1-B698-6B41-9E5A-9C6AC12FF9E6}"/>
                    </a:ext>
                  </a:extLst>
                </xdr:cNvPr>
                <xdr:cNvSpPr txBox="1"/>
              </xdr:nvSpPr>
              <xdr:spPr>
                <a:xfrm>
                  <a:off x="6026781" y="3961873"/>
                  <a:ext cx="362790" cy="91209"/>
                </a:xfrm>
                <a:prstGeom prst="rect">
                  <a:avLst/>
                </a:prstGeom>
                <a:solidFill>
                  <a:srgbClr val="D7E1F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endParaRPr lang="es-DO" sz="850">
                    <a:latin typeface="Calibri" panose="020F0502020204030204" pitchFamily="34" charset="0"/>
                    <a:cs typeface="Calibri" panose="020F0502020204030204" pitchFamily="34" charset="0"/>
                  </a:endParaRPr>
                </a:p>
              </xdr:txBody>
            </xdr:sp>
          </xdr:grpSp>
          <xdr:sp macro="" textlink="">
            <xdr:nvSpPr>
              <xdr:cNvPr id="8" name="CuadroTexto 35">
                <a:extLst>
                  <a:ext uri="{FF2B5EF4-FFF2-40B4-BE49-F238E27FC236}">
                    <a16:creationId xmlns:a16="http://schemas.microsoft.com/office/drawing/2014/main" id="{7D8F8C32-8A2A-B4BD-6D6D-9E33E4963D98}"/>
                  </a:ext>
                </a:extLst>
              </xdr:cNvPr>
              <xdr:cNvSpPr txBox="1"/>
            </xdr:nvSpPr>
            <xdr:spPr>
              <a:xfrm>
                <a:off x="8971397" y="1522372"/>
                <a:ext cx="948753" cy="40388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800">
                    <a:latin typeface="Calibri" panose="020F0502020204030204" pitchFamily="34" charset="0"/>
                    <a:cs typeface="Calibri" panose="020F0502020204030204" pitchFamily="34" charset="0"/>
                  </a:rPr>
                  <a:t>Hermanas</a:t>
                </a:r>
                <a:r>
                  <a:rPr lang="es-DO" sz="800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 </a:t>
                </a:r>
              </a:p>
              <a:p>
                <a:r>
                  <a:rPr lang="es-DO" sz="800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Mirabal</a:t>
                </a:r>
              </a:p>
            </xdr:txBody>
          </xdr:sp>
        </xdr:grpSp>
        <xdr:sp macro="" textlink="">
          <xdr:nvSpPr>
            <xdr:cNvPr id="6" name="CuadroTexto 46">
              <a:extLst>
                <a:ext uri="{FF2B5EF4-FFF2-40B4-BE49-F238E27FC236}">
                  <a16:creationId xmlns:a16="http://schemas.microsoft.com/office/drawing/2014/main" id="{A0920C64-3C2E-0E70-9B7D-7E1209742CEC}"/>
                </a:ext>
              </a:extLst>
            </xdr:cNvPr>
            <xdr:cNvSpPr txBox="1"/>
          </xdr:nvSpPr>
          <xdr:spPr>
            <a:xfrm>
              <a:off x="6880356" y="4984184"/>
              <a:ext cx="476250" cy="114300"/>
            </a:xfrm>
            <a:prstGeom prst="rect">
              <a:avLst/>
            </a:prstGeom>
            <a:solidFill>
              <a:srgbClr val="CFDAED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s-DO" sz="85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sp macro="" textlink="">
        <xdr:nvSpPr>
          <xdr:cNvPr id="4" name="CuadroTexto 8">
            <a:extLst>
              <a:ext uri="{FF2B5EF4-FFF2-40B4-BE49-F238E27FC236}">
                <a16:creationId xmlns:a16="http://schemas.microsoft.com/office/drawing/2014/main" id="{462E81B2-31E7-7A14-67E0-7981C4E98FE6}"/>
              </a:ext>
            </a:extLst>
          </xdr:cNvPr>
          <xdr:cNvSpPr txBox="1"/>
        </xdr:nvSpPr>
        <xdr:spPr>
          <a:xfrm>
            <a:off x="8858250" y="2127251"/>
            <a:ext cx="148167" cy="275166"/>
          </a:xfrm>
          <a:prstGeom prst="rect">
            <a:avLst/>
          </a:prstGeom>
          <a:solidFill>
            <a:srgbClr val="D8E2F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DO" sz="85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968375</xdr:colOff>
      <xdr:row>1</xdr:row>
      <xdr:rowOff>138430</xdr:rowOff>
    </xdr:from>
    <xdr:to>
      <xdr:col>11</xdr:col>
      <xdr:colOff>1335637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AABF9-2023-4CB5-AB0C-091B7323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0" y="328930"/>
          <a:ext cx="3081887" cy="1179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682625</xdr:colOff>
      <xdr:row>6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C5105D-966C-4C81-AAE4-5976DEEC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44525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111125</xdr:colOff>
      <xdr:row>2</xdr:row>
      <xdr:rowOff>125095</xdr:rowOff>
    </xdr:from>
    <xdr:to>
      <xdr:col>2</xdr:col>
      <xdr:colOff>2710815</xdr:colOff>
      <xdr:row>5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110C0-2F39-4250-9171-7B4921CB5AE4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06095"/>
          <a:ext cx="259969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9295DC-BC8F-4059-A488-BB7CC202FC9F}" name="Tabla1" displayName="Tabla1" ref="A4:C38" totalsRowShown="0">
  <autoFilter ref="A4:C38" xr:uid="{5C088452-E849-42E4-8DF2-B550D4DAC580}"/>
  <tableColumns count="3">
    <tableColumn id="1" xr3:uid="{05ED4B12-59C1-4BBB-85FF-71B34E8F7EE1}" name="País"/>
    <tableColumn id="2" xr3:uid="{A58F959E-9BCB-4DD9-B81D-D27BE128B390}" name="Provincia "/>
    <tableColumn id="3" xr3:uid="{1C29A66D-C2D5-4FEA-BE8F-09F417685AF4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A5AA-BC8B-427F-B477-C7CD7F95ADA4}">
  <dimension ref="A1:P63"/>
  <sheetViews>
    <sheetView showGridLines="0" tabSelected="1" zoomScale="90" zoomScaleNormal="90" workbookViewId="0">
      <selection activeCell="Q11" sqref="Q11"/>
    </sheetView>
  </sheetViews>
  <sheetFormatPr baseColWidth="10" defaultColWidth="11.5703125" defaultRowHeight="15" x14ac:dyDescent="0.25"/>
  <cols>
    <col min="1" max="1" width="23.28515625" style="282" customWidth="1"/>
    <col min="2" max="2" width="11.5703125" style="282"/>
    <col min="3" max="3" width="40.85546875" style="282" bestFit="1" customWidth="1"/>
    <col min="4" max="4" width="16" style="282" bestFit="1" customWidth="1"/>
    <col min="5" max="5" width="16.85546875" style="282" bestFit="1" customWidth="1"/>
    <col min="6" max="6" width="15.5703125" style="282" bestFit="1" customWidth="1"/>
    <col min="7" max="7" width="11.5703125" style="282"/>
    <col min="8" max="8" width="14.5703125" style="282" bestFit="1" customWidth="1"/>
    <col min="9" max="13" width="11.5703125" style="282"/>
    <col min="14" max="14" width="30.140625" style="282" hidden="1" customWidth="1"/>
    <col min="15" max="15" width="17.42578125" style="282" hidden="1" customWidth="1"/>
    <col min="16" max="16384" width="11.5703125" style="282"/>
  </cols>
  <sheetData>
    <row r="1" spans="1:16" ht="14.45" customHeight="1" x14ac:dyDescent="0.25">
      <c r="C1"/>
      <c r="D1"/>
      <c r="E1"/>
      <c r="F1"/>
      <c r="G1"/>
      <c r="H1"/>
      <c r="I1"/>
      <c r="J1"/>
      <c r="K1"/>
    </row>
    <row r="2" spans="1:16" x14ac:dyDescent="0.25">
      <c r="C2" s="70"/>
      <c r="D2" s="70"/>
      <c r="E2" s="70"/>
      <c r="F2" s="70"/>
      <c r="G2" s="70"/>
      <c r="H2" s="70"/>
      <c r="I2" s="70"/>
      <c r="J2" s="70"/>
      <c r="K2" s="70"/>
    </row>
    <row r="3" spans="1:16" ht="19.899999999999999" customHeight="1" x14ac:dyDescent="0.25">
      <c r="A3" s="369" t="s">
        <v>0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48"/>
      <c r="M3" s="348"/>
      <c r="N3" s="348"/>
      <c r="O3" s="348"/>
      <c r="P3" s="348"/>
    </row>
    <row r="4" spans="1:16" ht="14.45" customHeight="1" x14ac:dyDescent="0.25">
      <c r="A4" s="369" t="s">
        <v>1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48"/>
      <c r="M4" s="348"/>
      <c r="N4" s="348"/>
      <c r="O4" s="348"/>
      <c r="P4" s="348"/>
    </row>
    <row r="5" spans="1:16" ht="33" customHeight="1" x14ac:dyDescent="0.25">
      <c r="A5" s="370" t="s">
        <v>2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49"/>
      <c r="M5" s="349"/>
      <c r="N5" s="349"/>
      <c r="O5" s="349"/>
      <c r="P5" s="349"/>
    </row>
    <row r="6" spans="1:16" ht="14.45" customHeight="1" x14ac:dyDescent="0.25">
      <c r="A6" s="284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</row>
    <row r="8" spans="1:16" ht="15.75" thickBot="1" x14ac:dyDescent="0.3"/>
    <row r="9" spans="1:16" ht="24" thickBot="1" x14ac:dyDescent="0.4">
      <c r="A9" s="367" t="s">
        <v>1008</v>
      </c>
      <c r="B9" s="367"/>
      <c r="C9" s="367"/>
      <c r="D9" s="367"/>
      <c r="E9" s="367"/>
      <c r="F9" s="367"/>
      <c r="G9" s="367"/>
      <c r="H9" s="367"/>
      <c r="I9" s="367"/>
      <c r="J9" s="367"/>
      <c r="K9" s="347"/>
      <c r="L9" s="347"/>
      <c r="M9" s="347"/>
      <c r="N9" s="350" t="s">
        <v>6</v>
      </c>
      <c r="O9" s="351">
        <v>7447461.0319153201</v>
      </c>
      <c r="P9" s="347"/>
    </row>
    <row r="10" spans="1:16" ht="23.45" customHeight="1" x14ac:dyDescent="0.35">
      <c r="A10" s="368" t="s">
        <v>3</v>
      </c>
      <c r="B10" s="368"/>
      <c r="C10" s="368"/>
      <c r="D10" s="368"/>
      <c r="E10" s="368"/>
      <c r="F10" s="368"/>
      <c r="G10" s="368"/>
      <c r="H10" s="368"/>
      <c r="I10" s="368"/>
      <c r="J10" s="368"/>
      <c r="K10" s="285"/>
      <c r="L10" s="285"/>
      <c r="M10" s="285"/>
      <c r="N10" s="285"/>
      <c r="O10" s="285"/>
      <c r="P10" s="285"/>
    </row>
    <row r="11" spans="1:16" ht="14.45" customHeight="1" x14ac:dyDescent="0.35">
      <c r="A11" s="285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</row>
    <row r="13" spans="1:16" x14ac:dyDescent="0.25">
      <c r="C13" s="361" t="s">
        <v>984</v>
      </c>
      <c r="D13" s="316" t="s">
        <v>985</v>
      </c>
      <c r="E13" s="317" t="s">
        <v>986</v>
      </c>
      <c r="F13" s="362" t="s">
        <v>987</v>
      </c>
      <c r="G13" s="364" t="s">
        <v>988</v>
      </c>
      <c r="H13" s="366" t="s">
        <v>989</v>
      </c>
    </row>
    <row r="14" spans="1:16" ht="15.75" thickBot="1" x14ac:dyDescent="0.3">
      <c r="C14" s="361"/>
      <c r="D14" s="316" t="s">
        <v>990</v>
      </c>
      <c r="E14" s="318" t="s">
        <v>991</v>
      </c>
      <c r="F14" s="363"/>
      <c r="G14" s="365"/>
      <c r="H14" s="366"/>
    </row>
    <row r="15" spans="1:16" x14ac:dyDescent="0.25">
      <c r="C15" s="361"/>
      <c r="D15" s="319">
        <v>1</v>
      </c>
      <c r="E15" s="319">
        <v>2</v>
      </c>
      <c r="F15" s="320">
        <v>3</v>
      </c>
      <c r="G15" s="320" t="s">
        <v>992</v>
      </c>
      <c r="H15" s="319" t="s">
        <v>993</v>
      </c>
    </row>
    <row r="16" spans="1:16" x14ac:dyDescent="0.25">
      <c r="C16" s="321" t="s">
        <v>994</v>
      </c>
      <c r="D16" s="322">
        <f>SUM(D17:D20)</f>
        <v>1187374.4024359998</v>
      </c>
      <c r="E16" s="322">
        <f>SUM(E17:E20)</f>
        <v>1225024.6526603496</v>
      </c>
      <c r="F16" s="323">
        <f>SUM(F17:F20)</f>
        <v>93104.448465220004</v>
      </c>
      <c r="G16" s="324">
        <f>IFERROR(F16/E16,"-")</f>
        <v>7.600210188670721E-2</v>
      </c>
      <c r="H16" s="325">
        <f>F16/$O$9</f>
        <v>1.2501501930151843E-2</v>
      </c>
    </row>
    <row r="17" spans="3:8" x14ac:dyDescent="0.25">
      <c r="C17" s="326" t="s">
        <v>995</v>
      </c>
      <c r="D17" s="327">
        <v>1173750.340817</v>
      </c>
      <c r="E17" s="327">
        <v>1209835.0769122399</v>
      </c>
      <c r="F17" s="327">
        <v>93103.637296770001</v>
      </c>
      <c r="G17" s="329">
        <f>IFERROR(F17/E17,"-")</f>
        <v>7.6955643850557351E-2</v>
      </c>
      <c r="H17" s="330">
        <f>F17/$O$9</f>
        <v>1.2501393011361059E-2</v>
      </c>
    </row>
    <row r="18" spans="3:8" x14ac:dyDescent="0.25">
      <c r="C18" s="331" t="s">
        <v>996</v>
      </c>
      <c r="D18" s="327">
        <v>793.93865800000003</v>
      </c>
      <c r="E18" s="327">
        <v>1266.2703947499999</v>
      </c>
      <c r="F18" s="328">
        <v>2.7E-2</v>
      </c>
      <c r="G18" s="329">
        <f t="shared" ref="G18:G23" si="0">IFERROR(F18/E18,"-")</f>
        <v>2.132246012537521E-5</v>
      </c>
      <c r="H18" s="330">
        <f t="shared" ref="H18:H34" si="1">F18/$O$9</f>
        <v>3.6253966129254395E-9</v>
      </c>
    </row>
    <row r="19" spans="3:8" x14ac:dyDescent="0.25">
      <c r="C19" s="326" t="s">
        <v>997</v>
      </c>
      <c r="D19" s="327">
        <v>11875.275</v>
      </c>
      <c r="E19" s="327">
        <v>12870.535561500001</v>
      </c>
      <c r="F19" s="328">
        <v>0</v>
      </c>
      <c r="G19" s="329">
        <f t="shared" si="0"/>
        <v>0</v>
      </c>
      <c r="H19" s="330">
        <f t="shared" si="1"/>
        <v>0</v>
      </c>
    </row>
    <row r="20" spans="3:8" x14ac:dyDescent="0.25">
      <c r="C20" s="331" t="s">
        <v>998</v>
      </c>
      <c r="D20" s="327">
        <v>954.84796100000005</v>
      </c>
      <c r="E20" s="327">
        <v>1052.7697918600002</v>
      </c>
      <c r="F20" s="328">
        <v>0.78416844999999991</v>
      </c>
      <c r="G20" s="329">
        <f t="shared" si="0"/>
        <v>7.4486222540120193E-4</v>
      </c>
      <c r="H20" s="330">
        <f t="shared" si="1"/>
        <v>1.0529339417011079E-7</v>
      </c>
    </row>
    <row r="21" spans="3:8" x14ac:dyDescent="0.25">
      <c r="C21" s="321" t="s">
        <v>999</v>
      </c>
      <c r="D21" s="322">
        <f>D22+D24</f>
        <v>1418686.51495</v>
      </c>
      <c r="E21" s="322">
        <f>E22+E24</f>
        <v>1459020.0773413701</v>
      </c>
      <c r="F21" s="323">
        <f>F22+F24</f>
        <v>105554.98816072001</v>
      </c>
      <c r="G21" s="324">
        <f>IFERROR(F21/E21,"-")</f>
        <v>7.2346494609630441E-2</v>
      </c>
      <c r="H21" s="325">
        <f t="shared" si="1"/>
        <v>1.4173285057602193E-2</v>
      </c>
    </row>
    <row r="22" spans="3:8" x14ac:dyDescent="0.25">
      <c r="C22" s="326" t="s">
        <v>71</v>
      </c>
      <c r="D22" s="327">
        <v>1217765.8743179999</v>
      </c>
      <c r="E22" s="327">
        <v>1252504.05344742</v>
      </c>
      <c r="F22" s="327">
        <v>93517.163160199998</v>
      </c>
      <c r="G22" s="329">
        <f>IFERROR(F22/E22,"-")</f>
        <v>7.4664160090181966E-2</v>
      </c>
      <c r="H22" s="330">
        <f t="shared" si="1"/>
        <v>1.255691876190314E-2</v>
      </c>
    </row>
    <row r="23" spans="3:8" x14ac:dyDescent="0.25">
      <c r="C23" s="331" t="s">
        <v>74</v>
      </c>
      <c r="D23" s="327">
        <v>263816.79430499999</v>
      </c>
      <c r="E23" s="327">
        <v>263806.764432</v>
      </c>
      <c r="F23" s="327">
        <v>12176.815925950001</v>
      </c>
      <c r="G23" s="329">
        <f t="shared" si="0"/>
        <v>4.6158088296817543E-2</v>
      </c>
      <c r="H23" s="330">
        <f t="shared" si="1"/>
        <v>1.6350291560798401E-3</v>
      </c>
    </row>
    <row r="24" spans="3:8" x14ac:dyDescent="0.25">
      <c r="C24" s="326" t="s">
        <v>82</v>
      </c>
      <c r="D24" s="327">
        <v>200920.640632</v>
      </c>
      <c r="E24" s="327">
        <v>206516.02389394995</v>
      </c>
      <c r="F24" s="327">
        <v>12037.825000520004</v>
      </c>
      <c r="G24" s="329">
        <f>IFERROR(F24/E24,"-")</f>
        <v>5.8290028897233004E-2</v>
      </c>
      <c r="H24" s="330">
        <f t="shared" si="1"/>
        <v>1.616366295699052E-3</v>
      </c>
    </row>
    <row r="25" spans="3:8" x14ac:dyDescent="0.25">
      <c r="C25" s="332" t="s">
        <v>1000</v>
      </c>
      <c r="D25" s="332"/>
      <c r="E25" s="332"/>
      <c r="F25" s="333"/>
      <c r="G25" s="333"/>
      <c r="H25" s="333"/>
    </row>
    <row r="26" spans="3:8" x14ac:dyDescent="0.25">
      <c r="C26" s="334" t="s">
        <v>1001</v>
      </c>
      <c r="D26" s="335">
        <f>(D17+D18)-D22</f>
        <v>-43221.594842999941</v>
      </c>
      <c r="E26" s="335">
        <f>(E17+E18)-E22</f>
        <v>-41402.706140430178</v>
      </c>
      <c r="F26" s="336">
        <f>(F17+F18)-F22</f>
        <v>-413.49886342999525</v>
      </c>
      <c r="G26" s="329">
        <f>IFERROR(F26/E26,"-")</f>
        <v>9.9872424287312279E-3</v>
      </c>
      <c r="H26" s="337">
        <f t="shared" si="1"/>
        <v>-5.5522125145467544E-5</v>
      </c>
    </row>
    <row r="27" spans="3:8" x14ac:dyDescent="0.25">
      <c r="C27" s="334" t="s">
        <v>1002</v>
      </c>
      <c r="D27" s="335">
        <f>(D19+D20)-D24</f>
        <v>-188090.51767100001</v>
      </c>
      <c r="E27" s="335">
        <f>(E19+E20)-E24</f>
        <v>-192592.71854058997</v>
      </c>
      <c r="F27" s="336">
        <f>(F19+F20)-F24</f>
        <v>-12037.040832070004</v>
      </c>
      <c r="G27" s="329">
        <f>IFERROR(F27/E27,"-")</f>
        <v>6.2499978832445485E-2</v>
      </c>
      <c r="H27" s="337">
        <f t="shared" si="1"/>
        <v>-1.6162610023048817E-3</v>
      </c>
    </row>
    <row r="28" spans="3:8" x14ac:dyDescent="0.25">
      <c r="C28" s="334" t="s">
        <v>1003</v>
      </c>
      <c r="D28" s="335">
        <f>(D16-(D21-D23))</f>
        <v>32504.681790999835</v>
      </c>
      <c r="E28" s="335">
        <f>(E16-(E21-E23))</f>
        <v>29811.339750979561</v>
      </c>
      <c r="F28" s="336">
        <f>(F16-(F21-F23))</f>
        <v>-273.723769550008</v>
      </c>
      <c r="G28" s="329">
        <f t="shared" ref="G28:G29" si="2">IFERROR(F28/E28,"-")</f>
        <v>-9.1818674315371478E-3</v>
      </c>
      <c r="H28" s="337">
        <f t="shared" si="1"/>
        <v>-3.6753971370510468E-5</v>
      </c>
    </row>
    <row r="29" spans="3:8" x14ac:dyDescent="0.25">
      <c r="C29" s="334" t="s">
        <v>1004</v>
      </c>
      <c r="D29" s="335">
        <f>D16-D21</f>
        <v>-231312.11251400015</v>
      </c>
      <c r="E29" s="335">
        <f>E16-E21</f>
        <v>-233995.42468102043</v>
      </c>
      <c r="F29" s="336">
        <f>F16-F21</f>
        <v>-12450.539695500003</v>
      </c>
      <c r="G29" s="329">
        <f t="shared" si="2"/>
        <v>5.3208474962587064E-2</v>
      </c>
      <c r="H29" s="337">
        <f t="shared" si="1"/>
        <v>-1.6717831274503498E-3</v>
      </c>
    </row>
    <row r="30" spans="3:8" x14ac:dyDescent="0.25">
      <c r="C30" s="332" t="s">
        <v>1005</v>
      </c>
      <c r="D30" s="338">
        <f>D32-D34</f>
        <v>231312.11251400004</v>
      </c>
      <c r="E30" s="338">
        <f>E32-E34</f>
        <v>233995.42468102003</v>
      </c>
      <c r="F30" s="338">
        <f>F32-F34</f>
        <v>-2205.8895486299994</v>
      </c>
      <c r="G30" s="359">
        <f>IFERROR(F30/E30,"-")</f>
        <v>-9.4270627369618162E-3</v>
      </c>
      <c r="H30" s="360">
        <f t="shared" si="1"/>
        <v>-2.9619349992928985E-4</v>
      </c>
    </row>
    <row r="31" spans="3:8" x14ac:dyDescent="0.25">
      <c r="C31" s="339"/>
      <c r="D31" s="339"/>
      <c r="E31" s="340"/>
      <c r="F31" s="340"/>
      <c r="G31" s="341"/>
      <c r="H31" s="337"/>
    </row>
    <row r="32" spans="3:8" x14ac:dyDescent="0.25">
      <c r="C32" s="342" t="s">
        <v>1006</v>
      </c>
      <c r="D32" s="343">
        <v>344980.21211800002</v>
      </c>
      <c r="E32" s="343">
        <v>347663.52428502002</v>
      </c>
      <c r="F32" s="343">
        <v>2450.0788102800002</v>
      </c>
      <c r="G32" s="324">
        <f>IFERROR(F32/E32,"-")</f>
        <v>7.0472702459041612E-3</v>
      </c>
      <c r="H32" s="324">
        <f t="shared" si="1"/>
        <v>3.2898175630331495E-4</v>
      </c>
    </row>
    <row r="33" spans="3:15" x14ac:dyDescent="0.25">
      <c r="C33" s="344"/>
      <c r="D33" s="345"/>
      <c r="E33" s="345"/>
      <c r="F33" s="346"/>
      <c r="G33" s="329"/>
      <c r="H33" s="329"/>
    </row>
    <row r="34" spans="3:15" x14ac:dyDescent="0.25">
      <c r="C34" s="321" t="s">
        <v>1007</v>
      </c>
      <c r="D34" s="343">
        <v>113668.099604</v>
      </c>
      <c r="E34" s="343">
        <v>113668.099604</v>
      </c>
      <c r="F34" s="358">
        <v>4655.9683589099996</v>
      </c>
      <c r="G34" s="324">
        <f>IFERROR(F34/E34,"-")</f>
        <v>4.0961082090143042E-2</v>
      </c>
      <c r="H34" s="324">
        <f t="shared" si="1"/>
        <v>6.2517525623260474E-4</v>
      </c>
    </row>
    <row r="35" spans="3:15" x14ac:dyDescent="0.25">
      <c r="C35" s="352"/>
      <c r="D35" s="353"/>
      <c r="E35" s="353"/>
      <c r="F35" s="354"/>
      <c r="G35" s="355"/>
      <c r="H35" s="356"/>
      <c r="I35" s="357"/>
    </row>
    <row r="36" spans="3:15" x14ac:dyDescent="0.25">
      <c r="C36" s="64" t="s">
        <v>93</v>
      </c>
    </row>
    <row r="37" spans="3:15" x14ac:dyDescent="0.25">
      <c r="C37" s="65" t="s">
        <v>94</v>
      </c>
    </row>
    <row r="38" spans="3:15" x14ac:dyDescent="0.25">
      <c r="C38" s="66" t="s">
        <v>95</v>
      </c>
    </row>
    <row r="39" spans="3:15" x14ac:dyDescent="0.25">
      <c r="C39" s="64" t="s">
        <v>4</v>
      </c>
    </row>
    <row r="43" spans="3:15" customFormat="1" x14ac:dyDescent="0.25"/>
    <row r="44" spans="3:15" customFormat="1" x14ac:dyDescent="0.25"/>
    <row r="46" spans="3:15" x14ac:dyDescent="0.25">
      <c r="N46" s="283"/>
      <c r="O46" s="283"/>
    </row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</sheetData>
  <mergeCells count="9">
    <mergeCell ref="A3:K3"/>
    <mergeCell ref="A4:K4"/>
    <mergeCell ref="A5:K5"/>
    <mergeCell ref="C13:C15"/>
    <mergeCell ref="F13:F14"/>
    <mergeCell ref="G13:G14"/>
    <mergeCell ref="H13:H14"/>
    <mergeCell ref="A9:J9"/>
    <mergeCell ref="A10:J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94C9-7250-4167-B446-28C6B35D2427}">
  <dimension ref="C2:R41"/>
  <sheetViews>
    <sheetView showGridLines="0" zoomScale="110" zoomScaleNormal="110" workbookViewId="0">
      <selection activeCell="O32" sqref="O32"/>
    </sheetView>
  </sheetViews>
  <sheetFormatPr baseColWidth="10" defaultColWidth="11.5703125" defaultRowHeight="15" x14ac:dyDescent="0.25"/>
  <cols>
    <col min="1" max="1" width="11.5703125" style="296"/>
    <col min="2" max="2" width="6.7109375" style="296" customWidth="1"/>
    <col min="3" max="3" width="8" style="296" customWidth="1"/>
    <col min="4" max="4" width="1.42578125" style="296" customWidth="1"/>
    <col min="5" max="5" width="20.42578125" style="296" customWidth="1"/>
    <col min="6" max="6" width="14.140625" style="296" customWidth="1"/>
    <col min="7" max="7" width="8.28515625" style="296" customWidth="1"/>
    <col min="8" max="8" width="6.7109375" style="296" customWidth="1"/>
    <col min="9" max="14" width="11.5703125" style="296"/>
    <col min="15" max="15" width="29.5703125" style="296" bestFit="1" customWidth="1"/>
    <col min="16" max="16" width="12.28515625" style="296" bestFit="1" customWidth="1"/>
    <col min="17" max="16384" width="11.5703125" style="296"/>
  </cols>
  <sheetData>
    <row r="2" spans="3:18" x14ac:dyDescent="0.25">
      <c r="C2" s="445" t="s">
        <v>0</v>
      </c>
      <c r="D2" s="445"/>
      <c r="E2" s="445"/>
      <c r="F2" s="445"/>
      <c r="G2" s="445"/>
      <c r="H2" s="445"/>
      <c r="I2" s="445"/>
      <c r="J2" s="445"/>
      <c r="K2" s="445"/>
      <c r="L2" s="445"/>
      <c r="M2" s="445"/>
    </row>
    <row r="3" spans="3:18" x14ac:dyDescent="0.25">
      <c r="C3" s="445" t="s">
        <v>1</v>
      </c>
      <c r="D3" s="445"/>
      <c r="E3" s="445"/>
      <c r="F3" s="445"/>
      <c r="G3" s="445"/>
      <c r="H3" s="445"/>
      <c r="I3" s="445"/>
      <c r="J3" s="445"/>
      <c r="K3" s="445"/>
      <c r="L3" s="445"/>
      <c r="M3" s="445"/>
    </row>
    <row r="4" spans="3:18" x14ac:dyDescent="0.25">
      <c r="C4" s="446" t="s">
        <v>2</v>
      </c>
      <c r="D4" s="446"/>
      <c r="E4" s="446"/>
      <c r="F4" s="446"/>
      <c r="G4" s="446"/>
      <c r="H4" s="446"/>
      <c r="I4" s="446"/>
      <c r="J4" s="446"/>
      <c r="K4" s="446"/>
      <c r="L4" s="446"/>
      <c r="M4" s="446"/>
    </row>
    <row r="7" spans="3:18" x14ac:dyDescent="0.25">
      <c r="G7" s="297" t="s">
        <v>185</v>
      </c>
    </row>
    <row r="8" spans="3:18" x14ac:dyDescent="0.25">
      <c r="G8" s="298" t="s">
        <v>97</v>
      </c>
      <c r="H8" s="299"/>
    </row>
    <row r="9" spans="3:18" x14ac:dyDescent="0.25">
      <c r="G9" s="300" t="s">
        <v>56</v>
      </c>
    </row>
    <row r="14" spans="3:18" x14ac:dyDescent="0.25">
      <c r="O14" s="305" t="s">
        <v>186</v>
      </c>
      <c r="P14" s="306">
        <v>49195162086.710007</v>
      </c>
      <c r="Q14" s="307">
        <f>P14/$P$19</f>
        <v>0.46606193552695524</v>
      </c>
      <c r="R14" s="305"/>
    </row>
    <row r="15" spans="3:18" x14ac:dyDescent="0.25">
      <c r="O15" s="305" t="s">
        <v>187</v>
      </c>
      <c r="P15" s="306">
        <v>19955944412.199993</v>
      </c>
      <c r="Q15" s="307">
        <f t="shared" ref="Q15:Q18" si="0">P15/$P$19</f>
        <v>0.18905733172756078</v>
      </c>
      <c r="R15" s="305"/>
    </row>
    <row r="16" spans="3:18" x14ac:dyDescent="0.25">
      <c r="O16" s="305" t="s">
        <v>188</v>
      </c>
      <c r="P16" s="306">
        <v>18549418269.690002</v>
      </c>
      <c r="Q16" s="307">
        <f t="shared" si="0"/>
        <v>0.17573227559313739</v>
      </c>
      <c r="R16" s="305"/>
    </row>
    <row r="17" spans="5:18" x14ac:dyDescent="0.25">
      <c r="O17" s="305" t="s">
        <v>189</v>
      </c>
      <c r="P17" s="306">
        <v>17172758659.950003</v>
      </c>
      <c r="Q17" s="307">
        <f t="shared" si="0"/>
        <v>0.16269016707957409</v>
      </c>
      <c r="R17" s="305"/>
    </row>
    <row r="18" spans="5:18" x14ac:dyDescent="0.25">
      <c r="O18" s="305" t="s">
        <v>190</v>
      </c>
      <c r="P18" s="306">
        <v>681704732.17000008</v>
      </c>
      <c r="Q18" s="307">
        <f t="shared" si="0"/>
        <v>6.4582900727725313E-3</v>
      </c>
      <c r="R18" s="305"/>
    </row>
    <row r="19" spans="5:18" x14ac:dyDescent="0.25">
      <c r="O19" s="308" t="s">
        <v>191</v>
      </c>
      <c r="P19" s="309">
        <f>SUM(P14:P18)</f>
        <v>105554988160.72</v>
      </c>
      <c r="Q19" s="305"/>
      <c r="R19" s="305"/>
    </row>
    <row r="20" spans="5:18" x14ac:dyDescent="0.25">
      <c r="O20" s="305"/>
      <c r="P20" s="305"/>
      <c r="Q20" s="305"/>
      <c r="R20" s="305"/>
    </row>
    <row r="21" spans="5:18" x14ac:dyDescent="0.25">
      <c r="O21" s="305"/>
      <c r="P21" s="305"/>
      <c r="Q21" s="305"/>
      <c r="R21" s="305"/>
    </row>
    <row r="22" spans="5:18" x14ac:dyDescent="0.25">
      <c r="O22" s="305"/>
      <c r="P22" s="305"/>
      <c r="Q22" s="305"/>
      <c r="R22" s="305"/>
    </row>
    <row r="30" spans="5:18" x14ac:dyDescent="0.25">
      <c r="E30" s="301" t="s">
        <v>192</v>
      </c>
    </row>
    <row r="31" spans="5:18" x14ac:dyDescent="0.25">
      <c r="E31" s="302" t="s">
        <v>193</v>
      </c>
    </row>
    <row r="32" spans="5:18" x14ac:dyDescent="0.25">
      <c r="E32" s="302" t="s">
        <v>194</v>
      </c>
    </row>
    <row r="37" spans="5:6" x14ac:dyDescent="0.25">
      <c r="E37" s="303"/>
      <c r="F37" s="304"/>
    </row>
    <row r="38" spans="5:6" x14ac:dyDescent="0.25">
      <c r="E38" s="303"/>
      <c r="F38" s="304"/>
    </row>
    <row r="39" spans="5:6" x14ac:dyDescent="0.25">
      <c r="E39" s="303"/>
      <c r="F39" s="304"/>
    </row>
    <row r="40" spans="5:6" x14ac:dyDescent="0.25">
      <c r="E40" s="303"/>
      <c r="F40" s="304"/>
    </row>
    <row r="41" spans="5:6" x14ac:dyDescent="0.25">
      <c r="E41" s="303"/>
      <c r="F41" s="304"/>
    </row>
  </sheetData>
  <mergeCells count="3">
    <mergeCell ref="C2:M2"/>
    <mergeCell ref="C3:M3"/>
    <mergeCell ref="C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D1CF-CA6C-4607-B466-C171877CDFBC}">
  <dimension ref="B2:I266"/>
  <sheetViews>
    <sheetView showGridLines="0" zoomScale="70" zoomScaleNormal="70" workbookViewId="0">
      <selection activeCell="B8" sqref="B8:E8"/>
    </sheetView>
  </sheetViews>
  <sheetFormatPr baseColWidth="10" defaultColWidth="11.42578125" defaultRowHeight="15" x14ac:dyDescent="0.25"/>
  <cols>
    <col min="1" max="1" width="11.42578125" style="1"/>
    <col min="2" max="2" width="119.7109375" style="1" customWidth="1"/>
    <col min="3" max="5" width="29.42578125" style="1" customWidth="1"/>
    <col min="6" max="6" width="21.85546875" style="1" bestFit="1" customWidth="1"/>
    <col min="7" max="7" width="38.5703125" style="1" customWidth="1"/>
    <col min="8" max="8" width="23.7109375" style="1" bestFit="1" customWidth="1"/>
    <col min="9" max="9" width="15.7109375" style="1" bestFit="1" customWidth="1"/>
    <col min="10" max="16384" width="11.42578125" style="1"/>
  </cols>
  <sheetData>
    <row r="2" spans="2:9" ht="13.9" customHeight="1" x14ac:dyDescent="0.25">
      <c r="B2" s="447" t="s">
        <v>0</v>
      </c>
      <c r="C2" s="447"/>
      <c r="D2" s="447"/>
      <c r="E2" s="447"/>
    </row>
    <row r="3" spans="2:9" ht="13.9" customHeight="1" x14ac:dyDescent="0.25">
      <c r="B3" s="447" t="s">
        <v>1</v>
      </c>
      <c r="C3" s="447"/>
      <c r="D3" s="447"/>
      <c r="E3" s="447"/>
    </row>
    <row r="4" spans="2:9" ht="13.9" customHeight="1" x14ac:dyDescent="0.25">
      <c r="B4" s="448" t="s">
        <v>2</v>
      </c>
      <c r="C4" s="448"/>
      <c r="D4" s="448"/>
      <c r="E4" s="448"/>
    </row>
    <row r="5" spans="2:9" ht="15.75" x14ac:dyDescent="0.25">
      <c r="B5" s="157"/>
      <c r="C5" s="157"/>
      <c r="D5" s="157"/>
      <c r="E5" s="157"/>
    </row>
    <row r="6" spans="2:9" ht="15.75" x14ac:dyDescent="0.25">
      <c r="B6" s="157"/>
      <c r="C6" s="157"/>
      <c r="D6" s="157"/>
      <c r="E6" s="157"/>
      <c r="G6" s="2"/>
      <c r="H6" s="2"/>
    </row>
    <row r="7" spans="2:9" ht="15.75" x14ac:dyDescent="0.25">
      <c r="B7" s="449" t="s">
        <v>1010</v>
      </c>
      <c r="C7" s="449"/>
      <c r="D7" s="449"/>
      <c r="E7" s="449"/>
      <c r="G7" s="2"/>
      <c r="H7" s="2"/>
    </row>
    <row r="8" spans="2:9" ht="15.75" x14ac:dyDescent="0.25">
      <c r="B8" s="450" t="s">
        <v>3</v>
      </c>
      <c r="C8" s="450"/>
      <c r="D8" s="450"/>
      <c r="E8" s="450"/>
      <c r="G8" s="4"/>
      <c r="H8" s="4"/>
    </row>
    <row r="9" spans="2:9" x14ac:dyDescent="0.25">
      <c r="B9" s="5"/>
      <c r="C9" s="5"/>
      <c r="D9" s="5"/>
      <c r="E9" s="5"/>
      <c r="G9" s="4"/>
      <c r="H9" s="4"/>
    </row>
    <row r="10" spans="2:9" ht="21.6" customHeight="1" x14ac:dyDescent="0.25">
      <c r="B10" s="394" t="s">
        <v>7</v>
      </c>
      <c r="C10" s="397">
        <v>2024</v>
      </c>
      <c r="D10" s="398"/>
      <c r="E10" s="398"/>
    </row>
    <row r="11" spans="2:9" ht="21.6" customHeight="1" x14ac:dyDescent="0.25">
      <c r="B11" s="395"/>
      <c r="C11" s="406" t="s">
        <v>11</v>
      </c>
      <c r="D11" s="406" t="s">
        <v>12</v>
      </c>
      <c r="E11" s="406" t="s">
        <v>195</v>
      </c>
    </row>
    <row r="12" spans="2:9" ht="15" customHeight="1" x14ac:dyDescent="0.25">
      <c r="B12" s="395"/>
      <c r="C12" s="404"/>
      <c r="D12" s="404"/>
      <c r="E12" s="404"/>
      <c r="G12" s="14"/>
      <c r="I12" s="9"/>
    </row>
    <row r="13" spans="2:9" ht="15" customHeight="1" x14ac:dyDescent="0.25">
      <c r="B13" s="395"/>
      <c r="C13" s="405"/>
      <c r="D13" s="405"/>
      <c r="E13" s="405"/>
      <c r="G13" s="14"/>
      <c r="H13" s="19"/>
    </row>
    <row r="14" spans="2:9" ht="20.25" x14ac:dyDescent="0.25">
      <c r="B14" s="396"/>
      <c r="C14" s="12">
        <v>1</v>
      </c>
      <c r="D14" s="12">
        <v>2</v>
      </c>
      <c r="E14" s="12">
        <v>3</v>
      </c>
      <c r="F14" s="3"/>
      <c r="G14" s="14"/>
    </row>
    <row r="15" spans="2:9" ht="20.25" x14ac:dyDescent="0.25">
      <c r="B15" s="15" t="s">
        <v>196</v>
      </c>
      <c r="C15" s="16">
        <v>948964321</v>
      </c>
      <c r="D15" s="16">
        <v>838755472.79999995</v>
      </c>
      <c r="E15" s="16">
        <v>485068482.92999977</v>
      </c>
      <c r="F15"/>
      <c r="G15" s="28"/>
      <c r="H15" s="19"/>
    </row>
    <row r="16" spans="2:9" ht="20.25" x14ac:dyDescent="0.25">
      <c r="B16" s="43" t="s">
        <v>197</v>
      </c>
      <c r="C16" s="44">
        <v>874885153</v>
      </c>
      <c r="D16" s="44">
        <v>764676304.79999995</v>
      </c>
      <c r="E16" s="136">
        <v>432955377.92999977</v>
      </c>
      <c r="F16"/>
      <c r="G16" s="14"/>
    </row>
    <row r="17" spans="2:8" ht="49.9" customHeight="1" x14ac:dyDescent="0.25">
      <c r="B17" s="138" t="s">
        <v>198</v>
      </c>
      <c r="C17" s="139">
        <v>874885153</v>
      </c>
      <c r="D17" s="139">
        <v>764676304.79999995</v>
      </c>
      <c r="E17" s="140">
        <v>432955377.92999977</v>
      </c>
      <c r="F17"/>
      <c r="G17" s="14"/>
    </row>
    <row r="18" spans="2:8" ht="20.25" x14ac:dyDescent="0.25">
      <c r="B18" s="43" t="s">
        <v>199</v>
      </c>
      <c r="C18" s="44">
        <v>74079168</v>
      </c>
      <c r="D18" s="44">
        <v>74079168</v>
      </c>
      <c r="E18" s="44">
        <v>52113105</v>
      </c>
      <c r="F18"/>
      <c r="G18" s="14"/>
    </row>
    <row r="19" spans="2:8" ht="48" customHeight="1" x14ac:dyDescent="0.25">
      <c r="B19" s="141" t="s">
        <v>200</v>
      </c>
      <c r="C19" s="142">
        <v>74079168</v>
      </c>
      <c r="D19" s="142">
        <v>74079168</v>
      </c>
      <c r="E19" s="142">
        <v>52113105</v>
      </c>
      <c r="F19"/>
      <c r="G19" s="28"/>
    </row>
    <row r="20" spans="2:8" ht="26.25" customHeight="1" x14ac:dyDescent="0.25">
      <c r="B20" s="15" t="s">
        <v>201</v>
      </c>
      <c r="C20" s="16">
        <v>242128044</v>
      </c>
      <c r="D20" s="16">
        <v>269886255.15999997</v>
      </c>
      <c r="E20" s="16">
        <v>169253643.70999998</v>
      </c>
      <c r="F20"/>
      <c r="G20" s="28"/>
    </row>
    <row r="21" spans="2:8" ht="39.75" customHeight="1" x14ac:dyDescent="0.25">
      <c r="B21" s="143" t="s">
        <v>202</v>
      </c>
      <c r="C21" s="144">
        <v>242128044</v>
      </c>
      <c r="D21" s="144">
        <v>269886255.15999997</v>
      </c>
      <c r="E21" s="136">
        <v>169253643.70999998</v>
      </c>
      <c r="F21"/>
      <c r="G21" s="29"/>
    </row>
    <row r="22" spans="2:8" ht="39" customHeight="1" x14ac:dyDescent="0.25">
      <c r="B22" s="145" t="s">
        <v>203</v>
      </c>
      <c r="C22" s="142">
        <v>242128044</v>
      </c>
      <c r="D22" s="142">
        <v>269886255.15999997</v>
      </c>
      <c r="E22" s="146">
        <v>169253643.70999998</v>
      </c>
      <c r="F22"/>
      <c r="G22" s="28"/>
    </row>
    <row r="23" spans="2:8" ht="20.25" x14ac:dyDescent="0.25">
      <c r="B23" s="15" t="s">
        <v>204</v>
      </c>
      <c r="C23" s="16">
        <v>2730851345</v>
      </c>
      <c r="D23" s="16">
        <v>2894915851.9399996</v>
      </c>
      <c r="E23" s="16">
        <v>1853146972.51</v>
      </c>
      <c r="F23"/>
      <c r="G23" s="28"/>
      <c r="H23" s="28"/>
    </row>
    <row r="24" spans="2:8" ht="20.25" x14ac:dyDescent="0.25">
      <c r="B24" s="43" t="s">
        <v>205</v>
      </c>
      <c r="C24" s="44">
        <v>30270000</v>
      </c>
      <c r="D24" s="44">
        <v>84833675</v>
      </c>
      <c r="E24" s="44">
        <v>35332972.060000002</v>
      </c>
      <c r="F24"/>
      <c r="G24" s="28"/>
      <c r="H24" s="69"/>
    </row>
    <row r="25" spans="2:8" ht="47.25" customHeight="1" x14ac:dyDescent="0.25">
      <c r="B25" s="147" t="s">
        <v>206</v>
      </c>
      <c r="C25" s="139">
        <v>30270000</v>
      </c>
      <c r="D25" s="139">
        <v>84833675</v>
      </c>
      <c r="E25" s="148">
        <v>35332972.060000002</v>
      </c>
      <c r="F25"/>
      <c r="G25" s="28"/>
    </row>
    <row r="26" spans="2:8" ht="20.25" x14ac:dyDescent="0.25">
      <c r="B26" s="149" t="s">
        <v>207</v>
      </c>
      <c r="C26" s="44">
        <v>1656805929</v>
      </c>
      <c r="D26" s="44">
        <v>1690114995</v>
      </c>
      <c r="E26" s="150">
        <v>1295764371.4199998</v>
      </c>
      <c r="F26"/>
      <c r="G26" s="28"/>
    </row>
    <row r="27" spans="2:8" ht="28.5" customHeight="1" x14ac:dyDescent="0.25">
      <c r="B27" s="151" t="s">
        <v>208</v>
      </c>
      <c r="C27" s="139">
        <v>1656805929</v>
      </c>
      <c r="D27" s="139">
        <v>1690114995</v>
      </c>
      <c r="E27" s="139">
        <v>1295764371.4199998</v>
      </c>
      <c r="F27"/>
      <c r="G27" s="28"/>
    </row>
    <row r="28" spans="2:8" ht="20.25" x14ac:dyDescent="0.25">
      <c r="B28" s="43" t="s">
        <v>209</v>
      </c>
      <c r="C28" s="152">
        <v>1043775416</v>
      </c>
      <c r="D28" s="152">
        <v>1119967181.9400001</v>
      </c>
      <c r="E28" s="152">
        <v>522049629.03000009</v>
      </c>
      <c r="F28"/>
      <c r="G28" s="28"/>
    </row>
    <row r="29" spans="2:8" ht="30.6" customHeight="1" x14ac:dyDescent="0.25">
      <c r="B29" s="151" t="s">
        <v>210</v>
      </c>
      <c r="C29" s="146">
        <v>146325088</v>
      </c>
      <c r="D29" s="146">
        <v>181007844.52000001</v>
      </c>
      <c r="E29" s="146">
        <v>90414944.919999987</v>
      </c>
      <c r="F29"/>
      <c r="G29" s="28"/>
    </row>
    <row r="30" spans="2:8" ht="55.15" customHeight="1" x14ac:dyDescent="0.25">
      <c r="B30" s="151" t="s">
        <v>211</v>
      </c>
      <c r="C30" s="148">
        <v>310000000</v>
      </c>
      <c r="D30" s="148">
        <v>125000000</v>
      </c>
      <c r="E30" s="139">
        <v>38810507.25</v>
      </c>
      <c r="F30" s="137"/>
      <c r="G30" s="28"/>
    </row>
    <row r="31" spans="2:8" ht="26.45" customHeight="1" x14ac:dyDescent="0.25">
      <c r="B31" s="145" t="s">
        <v>212</v>
      </c>
      <c r="C31" s="148">
        <v>195103174</v>
      </c>
      <c r="D31" s="148">
        <v>206728329.62</v>
      </c>
      <c r="E31" s="139">
        <v>92357550.209999993</v>
      </c>
      <c r="F31" s="137"/>
      <c r="G31" s="14"/>
      <c r="H31" s="14"/>
    </row>
    <row r="32" spans="2:8" ht="50.45" customHeight="1" x14ac:dyDescent="0.25">
      <c r="B32" s="147" t="s">
        <v>213</v>
      </c>
      <c r="C32" s="148">
        <v>392347154</v>
      </c>
      <c r="D32" s="148">
        <v>607231007.79999995</v>
      </c>
      <c r="E32" s="148">
        <v>300466626.6500001</v>
      </c>
      <c r="F32" s="137"/>
      <c r="G32" s="29"/>
      <c r="H32" s="14"/>
    </row>
    <row r="33" spans="2:9" ht="20.25" x14ac:dyDescent="0.25">
      <c r="B33" s="153" t="s">
        <v>92</v>
      </c>
      <c r="C33" s="154">
        <f>C15+C20+C23</f>
        <v>3921943710</v>
      </c>
      <c r="D33" s="154">
        <v>4003557579.8999996</v>
      </c>
      <c r="E33" s="154">
        <f>E15+E20+E23</f>
        <v>2507469099.1499996</v>
      </c>
    </row>
    <row r="34" spans="2:9" x14ac:dyDescent="0.25">
      <c r="B34" s="58"/>
      <c r="C34" s="59"/>
      <c r="D34" s="59"/>
      <c r="E34" s="59">
        <v>26127203.299999997</v>
      </c>
      <c r="F34" s="63"/>
    </row>
    <row r="35" spans="2:9" ht="15.75" x14ac:dyDescent="0.25">
      <c r="B35" s="155" t="s">
        <v>214</v>
      </c>
      <c r="C35" s="156"/>
      <c r="D35" s="156"/>
      <c r="E35" s="156"/>
      <c r="F35" s="156"/>
      <c r="G35" s="156"/>
      <c r="H35" s="156"/>
      <c r="I35" s="156"/>
    </row>
    <row r="36" spans="2:9" ht="15.75" x14ac:dyDescent="0.25">
      <c r="B36" s="157" t="s">
        <v>215</v>
      </c>
    </row>
    <row r="37" spans="2:9" ht="15.75" x14ac:dyDescent="0.25">
      <c r="B37" s="158" t="s">
        <v>216</v>
      </c>
    </row>
    <row r="43" spans="2:9" x14ac:dyDescent="0.25">
      <c r="H43" s="14"/>
    </row>
    <row r="266" spans="2:2" x14ac:dyDescent="0.25">
      <c r="B266" s="1" t="s">
        <v>54</v>
      </c>
    </row>
  </sheetData>
  <mergeCells count="10">
    <mergeCell ref="B2:E2"/>
    <mergeCell ref="B3:E3"/>
    <mergeCell ref="B4:E4"/>
    <mergeCell ref="B7:E7"/>
    <mergeCell ref="B8:E8"/>
    <mergeCell ref="B10:B14"/>
    <mergeCell ref="C10:E10"/>
    <mergeCell ref="C11:C13"/>
    <mergeCell ref="D11:D13"/>
    <mergeCell ref="E11:E13"/>
  </mergeCells>
  <pageMargins left="0.7" right="0.7" top="0.75" bottom="0.75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02B1-9CBA-49D2-A71E-43F034A377AA}">
  <dimension ref="A1:N79"/>
  <sheetViews>
    <sheetView showGridLines="0" zoomScale="70" zoomScaleNormal="70" workbookViewId="0">
      <selection activeCell="A8" sqref="A8:L8"/>
    </sheetView>
  </sheetViews>
  <sheetFormatPr baseColWidth="10" defaultColWidth="11.5703125" defaultRowHeight="15" x14ac:dyDescent="0.25"/>
  <cols>
    <col min="1" max="1" width="11.5703125" style="131"/>
    <col min="2" max="2" width="87.85546875" style="131" bestFit="1" customWidth="1"/>
    <col min="3" max="4" width="24.7109375" style="131" customWidth="1"/>
    <col min="5" max="5" width="32.7109375" style="131" bestFit="1" customWidth="1"/>
    <col min="6" max="6" width="27.7109375" style="131" bestFit="1" customWidth="1"/>
    <col min="7" max="7" width="26.5703125" style="131" customWidth="1"/>
    <col min="8" max="8" width="20.28515625" style="131" customWidth="1"/>
    <col min="9" max="9" width="21.5703125" style="131" customWidth="1"/>
    <col min="10" max="12" width="9.140625" style="131"/>
    <col min="13" max="13" width="36.28515625" style="131" bestFit="1" customWidth="1"/>
    <col min="14" max="14" width="21.5703125" style="131" bestFit="1" customWidth="1"/>
    <col min="15" max="16384" width="11.5703125" style="131"/>
  </cols>
  <sheetData>
    <row r="1" spans="1:14" ht="15.75" x14ac:dyDescent="0.2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4" ht="15.75" x14ac:dyDescent="0.25">
      <c r="A2" s="447" t="s">
        <v>0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4" ht="15.75" x14ac:dyDescent="0.25">
      <c r="A3" s="447" t="s">
        <v>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</row>
    <row r="4" spans="1:14" ht="15.75" x14ac:dyDescent="0.25">
      <c r="A4" s="448" t="s">
        <v>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</row>
    <row r="5" spans="1:14" ht="15.75" x14ac:dyDescent="0.25">
      <c r="A5" s="295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4" ht="15.75" x14ac:dyDescent="0.25">
      <c r="A6" s="295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4" ht="15.75" x14ac:dyDescent="0.25">
      <c r="A7" s="449" t="s">
        <v>1009</v>
      </c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</row>
    <row r="8" spans="1:14" ht="15.75" x14ac:dyDescent="0.25">
      <c r="A8" s="450" t="s">
        <v>3</v>
      </c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50"/>
    </row>
    <row r="9" spans="1:14" x14ac:dyDescent="0.25">
      <c r="C9" s="159"/>
      <c r="D9" s="159"/>
      <c r="E9" s="159"/>
      <c r="F9" s="159"/>
      <c r="G9" s="159"/>
      <c r="H9" s="159"/>
      <c r="I9" s="159"/>
    </row>
    <row r="10" spans="1:14" ht="19.149999999999999" customHeight="1" x14ac:dyDescent="0.3">
      <c r="B10" s="422" t="s">
        <v>7</v>
      </c>
      <c r="C10" s="452">
        <v>2024</v>
      </c>
      <c r="D10" s="452"/>
      <c r="E10" s="452"/>
      <c r="F10" s="452"/>
      <c r="G10" s="452"/>
      <c r="H10" s="452"/>
      <c r="I10" s="400" t="s">
        <v>60</v>
      </c>
    </row>
    <row r="11" spans="1:14" ht="14.45" customHeight="1" x14ac:dyDescent="0.25">
      <c r="B11" s="423"/>
      <c r="C11" s="410" t="s">
        <v>11</v>
      </c>
      <c r="D11" s="410" t="s">
        <v>12</v>
      </c>
      <c r="E11" s="406" t="s">
        <v>195</v>
      </c>
      <c r="F11" s="406" t="s">
        <v>217</v>
      </c>
      <c r="G11" s="406" t="s">
        <v>218</v>
      </c>
      <c r="H11" s="451" t="s">
        <v>219</v>
      </c>
      <c r="I11" s="400"/>
      <c r="M11" s="160" t="s">
        <v>6</v>
      </c>
      <c r="N11" s="77">
        <v>7447461031915.3203</v>
      </c>
    </row>
    <row r="12" spans="1:14" ht="14.45" customHeight="1" x14ac:dyDescent="0.25">
      <c r="B12" s="423"/>
      <c r="C12" s="401"/>
      <c r="D12" s="401"/>
      <c r="E12" s="404"/>
      <c r="F12" s="404"/>
      <c r="G12" s="404"/>
      <c r="H12" s="400"/>
      <c r="I12" s="400"/>
    </row>
    <row r="13" spans="1:14" ht="14.45" customHeight="1" x14ac:dyDescent="0.25">
      <c r="B13" s="423"/>
      <c r="C13" s="403"/>
      <c r="D13" s="403"/>
      <c r="E13" s="405"/>
      <c r="F13" s="405"/>
      <c r="G13" s="405"/>
      <c r="H13" s="402"/>
      <c r="I13" s="402"/>
    </row>
    <row r="14" spans="1:14" ht="22.9" customHeight="1" x14ac:dyDescent="0.25">
      <c r="B14" s="424"/>
      <c r="C14" s="10">
        <v>1</v>
      </c>
      <c r="D14" s="10">
        <v>2</v>
      </c>
      <c r="E14" s="10">
        <v>3</v>
      </c>
      <c r="F14" s="161">
        <v>4</v>
      </c>
      <c r="G14" s="162">
        <v>5</v>
      </c>
      <c r="H14" s="10" t="s">
        <v>220</v>
      </c>
      <c r="I14" s="163" t="s">
        <v>221</v>
      </c>
    </row>
    <row r="15" spans="1:14" ht="20.25" x14ac:dyDescent="0.25">
      <c r="B15" s="15" t="s">
        <v>196</v>
      </c>
      <c r="C15" s="164">
        <v>1533425455</v>
      </c>
      <c r="D15" s="164">
        <v>1386853356</v>
      </c>
      <c r="E15" s="165">
        <v>714096728.64999998</v>
      </c>
      <c r="F15" s="165">
        <f>F16</f>
        <v>714096728.64999998</v>
      </c>
      <c r="G15" s="165"/>
      <c r="H15" s="164">
        <f>F15-G15</f>
        <v>714096728.64999998</v>
      </c>
      <c r="I15" s="17">
        <f>E15/$N$11</f>
        <v>9.5884587457364687E-5</v>
      </c>
      <c r="J15" s="166"/>
    </row>
    <row r="16" spans="1:14" ht="20.25" x14ac:dyDescent="0.25">
      <c r="B16" s="43" t="s">
        <v>199</v>
      </c>
      <c r="C16" s="167">
        <v>1533425455</v>
      </c>
      <c r="D16" s="167">
        <v>1386853356</v>
      </c>
      <c r="E16" s="168">
        <v>714096728.64999998</v>
      </c>
      <c r="F16" s="44">
        <f>+F17</f>
        <v>714096728.64999998</v>
      </c>
      <c r="G16" s="44"/>
      <c r="H16" s="167">
        <f t="shared" ref="H16:H55" si="0">F16-G16</f>
        <v>714096728.64999998</v>
      </c>
      <c r="I16" s="169">
        <f t="shared" ref="I16:I54" si="1">E16/$N$11</f>
        <v>9.5884587457364687E-5</v>
      </c>
    </row>
    <row r="17" spans="2:14" ht="20.25" x14ac:dyDescent="0.25">
      <c r="B17" s="141" t="s">
        <v>222</v>
      </c>
      <c r="C17" s="142">
        <v>1533425455</v>
      </c>
      <c r="D17" s="142">
        <v>1386853356</v>
      </c>
      <c r="E17" s="146">
        <v>714096728.64999998</v>
      </c>
      <c r="F17" s="139">
        <f>$E17</f>
        <v>714096728.64999998</v>
      </c>
      <c r="G17" s="142"/>
      <c r="H17" s="142">
        <f t="shared" si="0"/>
        <v>714096728.64999998</v>
      </c>
      <c r="I17" s="170">
        <f t="shared" si="1"/>
        <v>9.5884587457364687E-5</v>
      </c>
      <c r="J17"/>
      <c r="K17"/>
      <c r="N17" s="171"/>
    </row>
    <row r="18" spans="2:14" ht="20.25" x14ac:dyDescent="0.25">
      <c r="B18" s="15" t="s">
        <v>201</v>
      </c>
      <c r="C18" s="165">
        <v>139909989952</v>
      </c>
      <c r="D18" s="165">
        <v>141919959723.03998</v>
      </c>
      <c r="E18" s="165">
        <v>92951788851.990021</v>
      </c>
      <c r="F18" s="165">
        <f>F19+F22+F29</f>
        <v>22839150142.880001</v>
      </c>
      <c r="G18" s="165">
        <f>G19+G22+G29+G27</f>
        <v>70112638709.110016</v>
      </c>
      <c r="H18" s="165">
        <f t="shared" si="0"/>
        <v>-47273488566.230011</v>
      </c>
      <c r="I18" s="17">
        <f t="shared" si="1"/>
        <v>1.2481003721087602E-2</v>
      </c>
      <c r="J18"/>
      <c r="K18"/>
    </row>
    <row r="19" spans="2:14" ht="20.25" x14ac:dyDescent="0.25">
      <c r="B19" s="43" t="s">
        <v>223</v>
      </c>
      <c r="C19" s="173">
        <v>651234089</v>
      </c>
      <c r="D19" s="173">
        <v>632767121</v>
      </c>
      <c r="E19" s="173">
        <v>161848554.38</v>
      </c>
      <c r="F19" s="173">
        <f>F21+F20</f>
        <v>161848554.38</v>
      </c>
      <c r="G19" s="173"/>
      <c r="H19" s="173">
        <f t="shared" si="0"/>
        <v>161848554.38</v>
      </c>
      <c r="I19" s="174">
        <f t="shared" si="1"/>
        <v>2.1732044476152993E-5</v>
      </c>
      <c r="J19"/>
      <c r="K19"/>
    </row>
    <row r="20" spans="2:14" ht="40.5" x14ac:dyDescent="0.25">
      <c r="B20" s="138" t="s">
        <v>224</v>
      </c>
      <c r="C20" s="139">
        <v>168700000</v>
      </c>
      <c r="D20" s="139">
        <v>300590000</v>
      </c>
      <c r="E20" s="139">
        <v>0</v>
      </c>
      <c r="F20" s="139">
        <f>$E20</f>
        <v>0</v>
      </c>
      <c r="G20" s="139"/>
      <c r="H20" s="139">
        <f t="shared" si="0"/>
        <v>0</v>
      </c>
      <c r="I20" s="175">
        <f t="shared" si="1"/>
        <v>0</v>
      </c>
      <c r="J20"/>
      <c r="K20"/>
    </row>
    <row r="21" spans="2:14" ht="20.25" x14ac:dyDescent="0.25">
      <c r="B21" s="138" t="s">
        <v>225</v>
      </c>
      <c r="C21" s="139">
        <v>482534089</v>
      </c>
      <c r="D21" s="139">
        <v>332177121</v>
      </c>
      <c r="E21" s="139">
        <v>161848554.38</v>
      </c>
      <c r="F21" s="139">
        <f>$E21</f>
        <v>161848554.38</v>
      </c>
      <c r="G21" s="139"/>
      <c r="H21" s="139">
        <f t="shared" si="0"/>
        <v>161848554.38</v>
      </c>
      <c r="I21" s="175">
        <f t="shared" si="1"/>
        <v>2.1732044476152993E-5</v>
      </c>
      <c r="J21"/>
      <c r="K21"/>
    </row>
    <row r="22" spans="2:14" ht="20.25" x14ac:dyDescent="0.25">
      <c r="B22" s="176" t="s">
        <v>226</v>
      </c>
      <c r="C22" s="152">
        <v>92264417778</v>
      </c>
      <c r="D22" s="152">
        <v>96687168227.139999</v>
      </c>
      <c r="E22" s="152">
        <v>70696755940.62001</v>
      </c>
      <c r="F22" s="152">
        <f>SUM(F23:F26)</f>
        <v>1109489074.8200002</v>
      </c>
      <c r="G22" s="152">
        <f>SUM(G23:G26)</f>
        <v>69587266865.800018</v>
      </c>
      <c r="H22" s="152">
        <f t="shared" si="0"/>
        <v>-68477777790.980019</v>
      </c>
      <c r="I22" s="177">
        <f t="shared" si="1"/>
        <v>9.4927325752570454E-3</v>
      </c>
      <c r="J22"/>
      <c r="K22"/>
    </row>
    <row r="23" spans="2:14" ht="20.25" x14ac:dyDescent="0.25">
      <c r="B23" s="138" t="s">
        <v>227</v>
      </c>
      <c r="C23" s="139">
        <v>612761765</v>
      </c>
      <c r="D23" s="139">
        <v>653991964</v>
      </c>
      <c r="E23" s="139">
        <v>389698808.44999999</v>
      </c>
      <c r="F23" s="139"/>
      <c r="G23" s="139">
        <f>$E23</f>
        <v>389698808.44999999</v>
      </c>
      <c r="H23" s="139">
        <f t="shared" si="0"/>
        <v>-389698808.44999999</v>
      </c>
      <c r="I23" s="175">
        <f t="shared" si="1"/>
        <v>5.232639778576702E-5</v>
      </c>
      <c r="J23"/>
      <c r="K23"/>
    </row>
    <row r="24" spans="2:14" ht="20.25" x14ac:dyDescent="0.25">
      <c r="B24" s="178" t="s">
        <v>228</v>
      </c>
      <c r="C24" s="139">
        <v>89379551278</v>
      </c>
      <c r="D24" s="139">
        <v>93707486155.139999</v>
      </c>
      <c r="E24" s="139">
        <v>69197568057.350021</v>
      </c>
      <c r="F24" s="139"/>
      <c r="G24" s="139">
        <f>$E24</f>
        <v>69197568057.350021</v>
      </c>
      <c r="H24" s="139">
        <f>F24-G24</f>
        <v>-69197568057.350021</v>
      </c>
      <c r="I24" s="175">
        <f t="shared" si="1"/>
        <v>9.2914306984368273E-3</v>
      </c>
      <c r="J24"/>
      <c r="K24"/>
    </row>
    <row r="25" spans="2:14" ht="20.25" x14ac:dyDescent="0.25">
      <c r="B25" s="138" t="s">
        <v>229</v>
      </c>
      <c r="C25" s="139">
        <v>3431474</v>
      </c>
      <c r="D25" s="139">
        <v>87357162</v>
      </c>
      <c r="E25" s="139">
        <v>36652697.590000004</v>
      </c>
      <c r="F25" s="139">
        <f>+$E$25</f>
        <v>36652697.590000004</v>
      </c>
      <c r="G25" s="139"/>
      <c r="H25" s="139">
        <f t="shared" si="0"/>
        <v>36652697.590000004</v>
      </c>
      <c r="I25" s="175">
        <f t="shared" si="1"/>
        <v>4.9215024332357937E-6</v>
      </c>
      <c r="J25"/>
      <c r="K25"/>
    </row>
    <row r="26" spans="2:14" ht="40.5" x14ac:dyDescent="0.25">
      <c r="B26" s="138" t="s">
        <v>230</v>
      </c>
      <c r="C26" s="139">
        <v>2268673261</v>
      </c>
      <c r="D26" s="139">
        <v>2238332946</v>
      </c>
      <c r="E26" s="139">
        <v>1072836377.2300001</v>
      </c>
      <c r="F26" s="139">
        <f>+$E$26</f>
        <v>1072836377.2300001</v>
      </c>
      <c r="G26" s="139"/>
      <c r="H26" s="139">
        <f t="shared" si="0"/>
        <v>1072836377.2300001</v>
      </c>
      <c r="I26" s="175">
        <f t="shared" si="1"/>
        <v>1.4405397660121634E-4</v>
      </c>
      <c r="J26"/>
      <c r="K26"/>
    </row>
    <row r="27" spans="2:14" ht="20.25" x14ac:dyDescent="0.25">
      <c r="B27" s="43" t="s">
        <v>231</v>
      </c>
      <c r="C27" s="152">
        <v>749450836</v>
      </c>
      <c r="D27" s="152">
        <v>937328547.89999998</v>
      </c>
      <c r="E27" s="152">
        <v>525371843.31</v>
      </c>
      <c r="F27" s="152"/>
      <c r="G27" s="152">
        <f>G28</f>
        <v>525371843.31</v>
      </c>
      <c r="H27" s="152">
        <f t="shared" si="0"/>
        <v>-525371843.31</v>
      </c>
      <c r="I27" s="177">
        <f t="shared" si="1"/>
        <v>7.0543751898609949E-5</v>
      </c>
      <c r="J27"/>
      <c r="K27"/>
    </row>
    <row r="28" spans="2:14" ht="20.25" x14ac:dyDescent="0.25">
      <c r="B28" s="179" t="s">
        <v>232</v>
      </c>
      <c r="C28" s="139">
        <v>749450836</v>
      </c>
      <c r="D28" s="139">
        <v>937328547.89999998</v>
      </c>
      <c r="E28" s="139">
        <v>525371843.31</v>
      </c>
      <c r="F28" s="139"/>
      <c r="G28" s="139">
        <f>$E28</f>
        <v>525371843.31</v>
      </c>
      <c r="H28" s="139">
        <f t="shared" si="0"/>
        <v>-525371843.31</v>
      </c>
      <c r="I28" s="175">
        <f t="shared" si="1"/>
        <v>7.0543751898609949E-5</v>
      </c>
      <c r="J28"/>
      <c r="K28"/>
    </row>
    <row r="29" spans="2:14" ht="20.25" x14ac:dyDescent="0.25">
      <c r="B29" s="176" t="s">
        <v>233</v>
      </c>
      <c r="C29" s="152">
        <v>46244887249</v>
      </c>
      <c r="D29" s="152">
        <v>43662695827</v>
      </c>
      <c r="E29" s="152">
        <v>21567812513.68</v>
      </c>
      <c r="F29" s="152">
        <f>F30</f>
        <v>21567812513.68</v>
      </c>
      <c r="G29" s="152"/>
      <c r="H29" s="152">
        <f t="shared" si="0"/>
        <v>21567812513.68</v>
      </c>
      <c r="I29" s="177">
        <f t="shared" si="1"/>
        <v>2.8959953494557917E-3</v>
      </c>
      <c r="J29"/>
      <c r="K29"/>
    </row>
    <row r="30" spans="2:14" ht="20.25" x14ac:dyDescent="0.25">
      <c r="B30" s="180" t="s">
        <v>234</v>
      </c>
      <c r="C30" s="146">
        <v>46244887249</v>
      </c>
      <c r="D30" s="146">
        <v>43662695827</v>
      </c>
      <c r="E30" s="146">
        <v>21567812513.68</v>
      </c>
      <c r="F30" s="146">
        <f>+$E$30</f>
        <v>21567812513.68</v>
      </c>
      <c r="G30" s="146"/>
      <c r="H30" s="146">
        <f t="shared" si="0"/>
        <v>21567812513.68</v>
      </c>
      <c r="I30" s="37">
        <f t="shared" si="1"/>
        <v>2.8959953494557917E-3</v>
      </c>
      <c r="J30"/>
      <c r="K30"/>
    </row>
    <row r="31" spans="2:14" ht="20.25" x14ac:dyDescent="0.25">
      <c r="B31" s="15" t="s">
        <v>235</v>
      </c>
      <c r="C31" s="165">
        <v>9052313345</v>
      </c>
      <c r="D31" s="165">
        <v>8852293582.4799995</v>
      </c>
      <c r="E31" s="165">
        <v>5205575440.3899994</v>
      </c>
      <c r="F31" s="165">
        <f>F32+F35+F46</f>
        <v>5197772956.8600006</v>
      </c>
      <c r="G31" s="165">
        <f>G35</f>
        <v>7802483.5300000003</v>
      </c>
      <c r="H31" s="165">
        <f t="shared" si="0"/>
        <v>5189970473.3300009</v>
      </c>
      <c r="I31" s="17">
        <f t="shared" si="1"/>
        <v>6.9897316925621319E-4</v>
      </c>
      <c r="J31"/>
      <c r="K31"/>
    </row>
    <row r="32" spans="2:14" ht="20.25" x14ac:dyDescent="0.25">
      <c r="B32" s="143" t="s">
        <v>236</v>
      </c>
      <c r="C32" s="44">
        <v>414964674</v>
      </c>
      <c r="D32" s="44">
        <v>610380872.10000002</v>
      </c>
      <c r="E32" s="44">
        <v>285032661.98000002</v>
      </c>
      <c r="F32" s="44">
        <f>$E32</f>
        <v>285032661.98000002</v>
      </c>
      <c r="G32" s="44"/>
      <c r="H32" s="44">
        <f t="shared" si="0"/>
        <v>285032661.98000002</v>
      </c>
      <c r="I32" s="169">
        <f t="shared" si="1"/>
        <v>3.827246101168199E-5</v>
      </c>
      <c r="J32"/>
      <c r="K32"/>
    </row>
    <row r="33" spans="2:11" ht="20.25" x14ac:dyDescent="0.25">
      <c r="B33" s="138" t="s">
        <v>237</v>
      </c>
      <c r="C33" s="139">
        <v>240045174</v>
      </c>
      <c r="D33" s="139">
        <v>518045174</v>
      </c>
      <c r="E33" s="139">
        <v>243379212.18000004</v>
      </c>
      <c r="F33" s="139">
        <f>$E33</f>
        <v>243379212.18000004</v>
      </c>
      <c r="G33" s="139"/>
      <c r="H33" s="139">
        <f t="shared" si="0"/>
        <v>243379212.18000004</v>
      </c>
      <c r="I33" s="175">
        <f t="shared" si="1"/>
        <v>3.2679487833104963E-5</v>
      </c>
      <c r="J33"/>
      <c r="K33"/>
    </row>
    <row r="34" spans="2:11" ht="40.5" x14ac:dyDescent="0.25">
      <c r="B34" s="180" t="s">
        <v>238</v>
      </c>
      <c r="C34" s="139">
        <v>174919500</v>
      </c>
      <c r="D34" s="139">
        <v>92335698.099999994</v>
      </c>
      <c r="E34" s="139">
        <v>41653449.799999997</v>
      </c>
      <c r="F34" s="139">
        <f>$E34</f>
        <v>41653449.799999997</v>
      </c>
      <c r="G34" s="139"/>
      <c r="H34" s="139">
        <f t="shared" si="0"/>
        <v>41653449.799999997</v>
      </c>
      <c r="I34" s="175">
        <f t="shared" si="1"/>
        <v>5.5929731785770297E-6</v>
      </c>
      <c r="J34"/>
      <c r="K34"/>
    </row>
    <row r="35" spans="2:11" ht="40.5" x14ac:dyDescent="0.25">
      <c r="B35" s="176" t="s">
        <v>239</v>
      </c>
      <c r="C35" s="152">
        <v>7918406216</v>
      </c>
      <c r="D35" s="152">
        <v>7551577403</v>
      </c>
      <c r="E35" s="152">
        <v>4508770983.7600002</v>
      </c>
      <c r="F35" s="152">
        <f>SUM(F36:F45)</f>
        <v>4500968500.2300005</v>
      </c>
      <c r="G35" s="152">
        <f>SUM(G36:G45)</f>
        <v>7802483.5300000003</v>
      </c>
      <c r="H35" s="152">
        <f t="shared" si="0"/>
        <v>4493166016.7000008</v>
      </c>
      <c r="I35" s="177">
        <f t="shared" si="1"/>
        <v>6.0541048344370393E-4</v>
      </c>
      <c r="J35"/>
      <c r="K35"/>
    </row>
    <row r="36" spans="2:11" ht="20.25" x14ac:dyDescent="0.25">
      <c r="B36" s="138" t="s">
        <v>240</v>
      </c>
      <c r="C36" s="139">
        <v>973791002</v>
      </c>
      <c r="D36" s="139">
        <v>289579366</v>
      </c>
      <c r="E36" s="139">
        <v>185276789.01000002</v>
      </c>
      <c r="F36" s="139">
        <f t="shared" ref="F36:F42" si="2">$E36</f>
        <v>185276789.01000002</v>
      </c>
      <c r="G36" s="139"/>
      <c r="H36" s="139">
        <f t="shared" si="0"/>
        <v>185276789.01000002</v>
      </c>
      <c r="I36" s="175">
        <f t="shared" si="1"/>
        <v>2.4877846049279828E-5</v>
      </c>
      <c r="J36"/>
      <c r="K36"/>
    </row>
    <row r="37" spans="2:11" ht="20.25" x14ac:dyDescent="0.25">
      <c r="B37" s="180" t="s">
        <v>241</v>
      </c>
      <c r="C37" s="139">
        <v>168156337</v>
      </c>
      <c r="D37" s="139">
        <v>173849337</v>
      </c>
      <c r="E37" s="139">
        <v>123491509.41</v>
      </c>
      <c r="F37" s="139">
        <f t="shared" si="2"/>
        <v>123491509.41</v>
      </c>
      <c r="G37" s="139"/>
      <c r="H37" s="139">
        <f t="shared" si="0"/>
        <v>123491509.41</v>
      </c>
      <c r="I37" s="175">
        <f t="shared" si="1"/>
        <v>1.6581692590372741E-5</v>
      </c>
      <c r="J37"/>
      <c r="K37"/>
    </row>
    <row r="38" spans="2:11" ht="20.25" x14ac:dyDescent="0.25">
      <c r="B38" s="138" t="s">
        <v>242</v>
      </c>
      <c r="C38" s="139">
        <v>35876056</v>
      </c>
      <c r="D38" s="139">
        <v>30150777</v>
      </c>
      <c r="E38" s="139">
        <v>10902397.84</v>
      </c>
      <c r="F38" s="139">
        <f t="shared" si="2"/>
        <v>10902397.84</v>
      </c>
      <c r="G38" s="139"/>
      <c r="H38" s="139">
        <f t="shared" si="0"/>
        <v>10902397.84</v>
      </c>
      <c r="I38" s="175">
        <f t="shared" si="1"/>
        <v>1.463908007477838E-6</v>
      </c>
      <c r="J38"/>
      <c r="K38"/>
    </row>
    <row r="39" spans="2:11" ht="20.25" x14ac:dyDescent="0.25">
      <c r="B39" s="138" t="s">
        <v>243</v>
      </c>
      <c r="C39" s="139">
        <v>901641995</v>
      </c>
      <c r="D39" s="139">
        <v>881195008</v>
      </c>
      <c r="E39" s="139">
        <v>528251745.54999995</v>
      </c>
      <c r="F39" s="139">
        <f t="shared" si="2"/>
        <v>528251745.54999995</v>
      </c>
      <c r="G39" s="139"/>
      <c r="H39" s="139">
        <f t="shared" si="0"/>
        <v>528251745.54999995</v>
      </c>
      <c r="I39" s="175">
        <f t="shared" si="1"/>
        <v>7.093044774403411E-5</v>
      </c>
      <c r="J39"/>
      <c r="K39"/>
    </row>
    <row r="40" spans="2:11" ht="20.25" x14ac:dyDescent="0.25">
      <c r="B40" s="138" t="s">
        <v>244</v>
      </c>
      <c r="C40" s="146">
        <v>631898544</v>
      </c>
      <c r="D40" s="146">
        <v>886408680</v>
      </c>
      <c r="E40" s="146">
        <v>610178214.56999993</v>
      </c>
      <c r="F40" s="139">
        <f t="shared" si="2"/>
        <v>610178214.56999993</v>
      </c>
      <c r="G40" s="140"/>
      <c r="H40" s="146">
        <f t="shared" si="0"/>
        <v>610178214.56999993</v>
      </c>
      <c r="I40" s="181">
        <f t="shared" si="1"/>
        <v>8.1931038236406282E-5</v>
      </c>
      <c r="J40"/>
      <c r="K40"/>
    </row>
    <row r="41" spans="2:11" ht="20.25" x14ac:dyDescent="0.25">
      <c r="B41" s="138" t="s">
        <v>245</v>
      </c>
      <c r="C41" s="139">
        <v>113761553</v>
      </c>
      <c r="D41" s="139">
        <v>107411553</v>
      </c>
      <c r="E41" s="139">
        <v>60892978.230000012</v>
      </c>
      <c r="F41" s="139">
        <f t="shared" si="2"/>
        <v>60892978.230000012</v>
      </c>
      <c r="G41" s="146"/>
      <c r="H41" s="139">
        <f t="shared" si="0"/>
        <v>60892978.230000012</v>
      </c>
      <c r="I41" s="175">
        <f t="shared" si="1"/>
        <v>8.1763406305920203E-6</v>
      </c>
      <c r="J41"/>
      <c r="K41"/>
    </row>
    <row r="42" spans="2:11" ht="40.5" x14ac:dyDescent="0.25">
      <c r="B42" s="180" t="s">
        <v>246</v>
      </c>
      <c r="C42" s="139">
        <v>9649264</v>
      </c>
      <c r="D42" s="139">
        <v>3155189</v>
      </c>
      <c r="E42" s="146">
        <v>894016.26</v>
      </c>
      <c r="F42" s="139">
        <f t="shared" si="2"/>
        <v>894016.26</v>
      </c>
      <c r="G42" s="139"/>
      <c r="H42" s="139">
        <f t="shared" si="0"/>
        <v>894016.26</v>
      </c>
      <c r="I42" s="182">
        <f t="shared" si="1"/>
        <v>1.2004309336682478E-7</v>
      </c>
      <c r="J42"/>
      <c r="K42"/>
    </row>
    <row r="43" spans="2:11" ht="40.5" x14ac:dyDescent="0.25">
      <c r="B43" s="138" t="s">
        <v>247</v>
      </c>
      <c r="C43" s="139">
        <v>84934884</v>
      </c>
      <c r="D43" s="139">
        <v>66405836</v>
      </c>
      <c r="E43" s="139">
        <v>7802483.5300000003</v>
      </c>
      <c r="F43" s="139"/>
      <c r="G43" s="139">
        <f>$E43</f>
        <v>7802483.5300000003</v>
      </c>
      <c r="H43" s="139">
        <f t="shared" si="0"/>
        <v>-7802483.5300000003</v>
      </c>
      <c r="I43" s="183">
        <f t="shared" si="1"/>
        <v>1.0476702726692046E-6</v>
      </c>
      <c r="J43"/>
      <c r="K43"/>
    </row>
    <row r="44" spans="2:11" ht="40.5" x14ac:dyDescent="0.25">
      <c r="B44" s="138" t="s">
        <v>248</v>
      </c>
      <c r="C44" s="139">
        <v>12000000</v>
      </c>
      <c r="D44" s="139">
        <v>12000000</v>
      </c>
      <c r="E44" s="139">
        <v>11469292.699999999</v>
      </c>
      <c r="F44" s="139">
        <f>$E44</f>
        <v>11469292.699999999</v>
      </c>
      <c r="G44" s="139"/>
      <c r="H44" s="139">
        <f t="shared" si="0"/>
        <v>11469292.699999999</v>
      </c>
      <c r="I44" s="181">
        <f t="shared" si="1"/>
        <v>1.5400272187863135E-6</v>
      </c>
      <c r="J44"/>
      <c r="K44"/>
    </row>
    <row r="45" spans="2:11" ht="40.5" x14ac:dyDescent="0.25">
      <c r="B45" s="138" t="s">
        <v>249</v>
      </c>
      <c r="C45" s="139">
        <v>4986696581</v>
      </c>
      <c r="D45" s="139">
        <v>5101421657</v>
      </c>
      <c r="E45" s="139">
        <v>2969611556.6600003</v>
      </c>
      <c r="F45" s="139">
        <f>$E45</f>
        <v>2969611556.6600003</v>
      </c>
      <c r="G45" s="140"/>
      <c r="H45" s="146">
        <f t="shared" si="0"/>
        <v>2969611556.6600003</v>
      </c>
      <c r="I45" s="184">
        <f t="shared" si="1"/>
        <v>3.9874146960071875E-4</v>
      </c>
      <c r="J45"/>
      <c r="K45"/>
    </row>
    <row r="46" spans="2:11" ht="20.25" x14ac:dyDescent="0.25">
      <c r="B46" s="176" t="s">
        <v>250</v>
      </c>
      <c r="C46" s="152">
        <v>718942455</v>
      </c>
      <c r="D46" s="152">
        <v>690335307.38</v>
      </c>
      <c r="E46" s="152">
        <v>411771794.6500001</v>
      </c>
      <c r="F46" s="152">
        <f>SUM(F47:F54)</f>
        <v>411771794.6500001</v>
      </c>
      <c r="G46" s="152"/>
      <c r="H46" s="150">
        <f t="shared" si="0"/>
        <v>411771794.6500001</v>
      </c>
      <c r="I46" s="177">
        <f t="shared" si="1"/>
        <v>5.5290224800827402E-5</v>
      </c>
      <c r="J46"/>
      <c r="K46"/>
    </row>
    <row r="47" spans="2:11" ht="20.25" x14ac:dyDescent="0.25">
      <c r="B47" s="180" t="s">
        <v>251</v>
      </c>
      <c r="C47" s="140">
        <v>282064978</v>
      </c>
      <c r="D47" s="140">
        <v>264233187.03999999</v>
      </c>
      <c r="E47" s="146">
        <v>185478609.34000003</v>
      </c>
      <c r="F47" s="139">
        <f t="shared" ref="F47:F54" si="3">$E47</f>
        <v>185478609.34000003</v>
      </c>
      <c r="G47" s="139"/>
      <c r="H47" s="139">
        <f t="shared" si="0"/>
        <v>185478609.34000003</v>
      </c>
      <c r="I47" s="184">
        <f t="shared" si="1"/>
        <v>2.4904945261902109E-5</v>
      </c>
      <c r="J47"/>
      <c r="K47"/>
    </row>
    <row r="48" spans="2:11" ht="25.9" customHeight="1" x14ac:dyDescent="0.25">
      <c r="B48" s="179" t="s">
        <v>252</v>
      </c>
      <c r="C48" s="140">
        <v>4538111</v>
      </c>
      <c r="D48" s="140">
        <v>4965969.5</v>
      </c>
      <c r="E48" s="139">
        <v>3187159.9699999997</v>
      </c>
      <c r="F48" s="139">
        <f t="shared" si="3"/>
        <v>3187159.9699999997</v>
      </c>
      <c r="G48" s="140"/>
      <c r="H48" s="139">
        <f t="shared" si="0"/>
        <v>3187159.9699999997</v>
      </c>
      <c r="I48" s="175">
        <f t="shared" si="1"/>
        <v>4.2795255407739051E-7</v>
      </c>
      <c r="J48"/>
      <c r="K48"/>
    </row>
    <row r="49" spans="2:11" ht="20.25" x14ac:dyDescent="0.25">
      <c r="B49" s="179" t="s">
        <v>253</v>
      </c>
      <c r="C49" s="140">
        <v>149278972</v>
      </c>
      <c r="D49" s="140">
        <v>160620568.87</v>
      </c>
      <c r="E49" s="139">
        <v>98564712.400000036</v>
      </c>
      <c r="F49" s="139">
        <f t="shared" si="3"/>
        <v>98564712.400000036</v>
      </c>
      <c r="G49" s="146"/>
      <c r="H49" s="146">
        <f t="shared" si="0"/>
        <v>98564712.400000036</v>
      </c>
      <c r="I49" s="184">
        <f t="shared" si="1"/>
        <v>1.3234673129219636E-5</v>
      </c>
      <c r="J49"/>
      <c r="K49"/>
    </row>
    <row r="50" spans="2:11" ht="20.25" x14ac:dyDescent="0.25">
      <c r="B50" s="179" t="s">
        <v>254</v>
      </c>
      <c r="C50" s="140">
        <v>16000000</v>
      </c>
      <c r="D50" s="140">
        <v>10675506.469999999</v>
      </c>
      <c r="E50" s="139">
        <v>5404413.4699999997</v>
      </c>
      <c r="F50" s="139">
        <f t="shared" si="3"/>
        <v>5404413.4699999997</v>
      </c>
      <c r="G50" s="185"/>
      <c r="H50" s="139">
        <f t="shared" si="0"/>
        <v>5404413.4699999997</v>
      </c>
      <c r="I50" s="175">
        <f t="shared" si="1"/>
        <v>7.2567193662913409E-7</v>
      </c>
      <c r="J50"/>
      <c r="K50"/>
    </row>
    <row r="51" spans="2:11" ht="20.25" x14ac:dyDescent="0.25">
      <c r="B51" s="179" t="s">
        <v>255</v>
      </c>
      <c r="C51" s="140">
        <v>62669184</v>
      </c>
      <c r="D51" s="140">
        <v>63260972</v>
      </c>
      <c r="E51" s="139">
        <v>30350345.41</v>
      </c>
      <c r="F51" s="139">
        <f t="shared" si="3"/>
        <v>30350345.41</v>
      </c>
      <c r="G51" s="140"/>
      <c r="H51" s="139">
        <f t="shared" si="0"/>
        <v>30350345.41</v>
      </c>
      <c r="I51" s="175">
        <f t="shared" si="1"/>
        <v>4.075260720390043E-6</v>
      </c>
      <c r="J51"/>
      <c r="K51"/>
    </row>
    <row r="52" spans="2:11" ht="20.25" x14ac:dyDescent="0.25">
      <c r="B52" s="179" t="s">
        <v>256</v>
      </c>
      <c r="C52" s="140">
        <v>1688957</v>
      </c>
      <c r="D52" s="140">
        <v>1389006</v>
      </c>
      <c r="E52" s="139">
        <v>0</v>
      </c>
      <c r="F52" s="139">
        <f t="shared" si="3"/>
        <v>0</v>
      </c>
      <c r="G52" s="140"/>
      <c r="H52" s="139">
        <f t="shared" si="0"/>
        <v>0</v>
      </c>
      <c r="I52" s="175">
        <f t="shared" si="1"/>
        <v>0</v>
      </c>
      <c r="J52"/>
      <c r="K52"/>
    </row>
    <row r="53" spans="2:11" ht="20.25" x14ac:dyDescent="0.25">
      <c r="B53" s="179" t="s">
        <v>257</v>
      </c>
      <c r="C53" s="140">
        <v>6552322</v>
      </c>
      <c r="D53" s="140">
        <v>6550451</v>
      </c>
      <c r="E53" s="139">
        <v>4424698.9400000004</v>
      </c>
      <c r="F53" s="139">
        <f t="shared" si="3"/>
        <v>4424698.9400000004</v>
      </c>
      <c r="G53" s="186"/>
      <c r="H53" s="146">
        <f t="shared" si="0"/>
        <v>4424698.9400000004</v>
      </c>
      <c r="I53" s="184">
        <f t="shared" si="1"/>
        <v>5.9412179815891793E-7</v>
      </c>
      <c r="J53"/>
      <c r="K53"/>
    </row>
    <row r="54" spans="2:11" ht="40.5" x14ac:dyDescent="0.25">
      <c r="B54" s="179" t="s">
        <v>258</v>
      </c>
      <c r="C54" s="146">
        <v>196149931</v>
      </c>
      <c r="D54" s="146">
        <v>178639646.5</v>
      </c>
      <c r="E54" s="139">
        <v>84361855.119999975</v>
      </c>
      <c r="F54" s="139">
        <f t="shared" si="3"/>
        <v>84361855.119999975</v>
      </c>
      <c r="G54" s="140"/>
      <c r="H54" s="139">
        <f t="shared" si="0"/>
        <v>84361855.119999975</v>
      </c>
      <c r="I54" s="175">
        <f t="shared" si="1"/>
        <v>1.1327599400450168E-5</v>
      </c>
      <c r="J54"/>
      <c r="K54"/>
    </row>
    <row r="55" spans="2:11" ht="20.25" x14ac:dyDescent="0.25">
      <c r="B55" s="153" t="s">
        <v>259</v>
      </c>
      <c r="C55" s="154">
        <f>C31+C18+C15</f>
        <v>150495728752</v>
      </c>
      <c r="D55" s="154">
        <f>D31+D18+D15</f>
        <v>152159106661.51999</v>
      </c>
      <c r="E55" s="154">
        <f>E31+E18+E15</f>
        <v>98871461021.030014</v>
      </c>
      <c r="F55" s="154">
        <f>F31+F18+F15</f>
        <v>28751019828.390003</v>
      </c>
      <c r="G55" s="154">
        <f>G31+G18+G15</f>
        <v>70120441192.640015</v>
      </c>
      <c r="H55" s="154">
        <f t="shared" si="0"/>
        <v>-41369421364.250015</v>
      </c>
      <c r="I55" s="57">
        <f>E55/$N$11</f>
        <v>1.3275861477801179E-2</v>
      </c>
      <c r="J55"/>
      <c r="K55"/>
    </row>
    <row r="56" spans="2:11" x14ac:dyDescent="0.25">
      <c r="E56"/>
      <c r="F56"/>
      <c r="G56"/>
      <c r="H56"/>
      <c r="I56"/>
      <c r="J56"/>
      <c r="K56"/>
    </row>
    <row r="57" spans="2:11" x14ac:dyDescent="0.25">
      <c r="B57" s="64" t="s">
        <v>93</v>
      </c>
      <c r="E57"/>
      <c r="F57"/>
      <c r="G57"/>
      <c r="H57"/>
      <c r="I57"/>
    </row>
    <row r="58" spans="2:11" x14ac:dyDescent="0.25">
      <c r="B58" s="1" t="s">
        <v>215</v>
      </c>
      <c r="F58" s="172"/>
      <c r="G58" s="172"/>
    </row>
    <row r="59" spans="2:11" x14ac:dyDescent="0.25">
      <c r="B59" s="1" t="s">
        <v>260</v>
      </c>
      <c r="F59" s="172"/>
      <c r="G59" s="172"/>
    </row>
    <row r="60" spans="2:11" x14ac:dyDescent="0.25">
      <c r="B60" s="64" t="s">
        <v>4</v>
      </c>
      <c r="F60" s="172"/>
    </row>
    <row r="61" spans="2:11" x14ac:dyDescent="0.25">
      <c r="F61" s="172"/>
    </row>
    <row r="62" spans="2:11" x14ac:dyDescent="0.25">
      <c r="F62" s="172"/>
    </row>
    <row r="66" spans="5:10" x14ac:dyDescent="0.25">
      <c r="E66" s="166"/>
    </row>
    <row r="69" spans="5:10" x14ac:dyDescent="0.25">
      <c r="I69" s="172"/>
      <c r="J69" s="172"/>
    </row>
    <row r="74" spans="5:10" x14ac:dyDescent="0.25">
      <c r="I74" s="187"/>
    </row>
    <row r="79" spans="5:10" x14ac:dyDescent="0.25">
      <c r="I79" s="172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ignoredErrors>
    <ignoredError sqref="F35 F46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21DC-BD9E-439E-88D1-1690BCDFA02B}">
  <dimension ref="B2:L560"/>
  <sheetViews>
    <sheetView showGridLines="0" zoomScale="80" zoomScaleNormal="80" workbookViewId="0">
      <selection activeCell="B8" sqref="B8"/>
    </sheetView>
  </sheetViews>
  <sheetFormatPr baseColWidth="10" defaultColWidth="9.140625" defaultRowHeight="15" x14ac:dyDescent="0.25"/>
  <cols>
    <col min="1" max="2" width="9.140625" style="218"/>
    <col min="3" max="3" width="123.7109375" style="218" customWidth="1"/>
    <col min="4" max="4" width="24.28515625" style="218" customWidth="1"/>
    <col min="5" max="5" width="21.7109375" style="218" customWidth="1"/>
    <col min="6" max="6" width="16.85546875" style="218" customWidth="1"/>
    <col min="7" max="7" width="11.140625" style="218" customWidth="1"/>
    <col min="8" max="8" width="53.85546875" style="218" customWidth="1"/>
    <col min="9" max="9" width="25.140625" style="218" bestFit="1" customWidth="1"/>
    <col min="10" max="10" width="26.7109375" style="218" bestFit="1" customWidth="1"/>
    <col min="11" max="11" width="14.42578125" style="218" bestFit="1" customWidth="1"/>
    <col min="12" max="16384" width="9.140625" style="218"/>
  </cols>
  <sheetData>
    <row r="2" spans="3:8" ht="13.9" customHeight="1" x14ac:dyDescent="0.25">
      <c r="C2" s="458" t="s">
        <v>0</v>
      </c>
      <c r="D2" s="458"/>
      <c r="E2" s="458"/>
      <c r="F2" s="458"/>
      <c r="G2" s="217"/>
      <c r="H2" s="217"/>
    </row>
    <row r="3" spans="3:8" x14ac:dyDescent="0.25">
      <c r="C3" s="458" t="s">
        <v>1</v>
      </c>
      <c r="D3" s="458"/>
      <c r="E3" s="458"/>
      <c r="F3" s="458"/>
      <c r="G3" s="217"/>
      <c r="H3" s="217"/>
    </row>
    <row r="4" spans="3:8" x14ac:dyDescent="0.25">
      <c r="C4" s="459" t="s">
        <v>2</v>
      </c>
      <c r="D4" s="459"/>
      <c r="E4" s="459"/>
      <c r="F4" s="459"/>
      <c r="G4" s="220"/>
      <c r="H4" s="220"/>
    </row>
    <row r="6" spans="3:8" ht="15.75" x14ac:dyDescent="0.25">
      <c r="C6" s="460" t="s">
        <v>261</v>
      </c>
      <c r="D6" s="460"/>
      <c r="E6" s="460"/>
      <c r="F6" s="460"/>
    </row>
    <row r="7" spans="3:8" ht="15.75" x14ac:dyDescent="0.25">
      <c r="C7" s="461" t="s">
        <v>262</v>
      </c>
      <c r="D7" s="461"/>
      <c r="E7" s="461"/>
      <c r="F7" s="461"/>
    </row>
    <row r="8" spans="3:8" ht="15" customHeight="1" x14ac:dyDescent="0.25"/>
    <row r="9" spans="3:8" ht="15" customHeight="1" x14ac:dyDescent="0.25"/>
    <row r="11" spans="3:8" ht="14.45" customHeight="1" x14ac:dyDescent="0.25">
      <c r="C11" s="453" t="s">
        <v>7</v>
      </c>
      <c r="D11" s="455" t="s">
        <v>11</v>
      </c>
      <c r="E11" s="455" t="s">
        <v>12</v>
      </c>
      <c r="F11" s="455" t="s">
        <v>13</v>
      </c>
    </row>
    <row r="12" spans="3:8" x14ac:dyDescent="0.25">
      <c r="C12" s="454"/>
      <c r="D12" s="456"/>
      <c r="E12" s="456"/>
      <c r="F12" s="456"/>
    </row>
    <row r="13" spans="3:8" x14ac:dyDescent="0.25">
      <c r="C13" s="221" t="s">
        <v>263</v>
      </c>
      <c r="D13" s="457"/>
      <c r="E13" s="457"/>
      <c r="F13" s="457"/>
    </row>
    <row r="14" spans="3:8" x14ac:dyDescent="0.25">
      <c r="C14" s="222" t="s">
        <v>264</v>
      </c>
      <c r="D14" s="223">
        <v>1174544279475</v>
      </c>
      <c r="E14" s="223">
        <v>1211101347306.99</v>
      </c>
      <c r="F14" s="223">
        <v>93103664296.769989</v>
      </c>
    </row>
    <row r="15" spans="3:8" x14ac:dyDescent="0.25">
      <c r="C15" s="224" t="s">
        <v>265</v>
      </c>
      <c r="D15" s="225">
        <v>1053691981963</v>
      </c>
      <c r="E15" s="225">
        <v>1074821404259</v>
      </c>
      <c r="F15" s="225">
        <v>84985774052.62999</v>
      </c>
    </row>
    <row r="16" spans="3:8" x14ac:dyDescent="0.25">
      <c r="C16" s="222" t="s">
        <v>266</v>
      </c>
      <c r="D16" s="223">
        <v>359959296868</v>
      </c>
      <c r="E16" s="223">
        <v>368020646106</v>
      </c>
      <c r="F16" s="223">
        <v>26084505694.129993</v>
      </c>
    </row>
    <row r="17" spans="3:6" x14ac:dyDescent="0.25">
      <c r="C17" s="228" t="s">
        <v>267</v>
      </c>
      <c r="D17" s="229">
        <v>6327501959</v>
      </c>
      <c r="E17" s="229">
        <v>17564311773</v>
      </c>
      <c r="F17" s="229">
        <v>660199647.75</v>
      </c>
    </row>
    <row r="18" spans="3:6" x14ac:dyDescent="0.25">
      <c r="C18" s="228" t="s">
        <v>268</v>
      </c>
      <c r="D18" s="229">
        <v>87089714052</v>
      </c>
      <c r="E18" s="229">
        <v>87089714052</v>
      </c>
      <c r="F18" s="229">
        <v>6626367965.1899996</v>
      </c>
    </row>
    <row r="19" spans="3:6" x14ac:dyDescent="0.25">
      <c r="C19" s="228" t="s">
        <v>269</v>
      </c>
      <c r="D19" s="229">
        <v>7836624275</v>
      </c>
      <c r="E19" s="229">
        <v>8124370026</v>
      </c>
      <c r="F19" s="229">
        <v>685786235.33999991</v>
      </c>
    </row>
    <row r="20" spans="3:6" x14ac:dyDescent="0.25">
      <c r="C20" s="228" t="s">
        <v>270</v>
      </c>
      <c r="D20" s="229">
        <v>732150627</v>
      </c>
      <c r="E20" s="229">
        <v>632211730</v>
      </c>
      <c r="F20" s="229">
        <v>142170178.75999999</v>
      </c>
    </row>
    <row r="21" spans="3:6" x14ac:dyDescent="0.25">
      <c r="C21" s="228" t="s">
        <v>271</v>
      </c>
      <c r="D21" s="229">
        <v>24388611</v>
      </c>
      <c r="E21" s="229">
        <v>17919162</v>
      </c>
      <c r="F21" s="229">
        <v>1440027.1600000001</v>
      </c>
    </row>
    <row r="22" spans="3:6" x14ac:dyDescent="0.25">
      <c r="C22" s="228" t="s">
        <v>272</v>
      </c>
      <c r="D22" s="229">
        <v>1175853068</v>
      </c>
      <c r="E22" s="229">
        <v>1132147791</v>
      </c>
      <c r="F22" s="229">
        <v>87033200.980000019</v>
      </c>
    </row>
    <row r="23" spans="3:6" x14ac:dyDescent="0.25">
      <c r="C23" s="228" t="s">
        <v>273</v>
      </c>
      <c r="D23" s="229">
        <v>2193684678</v>
      </c>
      <c r="E23" s="229">
        <v>2061919864</v>
      </c>
      <c r="F23" s="229">
        <v>202572244.51999998</v>
      </c>
    </row>
    <row r="24" spans="3:6" x14ac:dyDescent="0.25">
      <c r="C24" s="228" t="s">
        <v>274</v>
      </c>
      <c r="D24" s="229">
        <v>5978965634</v>
      </c>
      <c r="E24" s="229">
        <v>7212685815</v>
      </c>
      <c r="F24" s="229">
        <v>715796401.7700001</v>
      </c>
    </row>
    <row r="25" spans="3:6" x14ac:dyDescent="0.25">
      <c r="C25" s="228" t="s">
        <v>275</v>
      </c>
      <c r="D25" s="229">
        <v>338442372</v>
      </c>
      <c r="E25" s="229">
        <v>468879398</v>
      </c>
      <c r="F25" s="229">
        <v>17243194.080000002</v>
      </c>
    </row>
    <row r="26" spans="3:6" x14ac:dyDescent="0.25">
      <c r="C26" s="228" t="s">
        <v>276</v>
      </c>
      <c r="D26" s="229">
        <v>179693252634</v>
      </c>
      <c r="E26" s="229">
        <v>170881847822</v>
      </c>
      <c r="F26" s="229">
        <v>11479212340.430002</v>
      </c>
    </row>
    <row r="27" spans="3:6" x14ac:dyDescent="0.25">
      <c r="C27" s="228" t="s">
        <v>277</v>
      </c>
      <c r="D27" s="229">
        <v>275369535</v>
      </c>
      <c r="E27" s="229">
        <v>258132717</v>
      </c>
      <c r="F27" s="229">
        <v>20458959.300000001</v>
      </c>
    </row>
    <row r="28" spans="3:6" x14ac:dyDescent="0.25">
      <c r="C28" s="228" t="s">
        <v>278</v>
      </c>
      <c r="D28" s="229">
        <v>91186143</v>
      </c>
      <c r="E28" s="229">
        <v>96448082</v>
      </c>
      <c r="F28" s="229">
        <v>6343839.3200000003</v>
      </c>
    </row>
    <row r="29" spans="3:6" x14ac:dyDescent="0.25">
      <c r="C29" s="228" t="s">
        <v>279</v>
      </c>
      <c r="D29" s="229">
        <v>936218815</v>
      </c>
      <c r="E29" s="229">
        <v>919618118</v>
      </c>
      <c r="F29" s="229">
        <v>94675040.640000015</v>
      </c>
    </row>
    <row r="30" spans="3:6" x14ac:dyDescent="0.25">
      <c r="C30" s="228" t="s">
        <v>280</v>
      </c>
      <c r="D30" s="229">
        <v>1451440091</v>
      </c>
      <c r="E30" s="229">
        <v>1529326025</v>
      </c>
      <c r="F30" s="229">
        <v>120203189.23</v>
      </c>
    </row>
    <row r="31" spans="3:6" x14ac:dyDescent="0.25">
      <c r="C31" s="228" t="s">
        <v>281</v>
      </c>
      <c r="D31" s="229">
        <v>0</v>
      </c>
      <c r="E31" s="229">
        <v>1237702766</v>
      </c>
      <c r="F31" s="229">
        <v>0</v>
      </c>
    </row>
    <row r="32" spans="3:6" x14ac:dyDescent="0.25">
      <c r="C32" s="228" t="s">
        <v>282</v>
      </c>
      <c r="D32" s="229">
        <v>93719620</v>
      </c>
      <c r="E32" s="229">
        <v>247636793</v>
      </c>
      <c r="F32" s="229">
        <v>5020594.6399999987</v>
      </c>
    </row>
    <row r="33" spans="3:6" x14ac:dyDescent="0.25">
      <c r="C33" s="228" t="s">
        <v>283</v>
      </c>
      <c r="D33" s="229">
        <v>728872120</v>
      </c>
      <c r="E33" s="229">
        <v>722065320</v>
      </c>
      <c r="F33" s="229">
        <v>82545718.920000017</v>
      </c>
    </row>
    <row r="34" spans="3:6" x14ac:dyDescent="0.25">
      <c r="C34" s="228" t="s">
        <v>284</v>
      </c>
      <c r="D34" s="229">
        <v>13088557156</v>
      </c>
      <c r="E34" s="229">
        <v>13350498486</v>
      </c>
      <c r="F34" s="229">
        <v>938491649.75999999</v>
      </c>
    </row>
    <row r="35" spans="3:6" x14ac:dyDescent="0.25">
      <c r="C35" s="228" t="s">
        <v>285</v>
      </c>
      <c r="D35" s="229">
        <v>3467807351</v>
      </c>
      <c r="E35" s="229">
        <v>7295389571</v>
      </c>
      <c r="F35" s="229">
        <v>551845402.17000008</v>
      </c>
    </row>
    <row r="36" spans="3:6" x14ac:dyDescent="0.25">
      <c r="C36" s="228" t="s">
        <v>286</v>
      </c>
      <c r="D36" s="229">
        <v>22355673635</v>
      </c>
      <c r="E36" s="229">
        <v>21617064276</v>
      </c>
      <c r="F36" s="229">
        <v>2118406736.78</v>
      </c>
    </row>
    <row r="37" spans="3:6" x14ac:dyDescent="0.25">
      <c r="C37" s="228" t="s">
        <v>287</v>
      </c>
      <c r="D37" s="229">
        <v>325299745</v>
      </c>
      <c r="E37" s="229">
        <v>210178461</v>
      </c>
      <c r="F37" s="229">
        <v>15414625.16</v>
      </c>
    </row>
    <row r="38" spans="3:6" x14ac:dyDescent="0.25">
      <c r="C38" s="228" t="s">
        <v>288</v>
      </c>
      <c r="D38" s="229">
        <v>45320837</v>
      </c>
      <c r="E38" s="229">
        <v>34111508</v>
      </c>
      <c r="F38" s="229">
        <v>2453102.0699999998</v>
      </c>
    </row>
    <row r="39" spans="3:6" x14ac:dyDescent="0.25">
      <c r="C39" s="228" t="s">
        <v>289</v>
      </c>
      <c r="D39" s="229">
        <v>1014675063</v>
      </c>
      <c r="E39" s="229">
        <v>1119344338</v>
      </c>
      <c r="F39" s="229">
        <v>89518280</v>
      </c>
    </row>
    <row r="40" spans="3:6" x14ac:dyDescent="0.25">
      <c r="C40" s="228" t="s">
        <v>290</v>
      </c>
      <c r="D40" s="229">
        <v>18880504466</v>
      </c>
      <c r="E40" s="229">
        <v>17962890228</v>
      </c>
      <c r="F40" s="229">
        <v>967908017.92000008</v>
      </c>
    </row>
    <row r="41" spans="3:6" x14ac:dyDescent="0.25">
      <c r="C41" s="228" t="s">
        <v>291</v>
      </c>
      <c r="D41" s="229">
        <v>3398999697</v>
      </c>
      <c r="E41" s="229">
        <v>3419415592</v>
      </c>
      <c r="F41" s="229">
        <v>231045547.41999999</v>
      </c>
    </row>
    <row r="42" spans="3:6" x14ac:dyDescent="0.25">
      <c r="C42" s="228" t="s">
        <v>292</v>
      </c>
      <c r="D42" s="229">
        <v>684935719</v>
      </c>
      <c r="E42" s="229">
        <v>622318921</v>
      </c>
      <c r="F42" s="229">
        <v>52897721.010000005</v>
      </c>
    </row>
    <row r="43" spans="3:6" x14ac:dyDescent="0.25">
      <c r="C43" s="228" t="s">
        <v>293</v>
      </c>
      <c r="D43" s="229">
        <v>1563697153</v>
      </c>
      <c r="E43" s="229">
        <v>2079556496</v>
      </c>
      <c r="F43" s="229">
        <v>162186084.76999998</v>
      </c>
    </row>
    <row r="44" spans="3:6" x14ac:dyDescent="0.25">
      <c r="C44" s="228" t="s">
        <v>294</v>
      </c>
      <c r="D44" s="229">
        <v>729216</v>
      </c>
      <c r="E44" s="229">
        <v>435139</v>
      </c>
      <c r="F44" s="229">
        <v>0</v>
      </c>
    </row>
    <row r="45" spans="3:6" x14ac:dyDescent="0.25">
      <c r="C45" s="228" t="s">
        <v>295</v>
      </c>
      <c r="D45" s="229">
        <v>3655584</v>
      </c>
      <c r="E45" s="229">
        <v>5362815</v>
      </c>
      <c r="F45" s="229">
        <v>53250.600000000006</v>
      </c>
    </row>
    <row r="46" spans="3:6" x14ac:dyDescent="0.25">
      <c r="C46" s="228" t="s">
        <v>296</v>
      </c>
      <c r="D46" s="229">
        <v>162057012</v>
      </c>
      <c r="E46" s="229">
        <v>107143021</v>
      </c>
      <c r="F46" s="229">
        <v>7216498.4399999995</v>
      </c>
    </row>
    <row r="47" spans="3:6" x14ac:dyDescent="0.25">
      <c r="C47" s="226" t="s">
        <v>297</v>
      </c>
      <c r="D47" s="227">
        <v>53128217194</v>
      </c>
      <c r="E47" s="227">
        <v>54874227592</v>
      </c>
      <c r="F47" s="227">
        <v>4804275405.4899988</v>
      </c>
    </row>
    <row r="48" spans="3:6" x14ac:dyDescent="0.25">
      <c r="C48" s="228" t="s">
        <v>298</v>
      </c>
      <c r="D48" s="229">
        <v>5444409863</v>
      </c>
      <c r="E48" s="229">
        <v>5629159848</v>
      </c>
      <c r="F48" s="229">
        <v>1478914224.7600002</v>
      </c>
    </row>
    <row r="49" spans="3:6" x14ac:dyDescent="0.25">
      <c r="C49" s="228" t="s">
        <v>299</v>
      </c>
      <c r="D49" s="229">
        <v>10349305911</v>
      </c>
      <c r="E49" s="229">
        <v>10074011355</v>
      </c>
      <c r="F49" s="229">
        <v>223899461.60999992</v>
      </c>
    </row>
    <row r="50" spans="3:6" x14ac:dyDescent="0.25">
      <c r="C50" s="228" t="s">
        <v>300</v>
      </c>
      <c r="D50" s="229">
        <v>13726469337</v>
      </c>
      <c r="E50" s="229">
        <v>14268624090</v>
      </c>
      <c r="F50" s="229">
        <v>1164502351.6499999</v>
      </c>
    </row>
    <row r="51" spans="3:6" x14ac:dyDescent="0.25">
      <c r="C51" s="228" t="s">
        <v>301</v>
      </c>
      <c r="D51" s="229">
        <v>1324803924</v>
      </c>
      <c r="E51" s="229">
        <v>1365162253</v>
      </c>
      <c r="F51" s="229">
        <v>89459605.520000011</v>
      </c>
    </row>
    <row r="52" spans="3:6" x14ac:dyDescent="0.25">
      <c r="C52" s="228" t="s">
        <v>302</v>
      </c>
      <c r="D52" s="229">
        <v>2317402599</v>
      </c>
      <c r="E52" s="229">
        <v>2345767313</v>
      </c>
      <c r="F52" s="229">
        <v>184504979.74000001</v>
      </c>
    </row>
    <row r="53" spans="3:6" x14ac:dyDescent="0.25">
      <c r="C53" s="228" t="s">
        <v>303</v>
      </c>
      <c r="D53" s="229">
        <v>1195545464</v>
      </c>
      <c r="E53" s="229">
        <v>1255069804</v>
      </c>
      <c r="F53" s="229">
        <v>59764877.82</v>
      </c>
    </row>
    <row r="54" spans="3:6" x14ac:dyDescent="0.25">
      <c r="C54" s="228" t="s">
        <v>304</v>
      </c>
      <c r="D54" s="229">
        <v>88573508</v>
      </c>
      <c r="E54" s="229">
        <v>79971606</v>
      </c>
      <c r="F54" s="229">
        <v>6036702</v>
      </c>
    </row>
    <row r="55" spans="3:6" x14ac:dyDescent="0.25">
      <c r="C55" s="228" t="s">
        <v>305</v>
      </c>
      <c r="D55" s="229">
        <v>16228819419</v>
      </c>
      <c r="E55" s="229">
        <v>17443417422</v>
      </c>
      <c r="F55" s="229">
        <v>1380982046.8200002</v>
      </c>
    </row>
    <row r="56" spans="3:6" x14ac:dyDescent="0.25">
      <c r="C56" s="228" t="s">
        <v>306</v>
      </c>
      <c r="D56" s="229">
        <v>397361165</v>
      </c>
      <c r="E56" s="229">
        <v>300914528</v>
      </c>
      <c r="F56" s="229">
        <v>22591112.720000003</v>
      </c>
    </row>
    <row r="57" spans="3:6" x14ac:dyDescent="0.25">
      <c r="C57" s="228" t="s">
        <v>307</v>
      </c>
      <c r="D57" s="229">
        <v>521877504</v>
      </c>
      <c r="E57" s="229">
        <v>269171954</v>
      </c>
      <c r="F57" s="229">
        <v>18199003.990000006</v>
      </c>
    </row>
    <row r="58" spans="3:6" x14ac:dyDescent="0.25">
      <c r="C58" s="228" t="s">
        <v>308</v>
      </c>
      <c r="D58" s="229">
        <v>349207797</v>
      </c>
      <c r="E58" s="229">
        <v>724356502</v>
      </c>
      <c r="F58" s="229">
        <v>63186426.149999991</v>
      </c>
    </row>
    <row r="59" spans="3:6" x14ac:dyDescent="0.25">
      <c r="C59" s="228" t="s">
        <v>309</v>
      </c>
      <c r="D59" s="229">
        <v>17079480</v>
      </c>
      <c r="E59" s="229">
        <v>11680767</v>
      </c>
      <c r="F59" s="229">
        <v>814045.7</v>
      </c>
    </row>
    <row r="60" spans="3:6" x14ac:dyDescent="0.25">
      <c r="C60" s="228" t="s">
        <v>310</v>
      </c>
      <c r="D60" s="229">
        <v>201052376</v>
      </c>
      <c r="E60" s="229">
        <v>273300220</v>
      </c>
      <c r="F60" s="229">
        <v>21308773.940000001</v>
      </c>
    </row>
    <row r="61" spans="3:6" x14ac:dyDescent="0.25">
      <c r="C61" s="228" t="s">
        <v>311</v>
      </c>
      <c r="D61" s="229">
        <v>2812426</v>
      </c>
      <c r="E61" s="229">
        <v>543333</v>
      </c>
      <c r="F61" s="229">
        <v>0</v>
      </c>
    </row>
    <row r="62" spans="3:6" x14ac:dyDescent="0.25">
      <c r="C62" s="228" t="s">
        <v>312</v>
      </c>
      <c r="D62" s="229">
        <v>2476059</v>
      </c>
      <c r="E62" s="229">
        <v>106023</v>
      </c>
      <c r="F62" s="229">
        <v>0</v>
      </c>
    </row>
    <row r="63" spans="3:6" x14ac:dyDescent="0.25">
      <c r="C63" s="228" t="s">
        <v>313</v>
      </c>
      <c r="D63" s="229">
        <v>31259283</v>
      </c>
      <c r="E63" s="229">
        <v>20104465</v>
      </c>
      <c r="F63" s="229">
        <v>919186.39999999991</v>
      </c>
    </row>
    <row r="64" spans="3:6" x14ac:dyDescent="0.25">
      <c r="C64" s="228" t="s">
        <v>314</v>
      </c>
      <c r="D64" s="229">
        <v>929761079</v>
      </c>
      <c r="E64" s="229">
        <v>812866109</v>
      </c>
      <c r="F64" s="229">
        <v>89192606.669999987</v>
      </c>
    </row>
    <row r="65" spans="3:6" x14ac:dyDescent="0.25">
      <c r="C65" s="226" t="s">
        <v>315</v>
      </c>
      <c r="D65" s="227">
        <v>575574060045</v>
      </c>
      <c r="E65" s="227">
        <v>581098036938</v>
      </c>
      <c r="F65" s="227">
        <v>47528416084.969994</v>
      </c>
    </row>
    <row r="66" spans="3:6" x14ac:dyDescent="0.25">
      <c r="C66" s="228" t="s">
        <v>316</v>
      </c>
      <c r="D66" s="229">
        <v>379186651040</v>
      </c>
      <c r="E66" s="229">
        <v>382902548078</v>
      </c>
      <c r="F66" s="229">
        <v>31904650091.130001</v>
      </c>
    </row>
    <row r="67" spans="3:6" x14ac:dyDescent="0.25">
      <c r="C67" s="228" t="s">
        <v>317</v>
      </c>
      <c r="D67" s="229">
        <v>0</v>
      </c>
      <c r="E67" s="229">
        <v>0</v>
      </c>
      <c r="F67" s="229">
        <v>20</v>
      </c>
    </row>
    <row r="68" spans="3:6" x14ac:dyDescent="0.25">
      <c r="C68" s="228" t="s">
        <v>318</v>
      </c>
      <c r="D68" s="229">
        <v>0</v>
      </c>
      <c r="E68" s="229">
        <v>0</v>
      </c>
      <c r="F68" s="229">
        <v>0</v>
      </c>
    </row>
    <row r="69" spans="3:6" x14ac:dyDescent="0.25">
      <c r="C69" s="228" t="s">
        <v>319</v>
      </c>
      <c r="D69" s="229">
        <v>49912053509</v>
      </c>
      <c r="E69" s="229">
        <v>52943081698</v>
      </c>
      <c r="F69" s="229">
        <v>4197715685.1299996</v>
      </c>
    </row>
    <row r="70" spans="3:6" x14ac:dyDescent="0.25">
      <c r="C70" s="228" t="s">
        <v>320</v>
      </c>
      <c r="D70" s="229">
        <v>35784919190</v>
      </c>
      <c r="E70" s="229">
        <v>33609260115</v>
      </c>
      <c r="F70" s="229">
        <v>2455957458.5799999</v>
      </c>
    </row>
    <row r="71" spans="3:6" x14ac:dyDescent="0.25">
      <c r="C71" s="228" t="s">
        <v>321</v>
      </c>
      <c r="D71" s="229">
        <v>2244129317</v>
      </c>
      <c r="E71" s="229">
        <v>2132767393</v>
      </c>
      <c r="F71" s="229">
        <v>157529964.38</v>
      </c>
    </row>
    <row r="72" spans="3:6" x14ac:dyDescent="0.25">
      <c r="C72" s="228" t="s">
        <v>322</v>
      </c>
      <c r="D72" s="229">
        <v>3255567226</v>
      </c>
      <c r="E72" s="229">
        <v>3533690643</v>
      </c>
      <c r="F72" s="229">
        <v>320878877.27000004</v>
      </c>
    </row>
    <row r="73" spans="3:6" x14ac:dyDescent="0.25">
      <c r="C73" s="228" t="s">
        <v>323</v>
      </c>
      <c r="D73" s="229">
        <v>9176992038</v>
      </c>
      <c r="E73" s="229">
        <v>8323170069</v>
      </c>
      <c r="F73" s="229">
        <v>571444152.28999996</v>
      </c>
    </row>
    <row r="74" spans="3:6" x14ac:dyDescent="0.25">
      <c r="C74" s="228" t="s">
        <v>324</v>
      </c>
      <c r="D74" s="229">
        <v>30560232</v>
      </c>
      <c r="E74" s="229">
        <v>20076722</v>
      </c>
      <c r="F74" s="229">
        <v>1468175.89</v>
      </c>
    </row>
    <row r="75" spans="3:6" x14ac:dyDescent="0.25">
      <c r="C75" s="228" t="s">
        <v>325</v>
      </c>
      <c r="D75" s="229">
        <v>4992849</v>
      </c>
      <c r="E75" s="229">
        <v>22857908</v>
      </c>
      <c r="F75" s="229">
        <v>100318.77</v>
      </c>
    </row>
    <row r="76" spans="3:6" x14ac:dyDescent="0.25">
      <c r="C76" s="228" t="s">
        <v>326</v>
      </c>
      <c r="D76" s="229">
        <v>30161348</v>
      </c>
      <c r="E76" s="229">
        <v>17469133</v>
      </c>
      <c r="F76" s="229">
        <v>1244211.3499999999</v>
      </c>
    </row>
    <row r="77" spans="3:6" x14ac:dyDescent="0.25">
      <c r="C77" s="228" t="s">
        <v>327</v>
      </c>
      <c r="D77" s="229">
        <v>887683068</v>
      </c>
      <c r="E77" s="229">
        <v>768915842</v>
      </c>
      <c r="F77" s="229">
        <v>73266346.359999999</v>
      </c>
    </row>
    <row r="78" spans="3:6" x14ac:dyDescent="0.25">
      <c r="C78" s="228" t="s">
        <v>328</v>
      </c>
      <c r="D78" s="229">
        <v>42485420</v>
      </c>
      <c r="E78" s="229">
        <v>48348831</v>
      </c>
      <c r="F78" s="229">
        <v>2689558.49</v>
      </c>
    </row>
    <row r="79" spans="3:6" x14ac:dyDescent="0.25">
      <c r="C79" s="228" t="s">
        <v>329</v>
      </c>
      <c r="D79" s="229">
        <v>53863137</v>
      </c>
      <c r="E79" s="229">
        <v>36577372</v>
      </c>
      <c r="F79" s="229">
        <v>2368614.56</v>
      </c>
    </row>
    <row r="80" spans="3:6" x14ac:dyDescent="0.25">
      <c r="C80" s="228" t="s">
        <v>330</v>
      </c>
      <c r="D80" s="229">
        <v>306671989</v>
      </c>
      <c r="E80" s="229">
        <v>258160676</v>
      </c>
      <c r="F80" s="229">
        <v>21974592.27</v>
      </c>
    </row>
    <row r="81" spans="3:6" x14ac:dyDescent="0.25">
      <c r="C81" s="228" t="s">
        <v>331</v>
      </c>
      <c r="D81" s="229">
        <v>656402</v>
      </c>
      <c r="E81" s="229">
        <v>606808</v>
      </c>
      <c r="F81" s="229">
        <v>36372.979999999996</v>
      </c>
    </row>
    <row r="82" spans="3:6" x14ac:dyDescent="0.25">
      <c r="C82" s="228" t="s">
        <v>332</v>
      </c>
      <c r="D82" s="229">
        <v>20778073590</v>
      </c>
      <c r="E82" s="229">
        <v>22047013600</v>
      </c>
      <c r="F82" s="229">
        <v>2119864103.4300001</v>
      </c>
    </row>
    <row r="83" spans="3:6" x14ac:dyDescent="0.25">
      <c r="C83" s="228" t="s">
        <v>333</v>
      </c>
      <c r="D83" s="229">
        <v>15260125</v>
      </c>
      <c r="E83" s="229">
        <v>10571517</v>
      </c>
      <c r="F83" s="229">
        <v>647998.22</v>
      </c>
    </row>
    <row r="84" spans="3:6" x14ac:dyDescent="0.25">
      <c r="C84" s="228" t="s">
        <v>334</v>
      </c>
      <c r="D84" s="229">
        <v>15902556305</v>
      </c>
      <c r="E84" s="229">
        <v>12347563960</v>
      </c>
      <c r="F84" s="229">
        <v>1045095109.76</v>
      </c>
    </row>
    <row r="85" spans="3:6" x14ac:dyDescent="0.25">
      <c r="C85" s="228" t="s">
        <v>335</v>
      </c>
      <c r="D85" s="229">
        <v>44400000</v>
      </c>
      <c r="E85" s="229">
        <v>38714400</v>
      </c>
      <c r="F85" s="229">
        <v>9500</v>
      </c>
    </row>
    <row r="86" spans="3:6" x14ac:dyDescent="0.25">
      <c r="C86" s="228" t="s">
        <v>336</v>
      </c>
      <c r="D86" s="229">
        <v>533351791</v>
      </c>
      <c r="E86" s="229">
        <v>537381345</v>
      </c>
      <c r="F86" s="229">
        <v>40993905.68</v>
      </c>
    </row>
    <row r="87" spans="3:6" x14ac:dyDescent="0.25">
      <c r="C87" s="228" t="s">
        <v>337</v>
      </c>
      <c r="D87" s="229">
        <v>715069525</v>
      </c>
      <c r="E87" s="229">
        <v>793366526</v>
      </c>
      <c r="F87" s="229">
        <v>86162560.960000008</v>
      </c>
    </row>
    <row r="88" spans="3:6" x14ac:dyDescent="0.25">
      <c r="C88" s="228" t="s">
        <v>338</v>
      </c>
      <c r="D88" s="229">
        <v>2335594425</v>
      </c>
      <c r="E88" s="229">
        <v>1770473955</v>
      </c>
      <c r="F88" s="229">
        <v>210297038</v>
      </c>
    </row>
    <row r="89" spans="3:6" x14ac:dyDescent="0.25">
      <c r="C89" s="228" t="s">
        <v>339</v>
      </c>
      <c r="D89" s="229">
        <v>3375460742</v>
      </c>
      <c r="E89" s="229">
        <v>3207841994</v>
      </c>
      <c r="F89" s="229">
        <v>447840971.61000001</v>
      </c>
    </row>
    <row r="90" spans="3:6" x14ac:dyDescent="0.25">
      <c r="C90" s="228" t="s">
        <v>340</v>
      </c>
      <c r="D90" s="229">
        <v>11845910656</v>
      </c>
      <c r="E90" s="229">
        <v>13218166978</v>
      </c>
      <c r="F90" s="229">
        <v>1102198921.5500002</v>
      </c>
    </row>
    <row r="91" spans="3:6" x14ac:dyDescent="0.25">
      <c r="C91" s="228" t="s">
        <v>341</v>
      </c>
      <c r="D91" s="229">
        <v>9741330785</v>
      </c>
      <c r="E91" s="229">
        <v>9669200232</v>
      </c>
      <c r="F91" s="229">
        <v>808836723.23000002</v>
      </c>
    </row>
    <row r="92" spans="3:6" x14ac:dyDescent="0.25">
      <c r="C92" s="228" t="s">
        <v>342</v>
      </c>
      <c r="D92" s="229">
        <v>978754929</v>
      </c>
      <c r="E92" s="229">
        <v>1957509858</v>
      </c>
      <c r="F92" s="229">
        <v>0</v>
      </c>
    </row>
    <row r="93" spans="3:6" x14ac:dyDescent="0.25">
      <c r="C93" s="228" t="s">
        <v>343</v>
      </c>
      <c r="D93" s="229">
        <v>637785534</v>
      </c>
      <c r="E93" s="229">
        <v>957785534</v>
      </c>
      <c r="F93" s="229">
        <v>34718074.700000003</v>
      </c>
    </row>
    <row r="94" spans="3:6" x14ac:dyDescent="0.25">
      <c r="C94" s="228" t="s">
        <v>344</v>
      </c>
      <c r="D94" s="229">
        <v>19545618891</v>
      </c>
      <c r="E94" s="229">
        <v>21509904069</v>
      </c>
      <c r="F94" s="229">
        <v>1558981559.6399999</v>
      </c>
    </row>
    <row r="95" spans="3:6" x14ac:dyDescent="0.25">
      <c r="C95" s="228" t="s">
        <v>345</v>
      </c>
      <c r="D95" s="229">
        <v>4043594224</v>
      </c>
      <c r="E95" s="229">
        <v>3678931825</v>
      </c>
      <c r="F95" s="229">
        <v>37598475</v>
      </c>
    </row>
    <row r="96" spans="3:6" x14ac:dyDescent="0.25">
      <c r="C96" s="228" t="s">
        <v>346</v>
      </c>
      <c r="D96" s="229">
        <v>1308586317</v>
      </c>
      <c r="E96" s="229">
        <v>1278123926</v>
      </c>
      <c r="F96" s="229">
        <v>100488657.49000001</v>
      </c>
    </row>
    <row r="97" spans="3:6" x14ac:dyDescent="0.25">
      <c r="C97" s="228" t="s">
        <v>347</v>
      </c>
      <c r="D97" s="229">
        <v>395273180</v>
      </c>
      <c r="E97" s="229">
        <v>429984112</v>
      </c>
      <c r="F97" s="229">
        <v>33866507.93</v>
      </c>
    </row>
    <row r="98" spans="3:6" x14ac:dyDescent="0.25">
      <c r="C98" s="228" t="s">
        <v>348</v>
      </c>
      <c r="D98" s="229">
        <v>142109031</v>
      </c>
      <c r="E98" s="229">
        <v>142109031</v>
      </c>
      <c r="F98" s="229">
        <v>16356208.279999999</v>
      </c>
    </row>
    <row r="99" spans="3:6" x14ac:dyDescent="0.25">
      <c r="C99" s="228" t="s">
        <v>349</v>
      </c>
      <c r="D99" s="229">
        <v>0</v>
      </c>
      <c r="E99" s="229">
        <v>300</v>
      </c>
      <c r="F99" s="229">
        <v>0</v>
      </c>
    </row>
    <row r="100" spans="3:6" x14ac:dyDescent="0.25">
      <c r="C100" s="228" t="s">
        <v>350</v>
      </c>
      <c r="D100" s="229">
        <v>0</v>
      </c>
      <c r="E100" s="229">
        <v>0</v>
      </c>
      <c r="F100" s="229">
        <v>0</v>
      </c>
    </row>
    <row r="101" spans="3:6" x14ac:dyDescent="0.25">
      <c r="C101" s="228" t="s">
        <v>351</v>
      </c>
      <c r="D101" s="229">
        <v>0</v>
      </c>
      <c r="E101" s="229">
        <v>0</v>
      </c>
      <c r="F101" s="229">
        <v>0</v>
      </c>
    </row>
    <row r="102" spans="3:6" x14ac:dyDescent="0.25">
      <c r="C102" s="228" t="s">
        <v>352</v>
      </c>
      <c r="D102" s="229">
        <v>329685736</v>
      </c>
      <c r="E102" s="229">
        <v>435245629</v>
      </c>
      <c r="F102" s="229">
        <v>28027068.880000003</v>
      </c>
    </row>
    <row r="103" spans="3:6" x14ac:dyDescent="0.25">
      <c r="C103" s="228" t="s">
        <v>353</v>
      </c>
      <c r="D103" s="229">
        <v>1020617253</v>
      </c>
      <c r="E103" s="229">
        <v>1253842664</v>
      </c>
      <c r="F103" s="229">
        <v>88708356.890000001</v>
      </c>
    </row>
    <row r="104" spans="3:6" x14ac:dyDescent="0.25">
      <c r="C104" s="228" t="s">
        <v>354</v>
      </c>
      <c r="D104" s="229">
        <v>28616293</v>
      </c>
      <c r="E104" s="229">
        <v>30319611</v>
      </c>
      <c r="F104" s="229">
        <v>79327.239999999991</v>
      </c>
    </row>
    <row r="105" spans="3:6" x14ac:dyDescent="0.25">
      <c r="C105" s="228" t="s">
        <v>355</v>
      </c>
      <c r="D105" s="229">
        <v>539490022</v>
      </c>
      <c r="E105" s="229">
        <v>719671042</v>
      </c>
      <c r="F105" s="229">
        <v>35614392.420000002</v>
      </c>
    </row>
    <row r="106" spans="3:6" x14ac:dyDescent="0.25">
      <c r="C106" s="228" t="s">
        <v>356</v>
      </c>
      <c r="D106" s="229">
        <v>1109972</v>
      </c>
      <c r="E106" s="229">
        <v>678642</v>
      </c>
      <c r="F106" s="229">
        <v>426.96</v>
      </c>
    </row>
    <row r="107" spans="3:6" x14ac:dyDescent="0.25">
      <c r="C107" s="228" t="s">
        <v>357</v>
      </c>
      <c r="D107" s="229">
        <v>9969531</v>
      </c>
      <c r="E107" s="229">
        <v>5739512</v>
      </c>
      <c r="F107" s="229">
        <v>3881.47</v>
      </c>
    </row>
    <row r="108" spans="3:6" x14ac:dyDescent="0.25">
      <c r="C108" s="228" t="s">
        <v>358</v>
      </c>
      <c r="D108" s="229">
        <v>1230021</v>
      </c>
      <c r="E108" s="229">
        <v>2519943</v>
      </c>
      <c r="F108" s="229">
        <v>59877.14</v>
      </c>
    </row>
    <row r="109" spans="3:6" x14ac:dyDescent="0.25">
      <c r="C109" s="228" t="s">
        <v>359</v>
      </c>
      <c r="D109" s="229">
        <v>7308084</v>
      </c>
      <c r="E109" s="229">
        <v>18222525</v>
      </c>
      <c r="F109" s="229">
        <v>544337.66</v>
      </c>
    </row>
    <row r="110" spans="3:6" x14ac:dyDescent="0.25">
      <c r="C110" s="228" t="s">
        <v>360</v>
      </c>
      <c r="D110" s="229">
        <v>2201889</v>
      </c>
      <c r="E110" s="229">
        <v>1206505</v>
      </c>
      <c r="F110" s="229">
        <v>39905.009999999995</v>
      </c>
    </row>
    <row r="111" spans="3:6" x14ac:dyDescent="0.25">
      <c r="C111" s="228" t="s">
        <v>361</v>
      </c>
      <c r="D111" s="229">
        <v>6648810</v>
      </c>
      <c r="E111" s="229">
        <v>3284112</v>
      </c>
      <c r="F111" s="229">
        <v>127755.82999999999</v>
      </c>
    </row>
    <row r="112" spans="3:6" x14ac:dyDescent="0.25">
      <c r="C112" s="228" t="s">
        <v>362</v>
      </c>
      <c r="D112" s="229">
        <v>371065619</v>
      </c>
      <c r="E112" s="229">
        <v>415132303</v>
      </c>
      <c r="F112" s="229">
        <v>19930000.540000003</v>
      </c>
    </row>
    <row r="113" spans="3:6" x14ac:dyDescent="0.25">
      <c r="C113" s="226" t="s">
        <v>363</v>
      </c>
      <c r="D113" s="227">
        <v>63524631313</v>
      </c>
      <c r="E113" s="227">
        <v>69224200232</v>
      </c>
      <c r="F113" s="227">
        <v>6455968635.4400015</v>
      </c>
    </row>
    <row r="114" spans="3:6" x14ac:dyDescent="0.25">
      <c r="C114" s="228" t="s">
        <v>364</v>
      </c>
      <c r="D114" s="229">
        <v>52488556434</v>
      </c>
      <c r="E114" s="229">
        <v>57881950787</v>
      </c>
      <c r="F114" s="229">
        <v>5637540418.2000017</v>
      </c>
    </row>
    <row r="115" spans="3:6" x14ac:dyDescent="0.25">
      <c r="C115" s="228" t="s">
        <v>365</v>
      </c>
      <c r="D115" s="229">
        <v>10503383758</v>
      </c>
      <c r="E115" s="229">
        <v>11084059154</v>
      </c>
      <c r="F115" s="229">
        <v>802201542.84000015</v>
      </c>
    </row>
    <row r="116" spans="3:6" x14ac:dyDescent="0.25">
      <c r="C116" s="228" t="s">
        <v>366</v>
      </c>
      <c r="D116" s="229">
        <v>302480634</v>
      </c>
      <c r="E116" s="229">
        <v>57803321</v>
      </c>
      <c r="F116" s="229">
        <v>398039.79999999993</v>
      </c>
    </row>
    <row r="117" spans="3:6" x14ac:dyDescent="0.25">
      <c r="C117" s="228" t="s">
        <v>367</v>
      </c>
      <c r="D117" s="229">
        <v>205893044</v>
      </c>
      <c r="E117" s="229">
        <v>183894147</v>
      </c>
      <c r="F117" s="229">
        <v>14984921.200000003</v>
      </c>
    </row>
    <row r="118" spans="3:6" x14ac:dyDescent="0.25">
      <c r="C118" s="228" t="s">
        <v>368</v>
      </c>
      <c r="D118" s="229">
        <v>414202</v>
      </c>
      <c r="E118" s="229">
        <v>9598</v>
      </c>
      <c r="F118" s="229">
        <v>0</v>
      </c>
    </row>
    <row r="119" spans="3:6" x14ac:dyDescent="0.25">
      <c r="C119" s="228" t="s">
        <v>369</v>
      </c>
      <c r="D119" s="229">
        <v>23903241</v>
      </c>
      <c r="E119" s="229">
        <v>16483225</v>
      </c>
      <c r="F119" s="229">
        <v>843713.4</v>
      </c>
    </row>
    <row r="120" spans="3:6" x14ac:dyDescent="0.25">
      <c r="C120" s="226" t="s">
        <v>370</v>
      </c>
      <c r="D120" s="227">
        <v>1502477834</v>
      </c>
      <c r="E120" s="227">
        <v>1601540616</v>
      </c>
      <c r="F120" s="227">
        <v>112468134.93999997</v>
      </c>
    </row>
    <row r="121" spans="3:6" x14ac:dyDescent="0.25">
      <c r="C121" s="228" t="s">
        <v>371</v>
      </c>
      <c r="D121" s="229">
        <v>1502477834</v>
      </c>
      <c r="E121" s="229">
        <v>1601540616</v>
      </c>
      <c r="F121" s="229">
        <v>112468134.93999997</v>
      </c>
    </row>
    <row r="122" spans="3:6" x14ac:dyDescent="0.25">
      <c r="C122" s="226" t="s">
        <v>372</v>
      </c>
      <c r="D122" s="227">
        <v>3298709</v>
      </c>
      <c r="E122" s="227">
        <v>2752775</v>
      </c>
      <c r="F122" s="227">
        <v>140097.66</v>
      </c>
    </row>
    <row r="123" spans="3:6" x14ac:dyDescent="0.25">
      <c r="C123" s="228" t="s">
        <v>373</v>
      </c>
      <c r="D123" s="229">
        <v>3298709</v>
      </c>
      <c r="E123" s="229">
        <v>2752775</v>
      </c>
      <c r="F123" s="229">
        <v>140097.66</v>
      </c>
    </row>
    <row r="124" spans="3:6" x14ac:dyDescent="0.25">
      <c r="C124" s="224" t="s">
        <v>374</v>
      </c>
      <c r="D124" s="225">
        <v>4675978643</v>
      </c>
      <c r="E124" s="225">
        <v>6061326405</v>
      </c>
      <c r="F124" s="225">
        <v>309772629.78000003</v>
      </c>
    </row>
    <row r="125" spans="3:6" x14ac:dyDescent="0.25">
      <c r="C125" s="226" t="s">
        <v>375</v>
      </c>
      <c r="D125" s="227">
        <v>2304102739</v>
      </c>
      <c r="E125" s="227">
        <v>2388532667</v>
      </c>
      <c r="F125" s="227">
        <v>203778777.08000001</v>
      </c>
    </row>
    <row r="126" spans="3:6" x14ac:dyDescent="0.25">
      <c r="C126" s="228" t="s">
        <v>376</v>
      </c>
      <c r="D126" s="229">
        <v>260322110</v>
      </c>
      <c r="E126" s="229">
        <v>268763171</v>
      </c>
      <c r="F126" s="229">
        <v>21792075.280000001</v>
      </c>
    </row>
    <row r="127" spans="3:6" x14ac:dyDescent="0.25">
      <c r="C127" s="228" t="s">
        <v>377</v>
      </c>
      <c r="D127" s="229">
        <v>32629968</v>
      </c>
      <c r="E127" s="229">
        <v>23808744</v>
      </c>
      <c r="F127" s="229">
        <v>12246.72</v>
      </c>
    </row>
    <row r="128" spans="3:6" x14ac:dyDescent="0.25">
      <c r="C128" s="228" t="s">
        <v>378</v>
      </c>
      <c r="D128" s="229">
        <v>2011150661</v>
      </c>
      <c r="E128" s="229">
        <v>2095960752</v>
      </c>
      <c r="F128" s="229">
        <v>181974455.08000001</v>
      </c>
    </row>
    <row r="129" spans="3:6" x14ac:dyDescent="0.25">
      <c r="C129" s="226" t="s">
        <v>379</v>
      </c>
      <c r="D129" s="227">
        <v>2371875904</v>
      </c>
      <c r="E129" s="227">
        <v>3672793738</v>
      </c>
      <c r="F129" s="227">
        <v>105993852.7</v>
      </c>
    </row>
    <row r="130" spans="3:6" x14ac:dyDescent="0.25">
      <c r="C130" s="228" t="s">
        <v>380</v>
      </c>
      <c r="D130" s="229">
        <v>2371875904</v>
      </c>
      <c r="E130" s="229">
        <v>3672793738</v>
      </c>
      <c r="F130" s="229">
        <v>105993852.7</v>
      </c>
    </row>
    <row r="131" spans="3:6" x14ac:dyDescent="0.25">
      <c r="C131" s="224" t="s">
        <v>381</v>
      </c>
      <c r="D131" s="225">
        <v>86008940507</v>
      </c>
      <c r="E131" s="225">
        <v>38820078726.239998</v>
      </c>
      <c r="F131" s="225">
        <v>3112646854.6400003</v>
      </c>
    </row>
    <row r="132" spans="3:6" x14ac:dyDescent="0.25">
      <c r="C132" s="226" t="s">
        <v>382</v>
      </c>
      <c r="D132" s="227">
        <v>79121996184</v>
      </c>
      <c r="E132" s="227">
        <v>31662416510.239998</v>
      </c>
      <c r="F132" s="227">
        <v>2524382235.9900002</v>
      </c>
    </row>
    <row r="133" spans="3:6" x14ac:dyDescent="0.25">
      <c r="C133" s="228" t="s">
        <v>383</v>
      </c>
      <c r="D133" s="229">
        <v>3149469</v>
      </c>
      <c r="E133" s="229">
        <v>5061246</v>
      </c>
      <c r="F133" s="229">
        <v>1492800</v>
      </c>
    </row>
    <row r="134" spans="3:6" x14ac:dyDescent="0.25">
      <c r="C134" s="228" t="s">
        <v>384</v>
      </c>
      <c r="D134" s="229">
        <v>1341430467</v>
      </c>
      <c r="E134" s="229">
        <v>1052515055</v>
      </c>
      <c r="F134" s="229">
        <v>96407919.900000006</v>
      </c>
    </row>
    <row r="135" spans="3:6" x14ac:dyDescent="0.25">
      <c r="C135" s="228" t="s">
        <v>385</v>
      </c>
      <c r="D135" s="229">
        <v>4220</v>
      </c>
      <c r="E135" s="229">
        <v>5360</v>
      </c>
      <c r="F135" s="229">
        <v>200</v>
      </c>
    </row>
    <row r="136" spans="3:6" x14ac:dyDescent="0.25">
      <c r="C136" s="228" t="s">
        <v>386</v>
      </c>
      <c r="D136" s="229">
        <v>0</v>
      </c>
      <c r="E136" s="229">
        <v>0</v>
      </c>
      <c r="F136" s="229">
        <v>497006.25</v>
      </c>
    </row>
    <row r="137" spans="3:6" x14ac:dyDescent="0.25">
      <c r="C137" s="228" t="s">
        <v>387</v>
      </c>
      <c r="D137" s="229">
        <v>547018653</v>
      </c>
      <c r="E137" s="229">
        <v>547018653</v>
      </c>
      <c r="F137" s="229">
        <v>0</v>
      </c>
    </row>
    <row r="138" spans="3:6" x14ac:dyDescent="0.25">
      <c r="C138" s="228" t="s">
        <v>388</v>
      </c>
      <c r="D138" s="229">
        <v>2110956</v>
      </c>
      <c r="E138" s="229">
        <v>1330426</v>
      </c>
      <c r="F138" s="229">
        <v>79365</v>
      </c>
    </row>
    <row r="139" spans="3:6" x14ac:dyDescent="0.25">
      <c r="C139" s="228" t="s">
        <v>389</v>
      </c>
      <c r="D139" s="229">
        <v>323289089</v>
      </c>
      <c r="E139" s="229">
        <v>106479087.59999996</v>
      </c>
      <c r="F139" s="229">
        <v>18795315.349999998</v>
      </c>
    </row>
    <row r="140" spans="3:6" x14ac:dyDescent="0.25">
      <c r="C140" s="228" t="s">
        <v>390</v>
      </c>
      <c r="D140" s="229">
        <v>26781916427</v>
      </c>
      <c r="E140" s="229">
        <v>27759951535.75</v>
      </c>
      <c r="F140" s="229">
        <v>0</v>
      </c>
    </row>
    <row r="141" spans="3:6" x14ac:dyDescent="0.25">
      <c r="C141" s="228" t="s">
        <v>391</v>
      </c>
      <c r="D141" s="229">
        <v>0</v>
      </c>
      <c r="E141" s="229">
        <v>0</v>
      </c>
      <c r="F141" s="229">
        <v>203547935.31999999</v>
      </c>
    </row>
    <row r="142" spans="3:6" x14ac:dyDescent="0.25">
      <c r="C142" s="228" t="s">
        <v>392</v>
      </c>
      <c r="D142" s="229">
        <v>3429326903</v>
      </c>
      <c r="E142" s="229">
        <v>1465369140</v>
      </c>
      <c r="F142" s="229">
        <v>0</v>
      </c>
    </row>
    <row r="143" spans="3:6" x14ac:dyDescent="0.25">
      <c r="C143" s="228" t="s">
        <v>393</v>
      </c>
      <c r="D143" s="229">
        <v>0</v>
      </c>
      <c r="E143" s="229">
        <v>724686006.88999999</v>
      </c>
      <c r="F143" s="229">
        <v>2203561694.1700001</v>
      </c>
    </row>
    <row r="144" spans="3:6" x14ac:dyDescent="0.25">
      <c r="C144" s="228" t="s">
        <v>394</v>
      </c>
      <c r="D144" s="229">
        <v>46693750000</v>
      </c>
      <c r="E144" s="229">
        <v>0</v>
      </c>
      <c r="F144" s="229">
        <v>0</v>
      </c>
    </row>
    <row r="145" spans="3:6" x14ac:dyDescent="0.25">
      <c r="C145" s="226" t="s">
        <v>395</v>
      </c>
      <c r="D145" s="227">
        <v>6886944323</v>
      </c>
      <c r="E145" s="227">
        <v>7157662216</v>
      </c>
      <c r="F145" s="227">
        <v>588264618.64999998</v>
      </c>
    </row>
    <row r="146" spans="3:6" x14ac:dyDescent="0.25">
      <c r="C146" s="228" t="s">
        <v>396</v>
      </c>
      <c r="D146" s="229">
        <v>36354493</v>
      </c>
      <c r="E146" s="229">
        <v>30681941</v>
      </c>
      <c r="F146" s="229">
        <v>2513129</v>
      </c>
    </row>
    <row r="147" spans="3:6" x14ac:dyDescent="0.25">
      <c r="C147" s="228" t="s">
        <v>397</v>
      </c>
      <c r="D147" s="229">
        <v>1399756514</v>
      </c>
      <c r="E147" s="229">
        <v>1523608382</v>
      </c>
      <c r="F147" s="229">
        <v>117230232.74000001</v>
      </c>
    </row>
    <row r="148" spans="3:6" x14ac:dyDescent="0.25">
      <c r="C148" s="228" t="s">
        <v>398</v>
      </c>
      <c r="D148" s="229">
        <v>5393665286</v>
      </c>
      <c r="E148" s="229">
        <v>5554665474</v>
      </c>
      <c r="F148" s="229">
        <v>377818440.03999996</v>
      </c>
    </row>
    <row r="149" spans="3:6" x14ac:dyDescent="0.25">
      <c r="C149" s="228" t="s">
        <v>399</v>
      </c>
      <c r="D149" s="229">
        <v>0</v>
      </c>
      <c r="E149" s="229">
        <v>1345</v>
      </c>
      <c r="F149" s="229">
        <v>0</v>
      </c>
    </row>
    <row r="150" spans="3:6" x14ac:dyDescent="0.25">
      <c r="C150" s="228" t="s">
        <v>400</v>
      </c>
      <c r="D150" s="229">
        <v>0</v>
      </c>
      <c r="E150" s="229">
        <v>0</v>
      </c>
      <c r="F150" s="229">
        <v>11300</v>
      </c>
    </row>
    <row r="151" spans="3:6" x14ac:dyDescent="0.25">
      <c r="C151" s="228" t="s">
        <v>401</v>
      </c>
      <c r="D151" s="229">
        <v>56597706</v>
      </c>
      <c r="E151" s="229">
        <v>48492197</v>
      </c>
      <c r="F151" s="229">
        <v>3748650</v>
      </c>
    </row>
    <row r="152" spans="3:6" x14ac:dyDescent="0.25">
      <c r="C152" s="228" t="s">
        <v>402</v>
      </c>
      <c r="D152" s="229">
        <v>159429</v>
      </c>
      <c r="E152" s="229">
        <v>6023</v>
      </c>
      <c r="F152" s="229">
        <v>0</v>
      </c>
    </row>
    <row r="153" spans="3:6" x14ac:dyDescent="0.25">
      <c r="C153" s="228" t="s">
        <v>403</v>
      </c>
      <c r="D153" s="229">
        <v>410895</v>
      </c>
      <c r="E153" s="229">
        <v>206200</v>
      </c>
      <c r="F153" s="229">
        <v>53470.92</v>
      </c>
    </row>
    <row r="154" spans="3:6" x14ac:dyDescent="0.25">
      <c r="C154" s="228" t="s">
        <v>404</v>
      </c>
      <c r="D154" s="229">
        <v>0</v>
      </c>
      <c r="E154" s="229">
        <v>654</v>
      </c>
      <c r="F154" s="229">
        <v>0</v>
      </c>
    </row>
    <row r="155" spans="3:6" x14ac:dyDescent="0.25">
      <c r="C155" s="228" t="s">
        <v>405</v>
      </c>
      <c r="D155" s="229">
        <v>0</v>
      </c>
      <c r="E155" s="229">
        <v>0</v>
      </c>
      <c r="F155" s="229">
        <v>24428171.969999999</v>
      </c>
    </row>
    <row r="156" spans="3:6" x14ac:dyDescent="0.25">
      <c r="C156" s="228" t="s">
        <v>406</v>
      </c>
      <c r="D156" s="229">
        <v>0</v>
      </c>
      <c r="E156" s="229">
        <v>0</v>
      </c>
      <c r="F156" s="229">
        <v>58948780.329999998</v>
      </c>
    </row>
    <row r="157" spans="3:6" x14ac:dyDescent="0.25">
      <c r="C157" s="228" t="s">
        <v>407</v>
      </c>
      <c r="D157" s="229">
        <v>0</v>
      </c>
      <c r="E157" s="229">
        <v>0</v>
      </c>
      <c r="F157" s="229">
        <v>3512443.65</v>
      </c>
    </row>
    <row r="158" spans="3:6" x14ac:dyDescent="0.25">
      <c r="C158" s="224" t="s">
        <v>408</v>
      </c>
      <c r="D158" s="225">
        <v>13752752665</v>
      </c>
      <c r="E158" s="225">
        <v>12031055842</v>
      </c>
      <c r="F158" s="225">
        <v>222051073.61000001</v>
      </c>
    </row>
    <row r="159" spans="3:6" x14ac:dyDescent="0.25">
      <c r="C159" s="226" t="s">
        <v>37</v>
      </c>
      <c r="D159" s="227">
        <v>0</v>
      </c>
      <c r="E159" s="227">
        <v>336792957</v>
      </c>
      <c r="F159" s="227">
        <v>0</v>
      </c>
    </row>
    <row r="160" spans="3:6" x14ac:dyDescent="0.25">
      <c r="C160" s="228" t="s">
        <v>409</v>
      </c>
      <c r="D160" s="229">
        <v>0</v>
      </c>
      <c r="E160" s="229">
        <v>336792957</v>
      </c>
      <c r="F160" s="229">
        <v>0</v>
      </c>
    </row>
    <row r="161" spans="3:6" x14ac:dyDescent="0.25">
      <c r="C161" s="226" t="s">
        <v>410</v>
      </c>
      <c r="D161" s="227">
        <v>13752752665</v>
      </c>
      <c r="E161" s="227">
        <v>11694262885</v>
      </c>
      <c r="F161" s="227">
        <v>222051073.61000001</v>
      </c>
    </row>
    <row r="162" spans="3:6" x14ac:dyDescent="0.25">
      <c r="C162" s="228" t="s">
        <v>411</v>
      </c>
      <c r="D162" s="229">
        <v>1500000000</v>
      </c>
      <c r="E162" s="229">
        <v>901549223</v>
      </c>
      <c r="F162" s="229">
        <v>0</v>
      </c>
    </row>
    <row r="163" spans="3:6" x14ac:dyDescent="0.25">
      <c r="C163" s="228" t="s">
        <v>412</v>
      </c>
      <c r="D163" s="229">
        <v>9000000000</v>
      </c>
      <c r="E163" s="229">
        <v>9000000000</v>
      </c>
      <c r="F163" s="229">
        <v>0</v>
      </c>
    </row>
    <row r="164" spans="3:6" x14ac:dyDescent="0.25">
      <c r="C164" s="228" t="s">
        <v>413</v>
      </c>
      <c r="D164" s="229">
        <v>3252368108</v>
      </c>
      <c r="E164" s="229">
        <v>1792456969</v>
      </c>
      <c r="F164" s="229">
        <v>222023903.15000001</v>
      </c>
    </row>
    <row r="165" spans="3:6" x14ac:dyDescent="0.25">
      <c r="C165" s="228" t="s">
        <v>414</v>
      </c>
      <c r="D165" s="229">
        <v>354808</v>
      </c>
      <c r="E165" s="229">
        <v>211017</v>
      </c>
      <c r="F165" s="229">
        <v>25982.66</v>
      </c>
    </row>
    <row r="166" spans="3:6" x14ac:dyDescent="0.25">
      <c r="C166" s="228" t="s">
        <v>415</v>
      </c>
      <c r="D166" s="229">
        <v>1259</v>
      </c>
      <c r="E166" s="229">
        <v>14308</v>
      </c>
      <c r="F166" s="229">
        <v>0</v>
      </c>
    </row>
    <row r="167" spans="3:6" x14ac:dyDescent="0.25">
      <c r="C167" s="228" t="s">
        <v>416</v>
      </c>
      <c r="D167" s="229">
        <v>28490</v>
      </c>
      <c r="E167" s="229">
        <v>28490</v>
      </c>
      <c r="F167" s="229">
        <v>0</v>
      </c>
    </row>
    <row r="168" spans="3:6" x14ac:dyDescent="0.25">
      <c r="C168" s="228" t="s">
        <v>417</v>
      </c>
      <c r="D168" s="229">
        <v>0</v>
      </c>
      <c r="E168" s="229">
        <v>0</v>
      </c>
      <c r="F168" s="229">
        <v>0</v>
      </c>
    </row>
    <row r="169" spans="3:6" x14ac:dyDescent="0.25">
      <c r="C169" s="228" t="s">
        <v>418</v>
      </c>
      <c r="D169" s="229">
        <v>0</v>
      </c>
      <c r="E169" s="229">
        <v>233</v>
      </c>
      <c r="F169" s="229">
        <v>0</v>
      </c>
    </row>
    <row r="170" spans="3:6" x14ac:dyDescent="0.25">
      <c r="C170" s="228" t="s">
        <v>419</v>
      </c>
      <c r="D170" s="229">
        <v>0</v>
      </c>
      <c r="E170" s="229">
        <v>2645</v>
      </c>
      <c r="F170" s="229">
        <v>1187.8</v>
      </c>
    </row>
    <row r="171" spans="3:6" x14ac:dyDescent="0.25">
      <c r="C171" s="230" t="s">
        <v>420</v>
      </c>
      <c r="D171" s="231">
        <v>5738982089</v>
      </c>
      <c r="E171" s="231">
        <v>65999010325.75</v>
      </c>
      <c r="F171" s="231">
        <v>3500027000</v>
      </c>
    </row>
    <row r="172" spans="3:6" x14ac:dyDescent="0.25">
      <c r="C172" s="226" t="s">
        <v>421</v>
      </c>
      <c r="D172" s="227">
        <v>0</v>
      </c>
      <c r="E172" s="227">
        <v>14274500</v>
      </c>
      <c r="F172" s="227">
        <v>0</v>
      </c>
    </row>
    <row r="173" spans="3:6" x14ac:dyDescent="0.25">
      <c r="C173" s="228" t="s">
        <v>422</v>
      </c>
      <c r="D173" s="229">
        <v>0</v>
      </c>
      <c r="E173" s="229">
        <v>274500</v>
      </c>
      <c r="F173" s="229">
        <v>0</v>
      </c>
    </row>
    <row r="174" spans="3:6" x14ac:dyDescent="0.25">
      <c r="C174" s="228" t="s">
        <v>423</v>
      </c>
      <c r="D174" s="229">
        <v>0</v>
      </c>
      <c r="E174" s="229">
        <v>14000000</v>
      </c>
      <c r="F174" s="229">
        <v>0</v>
      </c>
    </row>
    <row r="175" spans="3:6" x14ac:dyDescent="0.25">
      <c r="C175" s="226" t="s">
        <v>424</v>
      </c>
      <c r="D175" s="227">
        <v>4945043431</v>
      </c>
      <c r="E175" s="227">
        <v>64718465431</v>
      </c>
      <c r="F175" s="227">
        <v>3500000000</v>
      </c>
    </row>
    <row r="176" spans="3:6" x14ac:dyDescent="0.25">
      <c r="C176" s="228" t="s">
        <v>425</v>
      </c>
      <c r="D176" s="229">
        <v>0</v>
      </c>
      <c r="E176" s="229">
        <v>1980000000</v>
      </c>
      <c r="F176" s="229">
        <v>0</v>
      </c>
    </row>
    <row r="177" spans="3:12" x14ac:dyDescent="0.25">
      <c r="C177" s="228" t="s">
        <v>426</v>
      </c>
      <c r="D177" s="229">
        <v>4945043431</v>
      </c>
      <c r="E177" s="229">
        <v>53738465431</v>
      </c>
      <c r="F177" s="229">
        <v>0</v>
      </c>
    </row>
    <row r="178" spans="3:12" x14ac:dyDescent="0.25">
      <c r="C178" s="228" t="s">
        <v>427</v>
      </c>
      <c r="D178" s="229">
        <v>0</v>
      </c>
      <c r="E178" s="229">
        <v>0</v>
      </c>
      <c r="F178" s="229">
        <v>0</v>
      </c>
    </row>
    <row r="179" spans="3:12" x14ac:dyDescent="0.25">
      <c r="C179" s="228" t="s">
        <v>428</v>
      </c>
      <c r="D179" s="229">
        <v>0</v>
      </c>
      <c r="E179" s="229">
        <v>7000000000</v>
      </c>
      <c r="F179" s="229">
        <v>3500000000</v>
      </c>
    </row>
    <row r="180" spans="3:12" x14ac:dyDescent="0.25">
      <c r="C180" s="228" t="s">
        <v>429</v>
      </c>
      <c r="D180" s="229">
        <v>0</v>
      </c>
      <c r="E180" s="229">
        <v>2000000000</v>
      </c>
      <c r="F180" s="229">
        <v>0</v>
      </c>
    </row>
    <row r="181" spans="3:12" x14ac:dyDescent="0.25">
      <c r="C181" s="226" t="s">
        <v>430</v>
      </c>
      <c r="D181" s="227">
        <v>793938658</v>
      </c>
      <c r="E181" s="227">
        <v>1266270394.75</v>
      </c>
      <c r="F181" s="227">
        <v>27000</v>
      </c>
    </row>
    <row r="182" spans="3:12" x14ac:dyDescent="0.25">
      <c r="C182" s="228" t="s">
        <v>431</v>
      </c>
      <c r="D182" s="229">
        <v>0</v>
      </c>
      <c r="E182" s="229">
        <v>56883626.719999999</v>
      </c>
      <c r="F182" s="229">
        <v>0</v>
      </c>
    </row>
    <row r="183" spans="3:12" x14ac:dyDescent="0.25">
      <c r="C183" s="228" t="s">
        <v>432</v>
      </c>
      <c r="D183" s="229">
        <v>793938658</v>
      </c>
      <c r="E183" s="229">
        <v>1191078492.78</v>
      </c>
      <c r="F183" s="229">
        <v>27000</v>
      </c>
    </row>
    <row r="184" spans="3:12" x14ac:dyDescent="0.25">
      <c r="C184" s="228" t="s">
        <v>433</v>
      </c>
      <c r="D184" s="229">
        <v>0</v>
      </c>
      <c r="E184" s="229">
        <v>18308275.25</v>
      </c>
      <c r="F184" s="229">
        <v>0</v>
      </c>
    </row>
    <row r="185" spans="3:12" x14ac:dyDescent="0.25">
      <c r="C185" s="224" t="s">
        <v>434</v>
      </c>
      <c r="D185" s="225">
        <v>292206480</v>
      </c>
      <c r="E185" s="225">
        <v>635706621</v>
      </c>
      <c r="F185" s="225">
        <v>97160420.99000001</v>
      </c>
    </row>
    <row r="186" spans="3:12" x14ac:dyDescent="0.25">
      <c r="C186" s="226" t="s">
        <v>435</v>
      </c>
      <c r="D186" s="227">
        <v>292206480</v>
      </c>
      <c r="E186" s="227">
        <v>635706621</v>
      </c>
      <c r="F186" s="227">
        <v>97160420.99000001</v>
      </c>
    </row>
    <row r="187" spans="3:12" x14ac:dyDescent="0.25">
      <c r="C187" s="228" t="s">
        <v>436</v>
      </c>
      <c r="D187" s="229">
        <v>292056427</v>
      </c>
      <c r="E187" s="229">
        <v>635630182</v>
      </c>
      <c r="F187" s="229">
        <v>16004501.83</v>
      </c>
      <c r="L187" s="224"/>
    </row>
    <row r="188" spans="3:12" x14ac:dyDescent="0.25">
      <c r="C188" s="228" t="s">
        <v>437</v>
      </c>
      <c r="D188" s="229">
        <v>0</v>
      </c>
      <c r="E188" s="229">
        <v>0</v>
      </c>
      <c r="F188" s="229">
        <v>81125253.700000018</v>
      </c>
    </row>
    <row r="189" spans="3:12" x14ac:dyDescent="0.25">
      <c r="C189" s="228" t="s">
        <v>438</v>
      </c>
      <c r="D189" s="229">
        <v>150053</v>
      </c>
      <c r="E189" s="229">
        <v>76439</v>
      </c>
      <c r="F189" s="229">
        <v>30665.46</v>
      </c>
    </row>
    <row r="190" spans="3:12" x14ac:dyDescent="0.25">
      <c r="C190" s="224" t="s">
        <v>439</v>
      </c>
      <c r="D190" s="225">
        <v>10383437128</v>
      </c>
      <c r="E190" s="225">
        <v>12732765128</v>
      </c>
      <c r="F190" s="225">
        <v>876232265.12</v>
      </c>
    </row>
    <row r="191" spans="3:12" x14ac:dyDescent="0.25">
      <c r="C191" s="226" t="s">
        <v>440</v>
      </c>
      <c r="D191" s="227">
        <v>10383437128</v>
      </c>
      <c r="E191" s="227">
        <v>12732765128</v>
      </c>
      <c r="F191" s="227">
        <v>876232265.12</v>
      </c>
    </row>
    <row r="192" spans="3:12" x14ac:dyDescent="0.25">
      <c r="C192" s="228" t="s">
        <v>441</v>
      </c>
      <c r="D192" s="229">
        <v>0</v>
      </c>
      <c r="E192" s="229">
        <v>0</v>
      </c>
      <c r="F192" s="229">
        <v>27364</v>
      </c>
    </row>
    <row r="193" spans="3:6" x14ac:dyDescent="0.25">
      <c r="C193" s="228" t="s">
        <v>442</v>
      </c>
      <c r="D193" s="229">
        <v>250249197</v>
      </c>
      <c r="E193" s="229">
        <v>73021541</v>
      </c>
      <c r="F193" s="229">
        <v>3985628.8000000003</v>
      </c>
    </row>
    <row r="194" spans="3:6" x14ac:dyDescent="0.25">
      <c r="C194" s="228" t="s">
        <v>443</v>
      </c>
      <c r="D194" s="229">
        <v>0</v>
      </c>
      <c r="E194" s="229">
        <v>0</v>
      </c>
      <c r="F194" s="229">
        <v>0</v>
      </c>
    </row>
    <row r="195" spans="3:6" x14ac:dyDescent="0.25">
      <c r="C195" s="228" t="s">
        <v>444</v>
      </c>
      <c r="D195" s="229">
        <v>10133187931</v>
      </c>
      <c r="E195" s="229">
        <v>10309413587</v>
      </c>
      <c r="F195" s="229">
        <v>771918828.41999996</v>
      </c>
    </row>
    <row r="196" spans="3:6" x14ac:dyDescent="0.25">
      <c r="C196" s="228" t="s">
        <v>445</v>
      </c>
      <c r="D196" s="229">
        <v>0</v>
      </c>
      <c r="E196" s="229">
        <v>0</v>
      </c>
      <c r="F196" s="229">
        <v>63110246.229999997</v>
      </c>
    </row>
    <row r="197" spans="3:6" x14ac:dyDescent="0.25">
      <c r="C197" s="228" t="s">
        <v>446</v>
      </c>
      <c r="D197" s="229">
        <v>0</v>
      </c>
      <c r="E197" s="229">
        <v>0</v>
      </c>
      <c r="F197" s="229">
        <v>1704158.33</v>
      </c>
    </row>
    <row r="198" spans="3:6" x14ac:dyDescent="0.25">
      <c r="C198" s="228" t="s">
        <v>447</v>
      </c>
      <c r="D198" s="229">
        <v>0</v>
      </c>
      <c r="E198" s="229">
        <v>2350330000</v>
      </c>
      <c r="F198" s="229">
        <v>35486039.340000004</v>
      </c>
    </row>
    <row r="199" spans="3:6" x14ac:dyDescent="0.25">
      <c r="C199" s="228" t="s">
        <v>448</v>
      </c>
      <c r="D199" s="229">
        <v>0</v>
      </c>
      <c r="E199" s="229">
        <v>0</v>
      </c>
      <c r="F199" s="229">
        <v>0</v>
      </c>
    </row>
    <row r="200" spans="3:6" x14ac:dyDescent="0.25">
      <c r="C200" s="228" t="s">
        <v>449</v>
      </c>
      <c r="D200" s="229">
        <v>0</v>
      </c>
      <c r="E200" s="229">
        <v>0</v>
      </c>
      <c r="F200" s="229">
        <v>0</v>
      </c>
    </row>
    <row r="201" spans="3:6" x14ac:dyDescent="0.25">
      <c r="C201" s="222" t="s">
        <v>450</v>
      </c>
      <c r="D201" s="223">
        <v>12830122961</v>
      </c>
      <c r="E201" s="223">
        <v>13923305353.360001</v>
      </c>
      <c r="F201" s="223">
        <v>784168.45</v>
      </c>
    </row>
    <row r="202" spans="3:6" ht="16.5" customHeight="1" x14ac:dyDescent="0.25">
      <c r="C202" s="224" t="s">
        <v>451</v>
      </c>
      <c r="D202" s="225">
        <v>0</v>
      </c>
      <c r="E202" s="225">
        <v>17828000</v>
      </c>
      <c r="F202" s="225">
        <v>0</v>
      </c>
    </row>
    <row r="203" spans="3:6" x14ac:dyDescent="0.25">
      <c r="C203" s="226" t="s">
        <v>452</v>
      </c>
      <c r="D203" s="227">
        <v>0</v>
      </c>
      <c r="E203" s="227">
        <v>17828000</v>
      </c>
      <c r="F203" s="227">
        <v>0</v>
      </c>
    </row>
    <row r="204" spans="3:6" x14ac:dyDescent="0.25">
      <c r="C204" s="228" t="s">
        <v>453</v>
      </c>
      <c r="D204" s="229">
        <v>0</v>
      </c>
      <c r="E204" s="229">
        <v>17828000</v>
      </c>
      <c r="F204" s="229">
        <v>0</v>
      </c>
    </row>
    <row r="205" spans="3:6" x14ac:dyDescent="0.25">
      <c r="C205" s="224" t="s">
        <v>454</v>
      </c>
      <c r="D205" s="225">
        <v>12830122961</v>
      </c>
      <c r="E205" s="225">
        <v>13905477353.360001</v>
      </c>
      <c r="F205" s="225">
        <v>784168.45</v>
      </c>
    </row>
    <row r="206" spans="3:6" x14ac:dyDescent="0.25">
      <c r="C206" s="226" t="s">
        <v>455</v>
      </c>
      <c r="D206" s="227">
        <v>11875275000</v>
      </c>
      <c r="E206" s="227">
        <v>12852707561.5</v>
      </c>
      <c r="F206" s="227">
        <v>0</v>
      </c>
    </row>
    <row r="207" spans="3:6" x14ac:dyDescent="0.25">
      <c r="C207" s="228" t="s">
        <v>456</v>
      </c>
      <c r="D207" s="229">
        <v>0</v>
      </c>
      <c r="E207" s="229">
        <v>580811.5</v>
      </c>
      <c r="F207" s="229">
        <v>0</v>
      </c>
    </row>
    <row r="208" spans="3:6" x14ac:dyDescent="0.25">
      <c r="C208" s="228" t="s">
        <v>457</v>
      </c>
      <c r="D208" s="229">
        <v>0</v>
      </c>
      <c r="E208" s="229">
        <v>1303200000</v>
      </c>
      <c r="F208" s="229">
        <v>0</v>
      </c>
    </row>
    <row r="209" spans="3:6" x14ac:dyDescent="0.25">
      <c r="C209" s="228" t="s">
        <v>458</v>
      </c>
      <c r="D209" s="229">
        <v>3958425000</v>
      </c>
      <c r="E209" s="229">
        <v>3849642250</v>
      </c>
      <c r="F209" s="229">
        <v>0</v>
      </c>
    </row>
    <row r="210" spans="3:6" x14ac:dyDescent="0.25">
      <c r="C210" s="228" t="s">
        <v>459</v>
      </c>
      <c r="D210" s="229">
        <v>3958425000</v>
      </c>
      <c r="E210" s="229">
        <v>3849642250</v>
      </c>
      <c r="F210" s="229">
        <v>0</v>
      </c>
    </row>
    <row r="211" spans="3:6" x14ac:dyDescent="0.25">
      <c r="C211" s="228" t="s">
        <v>460</v>
      </c>
      <c r="D211" s="229">
        <v>3958425000</v>
      </c>
      <c r="E211" s="229">
        <v>3849642250</v>
      </c>
      <c r="F211" s="229">
        <v>0</v>
      </c>
    </row>
    <row r="212" spans="3:6" x14ac:dyDescent="0.25">
      <c r="C212" s="226" t="s">
        <v>461</v>
      </c>
      <c r="D212" s="227">
        <v>954847961</v>
      </c>
      <c r="E212" s="227">
        <v>1052769791.8600001</v>
      </c>
      <c r="F212" s="227">
        <v>784168.45</v>
      </c>
    </row>
    <row r="213" spans="3:6" x14ac:dyDescent="0.25">
      <c r="C213" s="228" t="s">
        <v>462</v>
      </c>
      <c r="D213" s="229">
        <v>0</v>
      </c>
      <c r="E213" s="229">
        <v>9171570.1999999993</v>
      </c>
      <c r="F213" s="229">
        <v>0</v>
      </c>
    </row>
    <row r="214" spans="3:6" x14ac:dyDescent="0.25">
      <c r="C214" s="228" t="s">
        <v>463</v>
      </c>
      <c r="D214" s="229">
        <v>954847961</v>
      </c>
      <c r="E214" s="229">
        <v>1043598221.6600001</v>
      </c>
      <c r="F214" s="229">
        <v>784168.45</v>
      </c>
    </row>
    <row r="215" spans="3:6" x14ac:dyDescent="0.25">
      <c r="C215" s="224" t="s">
        <v>464</v>
      </c>
      <c r="D215" s="225">
        <v>0</v>
      </c>
      <c r="E215" s="225">
        <v>0</v>
      </c>
      <c r="F215" s="225">
        <v>0</v>
      </c>
    </row>
    <row r="216" spans="3:6" x14ac:dyDescent="0.25">
      <c r="C216" s="226" t="s">
        <v>465</v>
      </c>
      <c r="D216" s="227">
        <v>0</v>
      </c>
      <c r="E216" s="227">
        <v>0</v>
      </c>
      <c r="F216" s="227">
        <v>0</v>
      </c>
    </row>
    <row r="217" spans="3:6" x14ac:dyDescent="0.25">
      <c r="C217" s="228" t="s">
        <v>466</v>
      </c>
      <c r="D217" s="229">
        <v>0</v>
      </c>
      <c r="E217" s="229">
        <v>0</v>
      </c>
      <c r="F217" s="229">
        <v>0</v>
      </c>
    </row>
    <row r="218" spans="3:6" x14ac:dyDescent="0.25">
      <c r="C218" s="232" t="s">
        <v>259</v>
      </c>
      <c r="D218" s="233">
        <v>1187374402436</v>
      </c>
      <c r="E218" s="233">
        <v>1225024652660.3499</v>
      </c>
      <c r="F218" s="233">
        <v>93104448465.219986</v>
      </c>
    </row>
    <row r="219" spans="3:6" x14ac:dyDescent="0.25">
      <c r="C219" s="234" t="s">
        <v>182</v>
      </c>
    </row>
    <row r="220" spans="3:6" x14ac:dyDescent="0.25">
      <c r="C220" s="235" t="s">
        <v>193</v>
      </c>
    </row>
    <row r="221" spans="3:6" x14ac:dyDescent="0.25">
      <c r="C221" s="234" t="s">
        <v>4</v>
      </c>
    </row>
    <row r="560" spans="2:2" x14ac:dyDescent="0.25">
      <c r="B560" s="218" t="s">
        <v>467</v>
      </c>
    </row>
  </sheetData>
  <mergeCells count="9">
    <mergeCell ref="C11:C12"/>
    <mergeCell ref="D11:D13"/>
    <mergeCell ref="E11:E13"/>
    <mergeCell ref="F11:F13"/>
    <mergeCell ref="C2:F2"/>
    <mergeCell ref="C3:F3"/>
    <mergeCell ref="C4:F4"/>
    <mergeCell ref="C6:F6"/>
    <mergeCell ref="C7:F7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A4CD-FBC6-4E56-96B1-5558F751F957}">
  <dimension ref="B2:H303"/>
  <sheetViews>
    <sheetView showGridLines="0" zoomScale="70" zoomScaleNormal="70" workbookViewId="0">
      <selection activeCell="J266" sqref="J266"/>
    </sheetView>
  </sheetViews>
  <sheetFormatPr baseColWidth="10" defaultColWidth="11.5703125" defaultRowHeight="15" x14ac:dyDescent="0.25"/>
  <cols>
    <col min="1" max="1" width="11.5703125" style="236"/>
    <col min="2" max="2" width="69" style="236" customWidth="1"/>
    <col min="3" max="3" width="25.7109375" style="236" customWidth="1"/>
    <col min="4" max="4" width="24.7109375" style="236" customWidth="1"/>
    <col min="5" max="5" width="14.5703125" style="236" customWidth="1"/>
    <col min="6" max="6" width="16.7109375" style="236" customWidth="1"/>
    <col min="7" max="7" width="12.7109375" style="236" customWidth="1"/>
    <col min="8" max="8" width="12.42578125" style="236" customWidth="1"/>
    <col min="9" max="9" width="9.140625" style="236"/>
    <col min="10" max="10" width="64.5703125" style="236" bestFit="1" customWidth="1"/>
    <col min="11" max="11" width="21.140625" style="236" bestFit="1" customWidth="1"/>
    <col min="12" max="12" width="13.140625" style="236" customWidth="1"/>
    <col min="13" max="13" width="17.140625" style="236" customWidth="1"/>
    <col min="14" max="14" width="13.42578125" style="236" customWidth="1"/>
    <col min="15" max="16384" width="11.5703125" style="236"/>
  </cols>
  <sheetData>
    <row r="2" spans="2:8" x14ac:dyDescent="0.25">
      <c r="B2" s="458" t="s">
        <v>0</v>
      </c>
      <c r="C2" s="458"/>
      <c r="D2" s="458"/>
      <c r="E2" s="458"/>
      <c r="F2" s="458"/>
      <c r="G2" s="458"/>
      <c r="H2" s="458"/>
    </row>
    <row r="3" spans="2:8" x14ac:dyDescent="0.25">
      <c r="B3" s="458" t="s">
        <v>1</v>
      </c>
      <c r="C3" s="458"/>
      <c r="D3" s="458"/>
      <c r="E3" s="458"/>
      <c r="F3" s="458"/>
      <c r="G3" s="458"/>
      <c r="H3" s="458"/>
    </row>
    <row r="4" spans="2:8" ht="14.45" customHeight="1" x14ac:dyDescent="0.25">
      <c r="B4" s="459" t="s">
        <v>2</v>
      </c>
      <c r="C4" s="459"/>
      <c r="D4" s="459"/>
      <c r="E4" s="459"/>
      <c r="F4" s="459"/>
      <c r="G4" s="459"/>
      <c r="H4" s="459"/>
    </row>
    <row r="5" spans="2:8" ht="14.45" customHeight="1" x14ac:dyDescent="0.25">
      <c r="B5" s="219"/>
      <c r="C5" s="219"/>
      <c r="D5" s="219"/>
      <c r="E5" s="219"/>
      <c r="F5" s="219"/>
      <c r="G5" s="219"/>
      <c r="H5" s="219"/>
    </row>
    <row r="6" spans="2:8" ht="15.6" customHeight="1" x14ac:dyDescent="0.25">
      <c r="B6" s="474" t="s">
        <v>468</v>
      </c>
      <c r="C6" s="474"/>
      <c r="D6" s="474"/>
      <c r="E6" s="474"/>
      <c r="F6" s="474"/>
      <c r="G6" s="474"/>
      <c r="H6" s="474"/>
    </row>
    <row r="7" spans="2:8" ht="16.149999999999999" customHeight="1" x14ac:dyDescent="0.25">
      <c r="B7" s="461" t="s">
        <v>262</v>
      </c>
      <c r="C7" s="461"/>
      <c r="D7" s="461"/>
      <c r="E7" s="461"/>
      <c r="F7" s="461"/>
      <c r="G7" s="461"/>
      <c r="H7" s="461"/>
    </row>
    <row r="8" spans="2:8" ht="30" customHeight="1" x14ac:dyDescent="0.25"/>
    <row r="11" spans="2:8" x14ac:dyDescent="0.25">
      <c r="B11" s="462" t="s">
        <v>7</v>
      </c>
      <c r="C11" s="464" t="s">
        <v>469</v>
      </c>
      <c r="D11" s="464" t="s">
        <v>12</v>
      </c>
      <c r="E11" s="467" t="s">
        <v>470</v>
      </c>
      <c r="F11" s="468"/>
      <c r="G11" s="471" t="s">
        <v>471</v>
      </c>
      <c r="H11" s="472"/>
    </row>
    <row r="12" spans="2:8" x14ac:dyDescent="0.25">
      <c r="B12" s="463"/>
      <c r="C12" s="465"/>
      <c r="D12" s="465"/>
      <c r="E12" s="469"/>
      <c r="F12" s="470"/>
      <c r="G12" s="469"/>
      <c r="H12" s="473"/>
    </row>
    <row r="13" spans="2:8" x14ac:dyDescent="0.25">
      <c r="B13" s="239" t="s">
        <v>472</v>
      </c>
      <c r="C13" s="466"/>
      <c r="D13" s="466"/>
      <c r="E13" s="241">
        <v>2023</v>
      </c>
      <c r="F13" s="240">
        <v>2024</v>
      </c>
      <c r="G13" s="237" t="s">
        <v>473</v>
      </c>
      <c r="H13" s="238" t="s">
        <v>474</v>
      </c>
    </row>
    <row r="14" spans="2:8" x14ac:dyDescent="0.25">
      <c r="B14" s="242" t="s">
        <v>475</v>
      </c>
      <c r="C14" s="243">
        <v>7510409289</v>
      </c>
      <c r="D14" s="243">
        <v>7302723669.670001</v>
      </c>
      <c r="E14" s="243">
        <v>1272190859.8900001</v>
      </c>
      <c r="F14" s="243">
        <v>435754607.52000004</v>
      </c>
      <c r="G14" s="244">
        <f t="shared" ref="G14:G77" si="0">F14-E14</f>
        <v>-836436252.37000012</v>
      </c>
      <c r="H14" s="245">
        <f t="shared" ref="H14:H77" si="1">IFERROR(G14/E14,"0.0%")</f>
        <v>-0.65747701759335275</v>
      </c>
    </row>
    <row r="15" spans="2:8" x14ac:dyDescent="0.25">
      <c r="B15" s="313" t="s">
        <v>476</v>
      </c>
      <c r="C15" s="314">
        <v>1289534134</v>
      </c>
      <c r="D15" s="314">
        <v>1050079716.8099999</v>
      </c>
      <c r="E15" s="314">
        <v>209527622.00000003</v>
      </c>
      <c r="F15" s="314">
        <v>24920333.030000001</v>
      </c>
      <c r="G15" s="311">
        <f t="shared" si="0"/>
        <v>-184607288.97000003</v>
      </c>
      <c r="H15" s="312">
        <f t="shared" si="1"/>
        <v>-0.88106421104707622</v>
      </c>
    </row>
    <row r="16" spans="2:8" x14ac:dyDescent="0.25">
      <c r="B16" s="247" t="s">
        <v>223</v>
      </c>
      <c r="C16" s="248">
        <v>242940000</v>
      </c>
      <c r="D16" s="248">
        <v>59540000</v>
      </c>
      <c r="E16" s="248">
        <v>4085505.61</v>
      </c>
      <c r="F16" s="248">
        <v>2924191.12</v>
      </c>
      <c r="G16" s="246">
        <f t="shared" si="0"/>
        <v>-1161314.4899999998</v>
      </c>
      <c r="H16" s="315">
        <f t="shared" si="1"/>
        <v>-0.28425233027644764</v>
      </c>
    </row>
    <row r="17" spans="2:8" x14ac:dyDescent="0.25">
      <c r="B17" s="247" t="s">
        <v>233</v>
      </c>
      <c r="C17" s="248">
        <v>150602664</v>
      </c>
      <c r="D17" s="248">
        <v>717098790.29999995</v>
      </c>
      <c r="E17" s="248">
        <v>184998823.93000001</v>
      </c>
      <c r="F17" s="248">
        <v>11904561.800000001</v>
      </c>
      <c r="G17" s="246">
        <f t="shared" si="0"/>
        <v>-173094262.13</v>
      </c>
      <c r="H17" s="315">
        <f t="shared" si="1"/>
        <v>-0.93565060821951784</v>
      </c>
    </row>
    <row r="18" spans="2:8" x14ac:dyDescent="0.25">
      <c r="B18" s="247" t="s">
        <v>239</v>
      </c>
      <c r="C18" s="248">
        <v>223614962</v>
      </c>
      <c r="D18" s="248">
        <v>12461862</v>
      </c>
      <c r="E18" s="248">
        <v>0</v>
      </c>
      <c r="F18" s="248">
        <v>0</v>
      </c>
      <c r="G18" s="246">
        <f t="shared" si="0"/>
        <v>0</v>
      </c>
      <c r="H18" s="315" t="str">
        <f t="shared" si="1"/>
        <v>0.0%</v>
      </c>
    </row>
    <row r="19" spans="2:8" x14ac:dyDescent="0.25">
      <c r="B19" s="247" t="s">
        <v>477</v>
      </c>
      <c r="C19" s="248">
        <v>437902280</v>
      </c>
      <c r="D19" s="248">
        <v>45130132.999999985</v>
      </c>
      <c r="E19" s="248">
        <v>0</v>
      </c>
      <c r="F19" s="248">
        <v>10091580.109999999</v>
      </c>
      <c r="G19" s="246">
        <f t="shared" si="0"/>
        <v>10091580.109999999</v>
      </c>
      <c r="H19" s="315" t="str">
        <f t="shared" si="1"/>
        <v>0.0%</v>
      </c>
    </row>
    <row r="20" spans="2:8" x14ac:dyDescent="0.25">
      <c r="B20" s="247" t="s">
        <v>478</v>
      </c>
      <c r="C20" s="248">
        <v>1968765</v>
      </c>
      <c r="D20" s="248">
        <v>10540131.74</v>
      </c>
      <c r="E20" s="248">
        <v>0</v>
      </c>
      <c r="F20" s="248">
        <v>0</v>
      </c>
      <c r="G20" s="246">
        <f t="shared" si="0"/>
        <v>0</v>
      </c>
      <c r="H20" s="315" t="str">
        <f t="shared" si="1"/>
        <v>0.0%</v>
      </c>
    </row>
    <row r="21" spans="2:8" x14ac:dyDescent="0.25">
      <c r="B21" s="247" t="s">
        <v>479</v>
      </c>
      <c r="C21" s="248">
        <v>232505463</v>
      </c>
      <c r="D21" s="248">
        <v>205308799.77000004</v>
      </c>
      <c r="E21" s="248">
        <v>20443292.460000001</v>
      </c>
      <c r="F21" s="248">
        <v>0</v>
      </c>
      <c r="G21" s="246">
        <f t="shared" si="0"/>
        <v>-20443292.460000001</v>
      </c>
      <c r="H21" s="315">
        <f t="shared" si="1"/>
        <v>-1</v>
      </c>
    </row>
    <row r="22" spans="2:8" x14ac:dyDescent="0.25">
      <c r="B22" s="313" t="s">
        <v>480</v>
      </c>
      <c r="C22" s="314">
        <v>1600461884</v>
      </c>
      <c r="D22" s="314">
        <v>1622474413.55</v>
      </c>
      <c r="E22" s="314">
        <v>53546826.560000002</v>
      </c>
      <c r="F22" s="314">
        <v>67069334.079999998</v>
      </c>
      <c r="G22" s="246">
        <f t="shared" si="0"/>
        <v>13522507.519999996</v>
      </c>
      <c r="H22" s="315">
        <f t="shared" si="1"/>
        <v>0.25253611443897295</v>
      </c>
    </row>
    <row r="23" spans="2:8" x14ac:dyDescent="0.25">
      <c r="B23" s="247" t="s">
        <v>197</v>
      </c>
      <c r="C23" s="248">
        <v>28230523</v>
      </c>
      <c r="D23" s="248">
        <v>26334591</v>
      </c>
      <c r="E23" s="248">
        <v>3501293.48</v>
      </c>
      <c r="F23" s="248">
        <v>0</v>
      </c>
      <c r="G23" s="246">
        <f t="shared" si="0"/>
        <v>-3501293.48</v>
      </c>
      <c r="H23" s="315">
        <f t="shared" si="1"/>
        <v>-1</v>
      </c>
    </row>
    <row r="24" spans="2:8" x14ac:dyDescent="0.25">
      <c r="B24" s="247" t="s">
        <v>199</v>
      </c>
      <c r="C24" s="248">
        <v>16623853</v>
      </c>
      <c r="D24" s="248">
        <v>16292778.279999999</v>
      </c>
      <c r="E24" s="248">
        <v>0</v>
      </c>
      <c r="F24" s="248">
        <v>0</v>
      </c>
      <c r="G24" s="246">
        <f t="shared" si="0"/>
        <v>0</v>
      </c>
      <c r="H24" s="315" t="str">
        <f t="shared" si="1"/>
        <v>0.0%</v>
      </c>
    </row>
    <row r="25" spans="2:8" x14ac:dyDescent="0.25">
      <c r="B25" s="247" t="s">
        <v>233</v>
      </c>
      <c r="C25" s="248">
        <v>822624051</v>
      </c>
      <c r="D25" s="248">
        <v>791997235.31000006</v>
      </c>
      <c r="E25" s="248">
        <v>32174157.129999999</v>
      </c>
      <c r="F25" s="248">
        <v>48765690.090000004</v>
      </c>
      <c r="G25" s="246">
        <f t="shared" si="0"/>
        <v>16591532.960000005</v>
      </c>
      <c r="H25" s="315">
        <f t="shared" si="1"/>
        <v>0.51567886900538695</v>
      </c>
    </row>
    <row r="26" spans="2:8" x14ac:dyDescent="0.25">
      <c r="B26" s="247" t="s">
        <v>236</v>
      </c>
      <c r="C26" s="248">
        <v>0</v>
      </c>
      <c r="D26" s="248">
        <v>15000000</v>
      </c>
      <c r="E26" s="248">
        <v>0</v>
      </c>
      <c r="F26" s="248">
        <v>0</v>
      </c>
      <c r="G26" s="246">
        <f t="shared" si="0"/>
        <v>0</v>
      </c>
      <c r="H26" s="315" t="str">
        <f t="shared" si="1"/>
        <v>0.0%</v>
      </c>
    </row>
    <row r="27" spans="2:8" x14ac:dyDescent="0.25">
      <c r="B27" s="247" t="s">
        <v>239</v>
      </c>
      <c r="C27" s="248">
        <v>39566128</v>
      </c>
      <c r="D27" s="248">
        <v>94562</v>
      </c>
      <c r="E27" s="248">
        <v>0</v>
      </c>
      <c r="F27" s="248">
        <v>0</v>
      </c>
      <c r="G27" s="246">
        <f t="shared" si="0"/>
        <v>0</v>
      </c>
      <c r="H27" s="315" t="str">
        <f t="shared" si="1"/>
        <v>0.0%</v>
      </c>
    </row>
    <row r="28" spans="2:8" x14ac:dyDescent="0.25">
      <c r="B28" s="247" t="s">
        <v>477</v>
      </c>
      <c r="C28" s="248">
        <v>320784100</v>
      </c>
      <c r="D28" s="248">
        <v>189471529.78</v>
      </c>
      <c r="E28" s="248">
        <v>0</v>
      </c>
      <c r="F28" s="248">
        <v>0</v>
      </c>
      <c r="G28" s="246">
        <f t="shared" si="0"/>
        <v>0</v>
      </c>
      <c r="H28" s="315" t="str">
        <f t="shared" si="1"/>
        <v>0.0%</v>
      </c>
    </row>
    <row r="29" spans="2:8" x14ac:dyDescent="0.25">
      <c r="B29" s="247" t="s">
        <v>205</v>
      </c>
      <c r="C29" s="248">
        <v>37000000</v>
      </c>
      <c r="D29" s="248">
        <v>174340245.32999998</v>
      </c>
      <c r="E29" s="248">
        <v>0</v>
      </c>
      <c r="F29" s="248">
        <v>0</v>
      </c>
      <c r="G29" s="246">
        <f t="shared" si="0"/>
        <v>0</v>
      </c>
      <c r="H29" s="315" t="str">
        <f t="shared" si="1"/>
        <v>0.0%</v>
      </c>
    </row>
    <row r="30" spans="2:8" x14ac:dyDescent="0.25">
      <c r="B30" s="247" t="s">
        <v>478</v>
      </c>
      <c r="C30" s="248">
        <v>18955204</v>
      </c>
      <c r="D30" s="248">
        <v>69452776.570000008</v>
      </c>
      <c r="E30" s="248">
        <v>0</v>
      </c>
      <c r="F30" s="248">
        <v>0</v>
      </c>
      <c r="G30" s="246">
        <f t="shared" si="0"/>
        <v>0</v>
      </c>
      <c r="H30" s="315" t="str">
        <f t="shared" si="1"/>
        <v>0.0%</v>
      </c>
    </row>
    <row r="31" spans="2:8" x14ac:dyDescent="0.25">
      <c r="B31" s="247" t="s">
        <v>479</v>
      </c>
      <c r="C31" s="248">
        <v>316678025</v>
      </c>
      <c r="D31" s="248">
        <v>339490695.28000003</v>
      </c>
      <c r="E31" s="248">
        <v>17871375.949999999</v>
      </c>
      <c r="F31" s="248">
        <v>18303643.989999998</v>
      </c>
      <c r="G31" s="246">
        <f t="shared" si="0"/>
        <v>432268.03999999911</v>
      </c>
      <c r="H31" s="315">
        <f t="shared" si="1"/>
        <v>2.4187731331341566E-2</v>
      </c>
    </row>
    <row r="32" spans="2:8" x14ac:dyDescent="0.25">
      <c r="B32" s="313" t="s">
        <v>481</v>
      </c>
      <c r="C32" s="314">
        <v>4366110256</v>
      </c>
      <c r="D32" s="314">
        <v>4329579538.4799995</v>
      </c>
      <c r="E32" s="314">
        <v>1009116411.3299999</v>
      </c>
      <c r="F32" s="314">
        <v>343764940.41000003</v>
      </c>
      <c r="G32" s="311">
        <f t="shared" si="0"/>
        <v>-665351470.91999984</v>
      </c>
      <c r="H32" s="312">
        <f t="shared" si="1"/>
        <v>-0.65934065034486633</v>
      </c>
    </row>
    <row r="33" spans="2:8" x14ac:dyDescent="0.25">
      <c r="B33" s="247" t="s">
        <v>199</v>
      </c>
      <c r="C33" s="248">
        <v>27806785</v>
      </c>
      <c r="D33" s="248">
        <v>39657901.519999996</v>
      </c>
      <c r="E33" s="248">
        <v>9713420.7200000007</v>
      </c>
      <c r="F33" s="248">
        <v>7791365.3099999996</v>
      </c>
      <c r="G33" s="246">
        <f t="shared" si="0"/>
        <v>-1922055.4100000011</v>
      </c>
      <c r="H33" s="315">
        <f t="shared" si="1"/>
        <v>-0.19787626474805892</v>
      </c>
    </row>
    <row r="34" spans="2:8" x14ac:dyDescent="0.25">
      <c r="B34" s="247" t="s">
        <v>233</v>
      </c>
      <c r="C34" s="248">
        <v>1678796273</v>
      </c>
      <c r="D34" s="248">
        <v>2235595987.7199998</v>
      </c>
      <c r="E34" s="248">
        <v>98248348.879999995</v>
      </c>
      <c r="F34" s="248">
        <v>276941786.92000002</v>
      </c>
      <c r="G34" s="246">
        <f t="shared" si="0"/>
        <v>178693438.04000002</v>
      </c>
      <c r="H34" s="315">
        <f t="shared" si="1"/>
        <v>1.818793293496008</v>
      </c>
    </row>
    <row r="35" spans="2:8" x14ac:dyDescent="0.25">
      <c r="B35" s="247" t="s">
        <v>239</v>
      </c>
      <c r="C35" s="248">
        <v>126602042</v>
      </c>
      <c r="D35" s="248">
        <v>206042</v>
      </c>
      <c r="E35" s="248">
        <v>0</v>
      </c>
      <c r="F35" s="248">
        <v>0</v>
      </c>
      <c r="G35" s="246">
        <f t="shared" si="0"/>
        <v>0</v>
      </c>
      <c r="H35" s="315" t="str">
        <f t="shared" si="1"/>
        <v>0.0%</v>
      </c>
    </row>
    <row r="36" spans="2:8" x14ac:dyDescent="0.25">
      <c r="B36" s="247" t="s">
        <v>477</v>
      </c>
      <c r="C36" s="248">
        <v>1024607131</v>
      </c>
      <c r="D36" s="248">
        <v>722458894</v>
      </c>
      <c r="E36" s="248">
        <v>858452659</v>
      </c>
      <c r="F36" s="248">
        <v>0</v>
      </c>
      <c r="G36" s="246">
        <f t="shared" si="0"/>
        <v>-858452659</v>
      </c>
      <c r="H36" s="315">
        <f t="shared" si="1"/>
        <v>-1</v>
      </c>
    </row>
    <row r="37" spans="2:8" x14ac:dyDescent="0.25">
      <c r="B37" s="247" t="s">
        <v>205</v>
      </c>
      <c r="C37" s="248">
        <v>315864366</v>
      </c>
      <c r="D37" s="248">
        <v>170199908</v>
      </c>
      <c r="E37" s="248">
        <v>3772562.99</v>
      </c>
      <c r="F37" s="248">
        <v>0</v>
      </c>
      <c r="G37" s="246">
        <f t="shared" si="0"/>
        <v>-3772562.99</v>
      </c>
      <c r="H37" s="315">
        <f t="shared" si="1"/>
        <v>-1</v>
      </c>
    </row>
    <row r="38" spans="2:8" x14ac:dyDescent="0.25">
      <c r="B38" s="247" t="s">
        <v>478</v>
      </c>
      <c r="C38" s="248">
        <v>138302882</v>
      </c>
      <c r="D38" s="248">
        <v>216481219.81</v>
      </c>
      <c r="E38" s="248">
        <v>3076794.31</v>
      </c>
      <c r="F38" s="248">
        <v>0</v>
      </c>
      <c r="G38" s="246">
        <f t="shared" si="0"/>
        <v>-3076794.31</v>
      </c>
      <c r="H38" s="315">
        <f t="shared" si="1"/>
        <v>-1</v>
      </c>
    </row>
    <row r="39" spans="2:8" x14ac:dyDescent="0.25">
      <c r="B39" s="247" t="s">
        <v>479</v>
      </c>
      <c r="C39" s="248">
        <v>825180777</v>
      </c>
      <c r="D39" s="248">
        <v>928852085.43000007</v>
      </c>
      <c r="E39" s="248">
        <v>35852625.43</v>
      </c>
      <c r="F39" s="248">
        <v>59031788.18</v>
      </c>
      <c r="G39" s="246">
        <f t="shared" si="0"/>
        <v>23179162.75</v>
      </c>
      <c r="H39" s="315">
        <f t="shared" si="1"/>
        <v>0.64651228388436599</v>
      </c>
    </row>
    <row r="40" spans="2:8" x14ac:dyDescent="0.25">
      <c r="B40" s="247" t="s">
        <v>207</v>
      </c>
      <c r="C40" s="248">
        <v>228950000</v>
      </c>
      <c r="D40" s="248">
        <v>16127500</v>
      </c>
      <c r="E40" s="248">
        <v>0</v>
      </c>
      <c r="F40" s="248">
        <v>0</v>
      </c>
      <c r="G40" s="246">
        <f t="shared" si="0"/>
        <v>0</v>
      </c>
      <c r="H40" s="315" t="str">
        <f t="shared" si="1"/>
        <v>0.0%</v>
      </c>
    </row>
    <row r="41" spans="2:8" x14ac:dyDescent="0.25">
      <c r="B41" s="313" t="s">
        <v>482</v>
      </c>
      <c r="C41" s="314">
        <v>254303015</v>
      </c>
      <c r="D41" s="314">
        <v>300590000.82999998</v>
      </c>
      <c r="E41" s="314">
        <v>0</v>
      </c>
      <c r="F41" s="314">
        <v>0</v>
      </c>
      <c r="G41" s="246">
        <f t="shared" si="0"/>
        <v>0</v>
      </c>
      <c r="H41" s="315" t="str">
        <f t="shared" si="1"/>
        <v>0.0%</v>
      </c>
    </row>
    <row r="42" spans="2:8" x14ac:dyDescent="0.25">
      <c r="B42" s="247" t="s">
        <v>223</v>
      </c>
      <c r="C42" s="248">
        <v>168700000</v>
      </c>
      <c r="D42" s="248">
        <v>300590000</v>
      </c>
      <c r="E42" s="248">
        <v>0</v>
      </c>
      <c r="F42" s="248">
        <v>0</v>
      </c>
      <c r="G42" s="246">
        <f t="shared" si="0"/>
        <v>0</v>
      </c>
      <c r="H42" s="315" t="str">
        <f t="shared" si="1"/>
        <v>0.0%</v>
      </c>
    </row>
    <row r="43" spans="2:8" x14ac:dyDescent="0.25">
      <c r="B43" s="247" t="s">
        <v>233</v>
      </c>
      <c r="C43" s="248">
        <v>85603015</v>
      </c>
      <c r="D43" s="248">
        <v>0.82999999821186066</v>
      </c>
      <c r="E43" s="248">
        <v>0</v>
      </c>
      <c r="F43" s="248">
        <v>0</v>
      </c>
      <c r="G43" s="246">
        <f t="shared" si="0"/>
        <v>0</v>
      </c>
      <c r="H43" s="315" t="str">
        <f t="shared" si="1"/>
        <v>0.0%</v>
      </c>
    </row>
    <row r="44" spans="2:8" x14ac:dyDescent="0.25">
      <c r="B44" s="242" t="s">
        <v>483</v>
      </c>
      <c r="C44" s="243">
        <v>2535583336</v>
      </c>
      <c r="D44" s="243">
        <v>2922441428.3400002</v>
      </c>
      <c r="E44" s="243">
        <v>171415757.84999999</v>
      </c>
      <c r="F44" s="243">
        <v>135116318.19999999</v>
      </c>
      <c r="G44" s="244">
        <f t="shared" si="0"/>
        <v>-36299439.650000006</v>
      </c>
      <c r="H44" s="245">
        <f t="shared" si="1"/>
        <v>-0.21176255966948143</v>
      </c>
    </row>
    <row r="45" spans="2:8" x14ac:dyDescent="0.25">
      <c r="B45" s="313" t="s">
        <v>484</v>
      </c>
      <c r="C45" s="314">
        <v>1296462000</v>
      </c>
      <c r="D45" s="314">
        <v>1748789992.6700001</v>
      </c>
      <c r="E45" s="314">
        <v>82353588.930000007</v>
      </c>
      <c r="F45" s="314">
        <v>117565632.13</v>
      </c>
      <c r="G45" s="311">
        <f t="shared" si="0"/>
        <v>35212043.199999988</v>
      </c>
      <c r="H45" s="312">
        <f t="shared" si="1"/>
        <v>0.42757144718890133</v>
      </c>
    </row>
    <row r="46" spans="2:8" x14ac:dyDescent="0.25">
      <c r="B46" s="247" t="s">
        <v>233</v>
      </c>
      <c r="C46" s="248">
        <v>795746181</v>
      </c>
      <c r="D46" s="248">
        <v>966016036.03999984</v>
      </c>
      <c r="E46" s="248">
        <v>63027831.240000002</v>
      </c>
      <c r="F46" s="248">
        <v>55568429.340000004</v>
      </c>
      <c r="G46" s="246">
        <f t="shared" si="0"/>
        <v>-7459401.8999999985</v>
      </c>
      <c r="H46" s="315">
        <f t="shared" si="1"/>
        <v>-0.11835092138258378</v>
      </c>
    </row>
    <row r="47" spans="2:8" x14ac:dyDescent="0.25">
      <c r="B47" s="247" t="s">
        <v>239</v>
      </c>
      <c r="C47" s="248">
        <v>0</v>
      </c>
      <c r="D47" s="248">
        <v>0</v>
      </c>
      <c r="E47" s="248">
        <v>0</v>
      </c>
      <c r="F47" s="248">
        <v>0</v>
      </c>
      <c r="G47" s="246">
        <f t="shared" si="0"/>
        <v>0</v>
      </c>
      <c r="H47" s="315" t="str">
        <f t="shared" si="1"/>
        <v>0.0%</v>
      </c>
    </row>
    <row r="48" spans="2:8" x14ac:dyDescent="0.25">
      <c r="B48" s="247" t="s">
        <v>477</v>
      </c>
      <c r="C48" s="248">
        <v>0</v>
      </c>
      <c r="D48" s="248">
        <v>6446432.4299999997</v>
      </c>
      <c r="E48" s="248">
        <v>812612.99</v>
      </c>
      <c r="F48" s="248">
        <v>0</v>
      </c>
      <c r="G48" s="246">
        <f t="shared" si="0"/>
        <v>-812612.99</v>
      </c>
      <c r="H48" s="315">
        <f t="shared" si="1"/>
        <v>-1</v>
      </c>
    </row>
    <row r="49" spans="2:8" x14ac:dyDescent="0.25">
      <c r="B49" s="247" t="s">
        <v>205</v>
      </c>
      <c r="C49" s="248">
        <v>120530102</v>
      </c>
      <c r="D49" s="248">
        <v>94885886.190000013</v>
      </c>
      <c r="E49" s="248">
        <v>0</v>
      </c>
      <c r="F49" s="248">
        <v>0</v>
      </c>
      <c r="G49" s="246">
        <f t="shared" si="0"/>
        <v>0</v>
      </c>
      <c r="H49" s="315" t="str">
        <f t="shared" si="1"/>
        <v>0.0%</v>
      </c>
    </row>
    <row r="50" spans="2:8" x14ac:dyDescent="0.25">
      <c r="B50" s="247" t="s">
        <v>478</v>
      </c>
      <c r="C50" s="248">
        <v>11342195</v>
      </c>
      <c r="D50" s="248">
        <v>39754834.159999996</v>
      </c>
      <c r="E50" s="248">
        <v>0</v>
      </c>
      <c r="F50" s="248">
        <v>23728271.329999998</v>
      </c>
      <c r="G50" s="246">
        <f t="shared" si="0"/>
        <v>23728271.329999998</v>
      </c>
      <c r="H50" s="315" t="str">
        <f t="shared" si="1"/>
        <v>0.0%</v>
      </c>
    </row>
    <row r="51" spans="2:8" x14ac:dyDescent="0.25">
      <c r="B51" s="247" t="s">
        <v>479</v>
      </c>
      <c r="C51" s="248">
        <v>344903536</v>
      </c>
      <c r="D51" s="248">
        <v>604437751.85000002</v>
      </c>
      <c r="E51" s="248">
        <v>18513144.699999999</v>
      </c>
      <c r="F51" s="248">
        <v>38268931.460000001</v>
      </c>
      <c r="G51" s="246">
        <f t="shared" si="0"/>
        <v>19755786.760000002</v>
      </c>
      <c r="H51" s="315">
        <f t="shared" si="1"/>
        <v>1.0671221491614011</v>
      </c>
    </row>
    <row r="52" spans="2:8" x14ac:dyDescent="0.25">
      <c r="B52" s="247" t="s">
        <v>207</v>
      </c>
      <c r="C52" s="248">
        <v>23939986</v>
      </c>
      <c r="D52" s="248">
        <v>37249052</v>
      </c>
      <c r="E52" s="248">
        <v>0</v>
      </c>
      <c r="F52" s="248">
        <v>0</v>
      </c>
      <c r="G52" s="246">
        <f t="shared" si="0"/>
        <v>0</v>
      </c>
      <c r="H52" s="315" t="str">
        <f t="shared" si="1"/>
        <v>0.0%</v>
      </c>
    </row>
    <row r="53" spans="2:8" x14ac:dyDescent="0.25">
      <c r="B53" s="313" t="s">
        <v>485</v>
      </c>
      <c r="C53" s="314">
        <v>758300741</v>
      </c>
      <c r="D53" s="314">
        <v>658258780.14999998</v>
      </c>
      <c r="E53" s="314">
        <v>86267199.030000001</v>
      </c>
      <c r="F53" s="314">
        <v>618309.05000000005</v>
      </c>
      <c r="G53" s="311">
        <f t="shared" si="0"/>
        <v>-85648889.980000004</v>
      </c>
      <c r="H53" s="312">
        <f t="shared" si="1"/>
        <v>-0.99283262865895328</v>
      </c>
    </row>
    <row r="54" spans="2:8" x14ac:dyDescent="0.25">
      <c r="B54" s="247" t="s">
        <v>233</v>
      </c>
      <c r="C54" s="248">
        <v>210118412</v>
      </c>
      <c r="D54" s="248">
        <v>137111659.5</v>
      </c>
      <c r="E54" s="248">
        <v>86267199.030000001</v>
      </c>
      <c r="F54" s="248">
        <v>618309.05000000005</v>
      </c>
      <c r="G54" s="246">
        <f t="shared" si="0"/>
        <v>-85648889.980000004</v>
      </c>
      <c r="H54" s="315">
        <f t="shared" si="1"/>
        <v>-0.99283262865895328</v>
      </c>
    </row>
    <row r="55" spans="2:8" x14ac:dyDescent="0.25">
      <c r="B55" s="247" t="s">
        <v>477</v>
      </c>
      <c r="C55" s="248">
        <v>12325016</v>
      </c>
      <c r="D55" s="248">
        <v>25000001</v>
      </c>
      <c r="E55" s="248">
        <v>0</v>
      </c>
      <c r="F55" s="248">
        <v>0</v>
      </c>
      <c r="G55" s="246">
        <f t="shared" si="0"/>
        <v>0</v>
      </c>
      <c r="H55" s="315" t="str">
        <f t="shared" si="1"/>
        <v>0.0%</v>
      </c>
    </row>
    <row r="56" spans="2:8" x14ac:dyDescent="0.25">
      <c r="B56" s="247" t="s">
        <v>479</v>
      </c>
      <c r="C56" s="248">
        <v>535857313</v>
      </c>
      <c r="D56" s="248">
        <v>496147119.64999998</v>
      </c>
      <c r="E56" s="248">
        <v>0</v>
      </c>
      <c r="F56" s="248">
        <v>0</v>
      </c>
      <c r="G56" s="246">
        <f t="shared" si="0"/>
        <v>0</v>
      </c>
      <c r="H56" s="315" t="str">
        <f t="shared" si="1"/>
        <v>0.0%</v>
      </c>
    </row>
    <row r="57" spans="2:8" x14ac:dyDescent="0.25">
      <c r="B57" s="313" t="s">
        <v>486</v>
      </c>
      <c r="C57" s="314">
        <v>480820595</v>
      </c>
      <c r="D57" s="314">
        <v>515392655.51999992</v>
      </c>
      <c r="E57" s="314">
        <v>2794969.89</v>
      </c>
      <c r="F57" s="314">
        <v>16932377.02</v>
      </c>
      <c r="G57" s="311">
        <f t="shared" si="0"/>
        <v>14137407.129999999</v>
      </c>
      <c r="H57" s="312">
        <f t="shared" si="1"/>
        <v>5.0581607982903884</v>
      </c>
    </row>
    <row r="58" spans="2:8" x14ac:dyDescent="0.25">
      <c r="B58" s="247" t="s">
        <v>233</v>
      </c>
      <c r="C58" s="248">
        <v>289033634</v>
      </c>
      <c r="D58" s="248">
        <v>211424311.56999999</v>
      </c>
      <c r="E58" s="248">
        <v>0</v>
      </c>
      <c r="F58" s="248">
        <v>77894.740000000005</v>
      </c>
      <c r="G58" s="246">
        <f t="shared" si="0"/>
        <v>77894.740000000005</v>
      </c>
      <c r="H58" s="315" t="str">
        <f t="shared" si="1"/>
        <v>0.0%</v>
      </c>
    </row>
    <row r="59" spans="2:8" x14ac:dyDescent="0.25">
      <c r="B59" s="247" t="s">
        <v>477</v>
      </c>
      <c r="C59" s="248">
        <v>22238551</v>
      </c>
      <c r="D59" s="248">
        <v>15061227.579999998</v>
      </c>
      <c r="E59" s="248">
        <v>0</v>
      </c>
      <c r="F59" s="248">
        <v>0</v>
      </c>
      <c r="G59" s="246">
        <f t="shared" si="0"/>
        <v>0</v>
      </c>
      <c r="H59" s="315" t="str">
        <f t="shared" si="1"/>
        <v>0.0%</v>
      </c>
    </row>
    <row r="60" spans="2:8" x14ac:dyDescent="0.25">
      <c r="B60" s="247" t="s">
        <v>478</v>
      </c>
      <c r="C60" s="248">
        <v>10115390</v>
      </c>
      <c r="D60" s="248">
        <v>31666799.229999997</v>
      </c>
      <c r="E60" s="248">
        <v>2794969.89</v>
      </c>
      <c r="F60" s="248">
        <v>0</v>
      </c>
      <c r="G60" s="246">
        <f t="shared" si="0"/>
        <v>-2794969.89</v>
      </c>
      <c r="H60" s="315">
        <f t="shared" si="1"/>
        <v>-1</v>
      </c>
    </row>
    <row r="61" spans="2:8" x14ac:dyDescent="0.25">
      <c r="B61" s="247" t="s">
        <v>479</v>
      </c>
      <c r="C61" s="248">
        <v>159433020</v>
      </c>
      <c r="D61" s="248">
        <v>257240317.13999996</v>
      </c>
      <c r="E61" s="248">
        <v>0</v>
      </c>
      <c r="F61" s="248">
        <v>16854482.280000001</v>
      </c>
      <c r="G61" s="246">
        <f t="shared" si="0"/>
        <v>16854482.280000001</v>
      </c>
      <c r="H61" s="315" t="str">
        <f t="shared" si="1"/>
        <v>0.0%</v>
      </c>
    </row>
    <row r="62" spans="2:8" x14ac:dyDescent="0.25">
      <c r="B62" s="242" t="s">
        <v>487</v>
      </c>
      <c r="C62" s="243">
        <v>5490128421</v>
      </c>
      <c r="D62" s="243">
        <v>7702767629.7200003</v>
      </c>
      <c r="E62" s="243">
        <v>324216198.96000004</v>
      </c>
      <c r="F62" s="243">
        <v>280195489.31</v>
      </c>
      <c r="G62" s="244">
        <f t="shared" si="0"/>
        <v>-44020709.650000036</v>
      </c>
      <c r="H62" s="245">
        <f t="shared" si="1"/>
        <v>-0.1357757872407574</v>
      </c>
    </row>
    <row r="63" spans="2:8" x14ac:dyDescent="0.25">
      <c r="B63" s="313" t="s">
        <v>488</v>
      </c>
      <c r="C63" s="314">
        <v>3157458149</v>
      </c>
      <c r="D63" s="314">
        <v>3580013460.7000003</v>
      </c>
      <c r="E63" s="314">
        <v>122126386.53999999</v>
      </c>
      <c r="F63" s="314">
        <v>110183753.52999999</v>
      </c>
      <c r="G63" s="311">
        <f t="shared" si="0"/>
        <v>-11942633.010000005</v>
      </c>
      <c r="H63" s="312">
        <f t="shared" si="1"/>
        <v>-9.7789129346657941E-2</v>
      </c>
    </row>
    <row r="64" spans="2:8" x14ac:dyDescent="0.25">
      <c r="B64" s="247" t="s">
        <v>199</v>
      </c>
      <c r="C64" s="248">
        <v>66367913</v>
      </c>
      <c r="D64" s="248">
        <v>62414544.470000006</v>
      </c>
      <c r="E64" s="248">
        <v>13094716.699999999</v>
      </c>
      <c r="F64" s="248">
        <v>15445604</v>
      </c>
      <c r="G64" s="246">
        <f t="shared" si="0"/>
        <v>2350887.3000000007</v>
      </c>
      <c r="H64" s="315">
        <f t="shared" si="1"/>
        <v>0.1795294509884281</v>
      </c>
    </row>
    <row r="65" spans="2:8" x14ac:dyDescent="0.25">
      <c r="B65" s="247" t="s">
        <v>233</v>
      </c>
      <c r="C65" s="248">
        <v>1170352092</v>
      </c>
      <c r="D65" s="248">
        <v>1420665446.7800002</v>
      </c>
      <c r="E65" s="248">
        <v>91182275.709999993</v>
      </c>
      <c r="F65" s="248">
        <v>94165531.569999993</v>
      </c>
      <c r="G65" s="246">
        <f t="shared" si="0"/>
        <v>2983255.8599999994</v>
      </c>
      <c r="H65" s="315">
        <f t="shared" si="1"/>
        <v>3.2717497307130979E-2</v>
      </c>
    </row>
    <row r="66" spans="2:8" x14ac:dyDescent="0.25">
      <c r="B66" s="247" t="s">
        <v>239</v>
      </c>
      <c r="C66" s="248">
        <v>77866879</v>
      </c>
      <c r="D66" s="248">
        <v>77866879</v>
      </c>
      <c r="E66" s="248">
        <v>0</v>
      </c>
      <c r="F66" s="248">
        <v>0</v>
      </c>
      <c r="G66" s="246">
        <f t="shared" si="0"/>
        <v>0</v>
      </c>
      <c r="H66" s="315" t="str">
        <f t="shared" si="1"/>
        <v>0.0%</v>
      </c>
    </row>
    <row r="67" spans="2:8" x14ac:dyDescent="0.25">
      <c r="B67" s="247" t="s">
        <v>477</v>
      </c>
      <c r="C67" s="248">
        <v>406569674</v>
      </c>
      <c r="D67" s="248">
        <v>165342076.28</v>
      </c>
      <c r="E67" s="248">
        <v>7689502.0700000003</v>
      </c>
      <c r="F67" s="248">
        <v>0</v>
      </c>
      <c r="G67" s="246">
        <f t="shared" si="0"/>
        <v>-7689502.0700000003</v>
      </c>
      <c r="H67" s="315">
        <f t="shared" si="1"/>
        <v>-1</v>
      </c>
    </row>
    <row r="68" spans="2:8" x14ac:dyDescent="0.25">
      <c r="B68" s="247" t="s">
        <v>205</v>
      </c>
      <c r="C68" s="248">
        <v>1065535947</v>
      </c>
      <c r="D68" s="248">
        <v>1516408628.3099999</v>
      </c>
      <c r="E68" s="248">
        <v>311820.5</v>
      </c>
      <c r="F68" s="248">
        <v>572617.96</v>
      </c>
      <c r="G68" s="246">
        <f t="shared" si="0"/>
        <v>260797.45999999996</v>
      </c>
      <c r="H68" s="315">
        <f t="shared" si="1"/>
        <v>0.83637047596293368</v>
      </c>
    </row>
    <row r="69" spans="2:8" x14ac:dyDescent="0.25">
      <c r="B69" s="247" t="s">
        <v>478</v>
      </c>
      <c r="C69" s="248">
        <v>6479036</v>
      </c>
      <c r="D69" s="248">
        <v>50258927.380000003</v>
      </c>
      <c r="E69" s="248">
        <v>0</v>
      </c>
      <c r="F69" s="248">
        <v>0</v>
      </c>
      <c r="G69" s="246">
        <f t="shared" si="0"/>
        <v>0</v>
      </c>
      <c r="H69" s="315" t="str">
        <f t="shared" si="1"/>
        <v>0.0%</v>
      </c>
    </row>
    <row r="70" spans="2:8" x14ac:dyDescent="0.25">
      <c r="B70" s="247" t="s">
        <v>479</v>
      </c>
      <c r="C70" s="248">
        <v>364286608</v>
      </c>
      <c r="D70" s="248">
        <v>287056958.48000008</v>
      </c>
      <c r="E70" s="248">
        <v>9848071.5600000005</v>
      </c>
      <c r="F70" s="248">
        <v>0</v>
      </c>
      <c r="G70" s="246">
        <f t="shared" si="0"/>
        <v>-9848071.5600000005</v>
      </c>
      <c r="H70" s="315">
        <f t="shared" si="1"/>
        <v>-1</v>
      </c>
    </row>
    <row r="71" spans="2:8" x14ac:dyDescent="0.25">
      <c r="B71" s="313" t="s">
        <v>489</v>
      </c>
      <c r="C71" s="314">
        <v>1084167292</v>
      </c>
      <c r="D71" s="314">
        <v>2122502878.45</v>
      </c>
      <c r="E71" s="314">
        <v>52749999.219999999</v>
      </c>
      <c r="F71" s="314">
        <v>2584793.5099999998</v>
      </c>
      <c r="G71" s="311">
        <f t="shared" si="0"/>
        <v>-50165205.710000001</v>
      </c>
      <c r="H71" s="312">
        <f t="shared" si="1"/>
        <v>-0.95099917444131488</v>
      </c>
    </row>
    <row r="72" spans="2:8" x14ac:dyDescent="0.25">
      <c r="B72" s="247" t="s">
        <v>199</v>
      </c>
      <c r="C72" s="248">
        <v>7618595</v>
      </c>
      <c r="D72" s="248">
        <v>8258424.54</v>
      </c>
      <c r="E72" s="248">
        <v>0</v>
      </c>
      <c r="F72" s="248">
        <v>0</v>
      </c>
      <c r="G72" s="246">
        <f t="shared" si="0"/>
        <v>0</v>
      </c>
      <c r="H72" s="315" t="str">
        <f t="shared" si="1"/>
        <v>0.0%</v>
      </c>
    </row>
    <row r="73" spans="2:8" x14ac:dyDescent="0.25">
      <c r="B73" s="247" t="s">
        <v>233</v>
      </c>
      <c r="C73" s="248">
        <v>827528203</v>
      </c>
      <c r="D73" s="248">
        <v>1885304781.55</v>
      </c>
      <c r="E73" s="248">
        <v>46960829.710000001</v>
      </c>
      <c r="F73" s="248">
        <v>0</v>
      </c>
      <c r="G73" s="246">
        <f t="shared" si="0"/>
        <v>-46960829.710000001</v>
      </c>
      <c r="H73" s="315">
        <f t="shared" si="1"/>
        <v>-1</v>
      </c>
    </row>
    <row r="74" spans="2:8" x14ac:dyDescent="0.25">
      <c r="B74" s="247" t="s">
        <v>490</v>
      </c>
      <c r="C74" s="248">
        <v>20543149</v>
      </c>
      <c r="D74" s="248">
        <v>38721975.200000003</v>
      </c>
      <c r="E74" s="248">
        <v>2980395.86</v>
      </c>
      <c r="F74" s="248">
        <v>0</v>
      </c>
      <c r="G74" s="246">
        <f t="shared" si="0"/>
        <v>-2980395.86</v>
      </c>
      <c r="H74" s="315">
        <f t="shared" si="1"/>
        <v>-1</v>
      </c>
    </row>
    <row r="75" spans="2:8" x14ac:dyDescent="0.25">
      <c r="B75" s="247" t="s">
        <v>239</v>
      </c>
      <c r="C75" s="248">
        <v>53842756</v>
      </c>
      <c r="D75" s="248">
        <v>48827756</v>
      </c>
      <c r="E75" s="248">
        <v>0</v>
      </c>
      <c r="F75" s="248">
        <v>0</v>
      </c>
      <c r="G75" s="246">
        <f t="shared" si="0"/>
        <v>0</v>
      </c>
      <c r="H75" s="315" t="str">
        <f t="shared" si="1"/>
        <v>0.0%</v>
      </c>
    </row>
    <row r="76" spans="2:8" x14ac:dyDescent="0.25">
      <c r="B76" s="247" t="s">
        <v>477</v>
      </c>
      <c r="C76" s="248">
        <v>50361379</v>
      </c>
      <c r="D76" s="248">
        <v>2216381</v>
      </c>
      <c r="E76" s="248">
        <v>0</v>
      </c>
      <c r="F76" s="248">
        <v>0</v>
      </c>
      <c r="G76" s="246">
        <f t="shared" si="0"/>
        <v>0</v>
      </c>
      <c r="H76" s="315" t="str">
        <f t="shared" si="1"/>
        <v>0.0%</v>
      </c>
    </row>
    <row r="77" spans="2:8" x14ac:dyDescent="0.25">
      <c r="B77" s="247" t="s">
        <v>478</v>
      </c>
      <c r="C77" s="248">
        <v>10379087</v>
      </c>
      <c r="D77" s="248">
        <v>10608495.15</v>
      </c>
      <c r="E77" s="248">
        <v>0</v>
      </c>
      <c r="F77" s="248">
        <v>0</v>
      </c>
      <c r="G77" s="246">
        <f t="shared" si="0"/>
        <v>0</v>
      </c>
      <c r="H77" s="315" t="str">
        <f t="shared" si="1"/>
        <v>0.0%</v>
      </c>
    </row>
    <row r="78" spans="2:8" x14ac:dyDescent="0.25">
      <c r="B78" s="247" t="s">
        <v>479</v>
      </c>
      <c r="C78" s="248">
        <v>111608486</v>
      </c>
      <c r="D78" s="248">
        <v>105070994.06999999</v>
      </c>
      <c r="E78" s="248">
        <v>2808773.65</v>
      </c>
      <c r="F78" s="248">
        <v>0</v>
      </c>
      <c r="G78" s="246">
        <f t="shared" ref="G78:G141" si="2">F78-E78</f>
        <v>-2808773.65</v>
      </c>
      <c r="H78" s="315">
        <f t="shared" ref="H78:H141" si="3">IFERROR(G78/E78,"0.0%")</f>
        <v>-1</v>
      </c>
    </row>
    <row r="79" spans="2:8" x14ac:dyDescent="0.25">
      <c r="B79" s="247" t="s">
        <v>207</v>
      </c>
      <c r="C79" s="248">
        <v>2285637</v>
      </c>
      <c r="D79" s="248">
        <v>23494070.940000001</v>
      </c>
      <c r="E79" s="248">
        <v>0</v>
      </c>
      <c r="F79" s="248">
        <v>2584793.5099999998</v>
      </c>
      <c r="G79" s="246">
        <f t="shared" si="2"/>
        <v>2584793.5099999998</v>
      </c>
      <c r="H79" s="315" t="str">
        <f t="shared" si="3"/>
        <v>0.0%</v>
      </c>
    </row>
    <row r="80" spans="2:8" x14ac:dyDescent="0.25">
      <c r="B80" s="313" t="s">
        <v>491</v>
      </c>
      <c r="C80" s="314">
        <v>261407278</v>
      </c>
      <c r="D80" s="314">
        <v>468424934.63</v>
      </c>
      <c r="E80" s="314">
        <v>22973770.740000002</v>
      </c>
      <c r="F80" s="314">
        <v>24377020.239999998</v>
      </c>
      <c r="G80" s="311">
        <f t="shared" si="2"/>
        <v>1403249.4999999963</v>
      </c>
      <c r="H80" s="312">
        <f t="shared" si="3"/>
        <v>6.1080504192408257E-2</v>
      </c>
    </row>
    <row r="81" spans="2:8" x14ac:dyDescent="0.25">
      <c r="B81" s="247" t="s">
        <v>233</v>
      </c>
      <c r="C81" s="248">
        <v>152006273</v>
      </c>
      <c r="D81" s="248">
        <v>359896903.18000001</v>
      </c>
      <c r="E81" s="248">
        <v>19036639.420000002</v>
      </c>
      <c r="F81" s="248">
        <v>15207269.699999999</v>
      </c>
      <c r="G81" s="246">
        <f t="shared" si="2"/>
        <v>-3829369.7200000025</v>
      </c>
      <c r="H81" s="315">
        <f t="shared" si="3"/>
        <v>-0.20115786381796175</v>
      </c>
    </row>
    <row r="82" spans="2:8" x14ac:dyDescent="0.25">
      <c r="B82" s="247" t="s">
        <v>479</v>
      </c>
      <c r="C82" s="248">
        <v>109401005</v>
      </c>
      <c r="D82" s="248">
        <v>108528031.44999999</v>
      </c>
      <c r="E82" s="248">
        <v>3937131.32</v>
      </c>
      <c r="F82" s="248">
        <v>9169750.5399999991</v>
      </c>
      <c r="G82" s="246">
        <f t="shared" si="2"/>
        <v>5232619.2199999988</v>
      </c>
      <c r="H82" s="315">
        <f t="shared" si="3"/>
        <v>1.3290436093454965</v>
      </c>
    </row>
    <row r="83" spans="2:8" x14ac:dyDescent="0.25">
      <c r="B83" s="313" t="s">
        <v>492</v>
      </c>
      <c r="C83" s="314">
        <v>987095702</v>
      </c>
      <c r="D83" s="314">
        <v>1531826355.9399998</v>
      </c>
      <c r="E83" s="314">
        <v>126366042.45999999</v>
      </c>
      <c r="F83" s="314">
        <v>143049922.03</v>
      </c>
      <c r="G83" s="311">
        <f t="shared" si="2"/>
        <v>16683879.570000008</v>
      </c>
      <c r="H83" s="312">
        <f t="shared" si="3"/>
        <v>0.13202818767772312</v>
      </c>
    </row>
    <row r="84" spans="2:8" x14ac:dyDescent="0.25">
      <c r="B84" s="247" t="s">
        <v>223</v>
      </c>
      <c r="C84" s="248">
        <v>10658800</v>
      </c>
      <c r="D84" s="248">
        <v>0</v>
      </c>
      <c r="E84" s="248">
        <v>0</v>
      </c>
      <c r="F84" s="248">
        <v>0</v>
      </c>
      <c r="G84" s="246">
        <f t="shared" si="2"/>
        <v>0</v>
      </c>
      <c r="H84" s="315" t="str">
        <f t="shared" si="3"/>
        <v>0.0%</v>
      </c>
    </row>
    <row r="85" spans="2:8" x14ac:dyDescent="0.25">
      <c r="B85" s="247" t="s">
        <v>226</v>
      </c>
      <c r="C85" s="248">
        <v>27000000</v>
      </c>
      <c r="D85" s="248">
        <v>38011943.140000001</v>
      </c>
      <c r="E85" s="248">
        <v>0</v>
      </c>
      <c r="F85" s="248">
        <v>9075135.5500000007</v>
      </c>
      <c r="G85" s="246">
        <f t="shared" si="2"/>
        <v>9075135.5500000007</v>
      </c>
      <c r="H85" s="315" t="str">
        <f t="shared" si="3"/>
        <v>0.0%</v>
      </c>
    </row>
    <row r="86" spans="2:8" x14ac:dyDescent="0.25">
      <c r="B86" s="247" t="s">
        <v>233</v>
      </c>
      <c r="C86" s="248">
        <v>226710053</v>
      </c>
      <c r="D86" s="248">
        <v>595036889.68000007</v>
      </c>
      <c r="E86" s="248">
        <v>79258562.609999999</v>
      </c>
      <c r="F86" s="248">
        <v>102446193.81</v>
      </c>
      <c r="G86" s="246">
        <f t="shared" si="2"/>
        <v>23187631.200000003</v>
      </c>
      <c r="H86" s="315">
        <f t="shared" si="3"/>
        <v>0.2925567968485267</v>
      </c>
    </row>
    <row r="87" spans="2:8" x14ac:dyDescent="0.25">
      <c r="B87" s="247" t="s">
        <v>490</v>
      </c>
      <c r="C87" s="248">
        <v>237265469</v>
      </c>
      <c r="D87" s="248">
        <v>351660484.22000003</v>
      </c>
      <c r="E87" s="248">
        <v>20496821.489999998</v>
      </c>
      <c r="F87" s="248">
        <v>14656385.15</v>
      </c>
      <c r="G87" s="246">
        <f t="shared" si="2"/>
        <v>-5840436.339999998</v>
      </c>
      <c r="H87" s="315">
        <f t="shared" si="3"/>
        <v>-0.28494351394187795</v>
      </c>
    </row>
    <row r="88" spans="2:8" x14ac:dyDescent="0.25">
      <c r="B88" s="247" t="s">
        <v>239</v>
      </c>
      <c r="C88" s="248">
        <v>140409872</v>
      </c>
      <c r="D88" s="248">
        <v>93931171</v>
      </c>
      <c r="E88" s="248">
        <v>0</v>
      </c>
      <c r="F88" s="248">
        <v>0</v>
      </c>
      <c r="G88" s="246">
        <f t="shared" si="2"/>
        <v>0</v>
      </c>
      <c r="H88" s="315" t="str">
        <f t="shared" si="3"/>
        <v>0.0%</v>
      </c>
    </row>
    <row r="89" spans="2:8" x14ac:dyDescent="0.25">
      <c r="B89" s="247" t="s">
        <v>205</v>
      </c>
      <c r="C89" s="248">
        <v>0</v>
      </c>
      <c r="D89" s="248">
        <v>21530610</v>
      </c>
      <c r="E89" s="248">
        <v>0</v>
      </c>
      <c r="F89" s="248">
        <v>0</v>
      </c>
      <c r="G89" s="246">
        <f t="shared" si="2"/>
        <v>0</v>
      </c>
      <c r="H89" s="315" t="str">
        <f t="shared" si="3"/>
        <v>0.0%</v>
      </c>
    </row>
    <row r="90" spans="2:8" x14ac:dyDescent="0.25">
      <c r="B90" s="247" t="s">
        <v>478</v>
      </c>
      <c r="C90" s="248">
        <v>203428502</v>
      </c>
      <c r="D90" s="248">
        <v>350765546.35000002</v>
      </c>
      <c r="E90" s="248">
        <v>0</v>
      </c>
      <c r="F90" s="248">
        <v>15261550.199999999</v>
      </c>
      <c r="G90" s="246">
        <f t="shared" si="2"/>
        <v>15261550.199999999</v>
      </c>
      <c r="H90" s="315" t="str">
        <f t="shared" si="3"/>
        <v>0.0%</v>
      </c>
    </row>
    <row r="91" spans="2:8" x14ac:dyDescent="0.25">
      <c r="B91" s="247" t="s">
        <v>479</v>
      </c>
      <c r="C91" s="248">
        <v>141623006</v>
      </c>
      <c r="D91" s="248">
        <v>80889711.549999997</v>
      </c>
      <c r="E91" s="248">
        <v>26610658.359999999</v>
      </c>
      <c r="F91" s="248">
        <v>1610657.32</v>
      </c>
      <c r="G91" s="246">
        <f t="shared" si="2"/>
        <v>-25000001.039999999</v>
      </c>
      <c r="H91" s="315">
        <f t="shared" si="3"/>
        <v>-0.93947322541929024</v>
      </c>
    </row>
    <row r="92" spans="2:8" x14ac:dyDescent="0.25">
      <c r="B92" s="242" t="s">
        <v>493</v>
      </c>
      <c r="C92" s="243">
        <v>6409380033</v>
      </c>
      <c r="D92" s="243">
        <v>7180801818.5199995</v>
      </c>
      <c r="E92" s="243">
        <v>677304003.32000017</v>
      </c>
      <c r="F92" s="243">
        <v>470602428.78000009</v>
      </c>
      <c r="G92" s="244">
        <f t="shared" si="2"/>
        <v>-206701574.54000008</v>
      </c>
      <c r="H92" s="245">
        <f t="shared" si="3"/>
        <v>-0.30518286253557181</v>
      </c>
    </row>
    <row r="93" spans="2:8" x14ac:dyDescent="0.25">
      <c r="B93" s="313" t="s">
        <v>494</v>
      </c>
      <c r="C93" s="314">
        <v>1970776375</v>
      </c>
      <c r="D93" s="314">
        <v>1515909726.3700004</v>
      </c>
      <c r="E93" s="314">
        <v>285140718.76999998</v>
      </c>
      <c r="F93" s="314">
        <v>251408783.01000002</v>
      </c>
      <c r="G93" s="311">
        <f t="shared" si="2"/>
        <v>-33731935.759999961</v>
      </c>
      <c r="H93" s="312">
        <f t="shared" si="3"/>
        <v>-0.11829925906586773</v>
      </c>
    </row>
    <row r="94" spans="2:8" x14ac:dyDescent="0.25">
      <c r="B94" s="247" t="s">
        <v>495</v>
      </c>
      <c r="C94" s="248">
        <v>1250000000</v>
      </c>
      <c r="D94" s="248">
        <v>900000000</v>
      </c>
      <c r="E94" s="248">
        <v>231953685.99000001</v>
      </c>
      <c r="F94" s="248">
        <v>238419282.25999999</v>
      </c>
      <c r="G94" s="246">
        <f t="shared" si="2"/>
        <v>6465596.2699999809</v>
      </c>
      <c r="H94" s="315">
        <f t="shared" si="3"/>
        <v>2.7874514010864763E-2</v>
      </c>
    </row>
    <row r="95" spans="2:8" x14ac:dyDescent="0.25">
      <c r="B95" s="247" t="s">
        <v>233</v>
      </c>
      <c r="C95" s="248">
        <v>238707950</v>
      </c>
      <c r="D95" s="248">
        <v>117304068.94</v>
      </c>
      <c r="E95" s="248">
        <v>36017865.479999997</v>
      </c>
      <c r="F95" s="248">
        <v>1311518.83</v>
      </c>
      <c r="G95" s="246">
        <f t="shared" si="2"/>
        <v>-34706346.649999999</v>
      </c>
      <c r="H95" s="315">
        <f t="shared" si="3"/>
        <v>-0.9635869918297002</v>
      </c>
    </row>
    <row r="96" spans="2:8" x14ac:dyDescent="0.25">
      <c r="B96" s="247" t="s">
        <v>477</v>
      </c>
      <c r="C96" s="248">
        <v>3694504</v>
      </c>
      <c r="D96" s="248">
        <v>4150266.2</v>
      </c>
      <c r="E96" s="248">
        <v>0</v>
      </c>
      <c r="F96" s="248">
        <v>0</v>
      </c>
      <c r="G96" s="246">
        <f t="shared" si="2"/>
        <v>0</v>
      </c>
      <c r="H96" s="315" t="str">
        <f t="shared" si="3"/>
        <v>0.0%</v>
      </c>
    </row>
    <row r="97" spans="2:8" x14ac:dyDescent="0.25">
      <c r="B97" s="247" t="s">
        <v>205</v>
      </c>
      <c r="C97" s="248">
        <v>396054554</v>
      </c>
      <c r="D97" s="248">
        <v>208900793</v>
      </c>
      <c r="E97" s="248">
        <v>0</v>
      </c>
      <c r="F97" s="248">
        <v>0</v>
      </c>
      <c r="G97" s="246">
        <f t="shared" si="2"/>
        <v>0</v>
      </c>
      <c r="H97" s="315" t="str">
        <f t="shared" si="3"/>
        <v>0.0%</v>
      </c>
    </row>
    <row r="98" spans="2:8" x14ac:dyDescent="0.25">
      <c r="B98" s="247" t="s">
        <v>478</v>
      </c>
      <c r="C98" s="248">
        <v>2111081</v>
      </c>
      <c r="D98" s="248">
        <v>14158455.380000001</v>
      </c>
      <c r="E98" s="248">
        <v>5121990.6500000004</v>
      </c>
      <c r="F98" s="248">
        <v>5875617.2999999998</v>
      </c>
      <c r="G98" s="246">
        <f t="shared" si="2"/>
        <v>753626.64999999944</v>
      </c>
      <c r="H98" s="315">
        <f t="shared" si="3"/>
        <v>0.14713549896855033</v>
      </c>
    </row>
    <row r="99" spans="2:8" x14ac:dyDescent="0.25">
      <c r="B99" s="247" t="s">
        <v>479</v>
      </c>
      <c r="C99" s="248">
        <v>80208286</v>
      </c>
      <c r="D99" s="248">
        <v>271396142.85000002</v>
      </c>
      <c r="E99" s="248">
        <v>12047176.65</v>
      </c>
      <c r="F99" s="248">
        <v>5802364.6200000001</v>
      </c>
      <c r="G99" s="246">
        <f t="shared" si="2"/>
        <v>-6244812.0300000003</v>
      </c>
      <c r="H99" s="315">
        <f t="shared" si="3"/>
        <v>-0.51836311622441433</v>
      </c>
    </row>
    <row r="100" spans="2:8" x14ac:dyDescent="0.25">
      <c r="B100" s="313" t="s">
        <v>496</v>
      </c>
      <c r="C100" s="314">
        <v>3593877316</v>
      </c>
      <c r="D100" s="314">
        <v>4862152899.54</v>
      </c>
      <c r="E100" s="314">
        <v>349342412.15000004</v>
      </c>
      <c r="F100" s="314">
        <v>219100179.87</v>
      </c>
      <c r="G100" s="311">
        <f t="shared" si="2"/>
        <v>-130242232.28000003</v>
      </c>
      <c r="H100" s="312">
        <f t="shared" si="3"/>
        <v>-0.37282112835494147</v>
      </c>
    </row>
    <row r="101" spans="2:8" x14ac:dyDescent="0.25">
      <c r="B101" s="247" t="s">
        <v>495</v>
      </c>
      <c r="C101" s="248">
        <v>900000000</v>
      </c>
      <c r="D101" s="248">
        <v>867670000</v>
      </c>
      <c r="E101" s="248">
        <v>181548563.34</v>
      </c>
      <c r="F101" s="248">
        <v>9766634.4900000002</v>
      </c>
      <c r="G101" s="246">
        <f t="shared" si="2"/>
        <v>-171781928.84999999</v>
      </c>
      <c r="H101" s="315">
        <f t="shared" si="3"/>
        <v>-0.94620373573703653</v>
      </c>
    </row>
    <row r="102" spans="2:8" x14ac:dyDescent="0.25">
      <c r="B102" s="247" t="s">
        <v>223</v>
      </c>
      <c r="C102" s="248">
        <v>7085308</v>
      </c>
      <c r="D102" s="248">
        <v>0</v>
      </c>
      <c r="E102" s="248">
        <v>0</v>
      </c>
      <c r="F102" s="248">
        <v>0</v>
      </c>
      <c r="G102" s="246">
        <f t="shared" si="2"/>
        <v>0</v>
      </c>
      <c r="H102" s="315" t="str">
        <f t="shared" si="3"/>
        <v>0.0%</v>
      </c>
    </row>
    <row r="103" spans="2:8" x14ac:dyDescent="0.25">
      <c r="B103" s="247" t="s">
        <v>233</v>
      </c>
      <c r="C103" s="248">
        <v>1915602573</v>
      </c>
      <c r="D103" s="248">
        <v>2883578447.4499998</v>
      </c>
      <c r="E103" s="248">
        <v>147189134.52000001</v>
      </c>
      <c r="F103" s="248">
        <v>28390330.440000001</v>
      </c>
      <c r="G103" s="246">
        <f t="shared" si="2"/>
        <v>-118798804.08000001</v>
      </c>
      <c r="H103" s="315">
        <f t="shared" si="3"/>
        <v>-0.80711666976924623</v>
      </c>
    </row>
    <row r="104" spans="2:8" x14ac:dyDescent="0.25">
      <c r="B104" s="247" t="s">
        <v>477</v>
      </c>
      <c r="C104" s="248">
        <v>29969498</v>
      </c>
      <c r="D104" s="248">
        <v>99797660.870000005</v>
      </c>
      <c r="E104" s="248">
        <v>10729011.939999999</v>
      </c>
      <c r="F104" s="248">
        <v>8432693.0500000007</v>
      </c>
      <c r="G104" s="246">
        <f t="shared" si="2"/>
        <v>-2296318.8899999987</v>
      </c>
      <c r="H104" s="315">
        <f t="shared" si="3"/>
        <v>-0.21402892482940036</v>
      </c>
    </row>
    <row r="105" spans="2:8" x14ac:dyDescent="0.25">
      <c r="B105" s="247" t="s">
        <v>205</v>
      </c>
      <c r="C105" s="248">
        <v>524841948</v>
      </c>
      <c r="D105" s="248">
        <v>698320030.21000004</v>
      </c>
      <c r="E105" s="248">
        <v>0</v>
      </c>
      <c r="F105" s="248">
        <v>159182193.40000001</v>
      </c>
      <c r="G105" s="246">
        <f t="shared" si="2"/>
        <v>159182193.40000001</v>
      </c>
      <c r="H105" s="315" t="str">
        <f t="shared" si="3"/>
        <v>0.0%</v>
      </c>
    </row>
    <row r="106" spans="2:8" x14ac:dyDescent="0.25">
      <c r="B106" s="247" t="s">
        <v>478</v>
      </c>
      <c r="C106" s="248">
        <v>14045132</v>
      </c>
      <c r="D106" s="248">
        <v>8414692.5</v>
      </c>
      <c r="E106" s="248">
        <v>0</v>
      </c>
      <c r="F106" s="248">
        <v>0</v>
      </c>
      <c r="G106" s="246">
        <f t="shared" si="2"/>
        <v>0</v>
      </c>
      <c r="H106" s="315" t="str">
        <f t="shared" si="3"/>
        <v>0.0%</v>
      </c>
    </row>
    <row r="107" spans="2:8" x14ac:dyDescent="0.25">
      <c r="B107" s="247" t="s">
        <v>479</v>
      </c>
      <c r="C107" s="248">
        <v>202332857</v>
      </c>
      <c r="D107" s="248">
        <v>304372068.50999999</v>
      </c>
      <c r="E107" s="248">
        <v>9875702.3499999996</v>
      </c>
      <c r="F107" s="248">
        <v>13328328.49</v>
      </c>
      <c r="G107" s="246">
        <f t="shared" si="2"/>
        <v>3452626.1400000006</v>
      </c>
      <c r="H107" s="315">
        <f t="shared" si="3"/>
        <v>0.34960816128687805</v>
      </c>
    </row>
    <row r="108" spans="2:8" x14ac:dyDescent="0.25">
      <c r="B108" s="313" t="s">
        <v>497</v>
      </c>
      <c r="C108" s="314">
        <v>291330348</v>
      </c>
      <c r="D108" s="314">
        <v>323506896.41000003</v>
      </c>
      <c r="E108" s="314">
        <v>9606137.2199999988</v>
      </c>
      <c r="F108" s="314">
        <v>0</v>
      </c>
      <c r="G108" s="311">
        <f t="shared" si="2"/>
        <v>-9606137.2199999988</v>
      </c>
      <c r="H108" s="312">
        <f t="shared" si="3"/>
        <v>-1</v>
      </c>
    </row>
    <row r="109" spans="2:8" x14ac:dyDescent="0.25">
      <c r="B109" s="247" t="s">
        <v>233</v>
      </c>
      <c r="C109" s="248">
        <v>49782830</v>
      </c>
      <c r="D109" s="248">
        <v>69154964.480000004</v>
      </c>
      <c r="E109" s="248">
        <v>0</v>
      </c>
      <c r="F109" s="248">
        <v>0</v>
      </c>
      <c r="G109" s="246">
        <f t="shared" si="2"/>
        <v>0</v>
      </c>
      <c r="H109" s="315" t="str">
        <f t="shared" si="3"/>
        <v>0.0%</v>
      </c>
    </row>
    <row r="110" spans="2:8" x14ac:dyDescent="0.25">
      <c r="B110" s="247" t="s">
        <v>477</v>
      </c>
      <c r="C110" s="248">
        <v>5149544</v>
      </c>
      <c r="D110" s="248">
        <v>8698861</v>
      </c>
      <c r="E110" s="248">
        <v>0</v>
      </c>
      <c r="F110" s="248">
        <v>0</v>
      </c>
      <c r="G110" s="246">
        <f t="shared" si="2"/>
        <v>0</v>
      </c>
      <c r="H110" s="315" t="str">
        <f t="shared" si="3"/>
        <v>0.0%</v>
      </c>
    </row>
    <row r="111" spans="2:8" x14ac:dyDescent="0.25">
      <c r="B111" s="247" t="s">
        <v>478</v>
      </c>
      <c r="C111" s="248">
        <v>0</v>
      </c>
      <c r="D111" s="248">
        <v>536477.68000000005</v>
      </c>
      <c r="E111" s="248">
        <v>1852383.58</v>
      </c>
      <c r="F111" s="248">
        <v>0</v>
      </c>
      <c r="G111" s="246">
        <f t="shared" si="2"/>
        <v>-1852383.58</v>
      </c>
      <c r="H111" s="315">
        <f t="shared" si="3"/>
        <v>-1</v>
      </c>
    </row>
    <row r="112" spans="2:8" x14ac:dyDescent="0.25">
      <c r="B112" s="247" t="s">
        <v>479</v>
      </c>
      <c r="C112" s="248">
        <v>236397974</v>
      </c>
      <c r="D112" s="248">
        <v>245116593.25</v>
      </c>
      <c r="E112" s="248">
        <v>0</v>
      </c>
      <c r="F112" s="248">
        <v>0</v>
      </c>
      <c r="G112" s="246">
        <f t="shared" si="2"/>
        <v>0</v>
      </c>
      <c r="H112" s="315" t="str">
        <f t="shared" si="3"/>
        <v>0.0%</v>
      </c>
    </row>
    <row r="113" spans="2:8" x14ac:dyDescent="0.25">
      <c r="B113" s="247" t="s">
        <v>207</v>
      </c>
      <c r="C113" s="248">
        <v>0</v>
      </c>
      <c r="D113" s="248">
        <v>0</v>
      </c>
      <c r="E113" s="248">
        <v>7753753.6399999997</v>
      </c>
      <c r="F113" s="248">
        <v>0</v>
      </c>
      <c r="G113" s="246">
        <f t="shared" si="2"/>
        <v>-7753753.6399999997</v>
      </c>
      <c r="H113" s="315">
        <f t="shared" si="3"/>
        <v>-1</v>
      </c>
    </row>
    <row r="114" spans="2:8" x14ac:dyDescent="0.25">
      <c r="B114" s="313" t="s">
        <v>498</v>
      </c>
      <c r="C114" s="314">
        <v>542829466</v>
      </c>
      <c r="D114" s="314">
        <v>468665768.19999999</v>
      </c>
      <c r="E114" s="314">
        <v>33093699.280000001</v>
      </c>
      <c r="F114" s="314">
        <v>0</v>
      </c>
      <c r="G114" s="311">
        <f t="shared" si="2"/>
        <v>-33093699.280000001</v>
      </c>
      <c r="H114" s="312">
        <f t="shared" si="3"/>
        <v>-1</v>
      </c>
    </row>
    <row r="115" spans="2:8" x14ac:dyDescent="0.25">
      <c r="B115" s="247" t="s">
        <v>233</v>
      </c>
      <c r="C115" s="248">
        <v>145944324</v>
      </c>
      <c r="D115" s="248">
        <v>106544357.87</v>
      </c>
      <c r="E115" s="248">
        <v>29664000.460000001</v>
      </c>
      <c r="F115" s="248">
        <v>0</v>
      </c>
      <c r="G115" s="246">
        <f t="shared" si="2"/>
        <v>-29664000.460000001</v>
      </c>
      <c r="H115" s="315">
        <f t="shared" si="3"/>
        <v>-1</v>
      </c>
    </row>
    <row r="116" spans="2:8" x14ac:dyDescent="0.25">
      <c r="B116" s="247" t="s">
        <v>205</v>
      </c>
      <c r="C116" s="248">
        <v>74365648</v>
      </c>
      <c r="D116" s="248">
        <v>160718114.03999999</v>
      </c>
      <c r="E116" s="248">
        <v>0</v>
      </c>
      <c r="F116" s="248">
        <v>0</v>
      </c>
      <c r="G116" s="246">
        <f t="shared" si="2"/>
        <v>0</v>
      </c>
      <c r="H116" s="315" t="str">
        <f t="shared" si="3"/>
        <v>0.0%</v>
      </c>
    </row>
    <row r="117" spans="2:8" x14ac:dyDescent="0.25">
      <c r="B117" s="247" t="s">
        <v>478</v>
      </c>
      <c r="C117" s="248">
        <v>4103995</v>
      </c>
      <c r="D117" s="248">
        <v>4103995</v>
      </c>
      <c r="E117" s="248">
        <v>0</v>
      </c>
      <c r="F117" s="248">
        <v>0</v>
      </c>
      <c r="G117" s="246">
        <f t="shared" si="2"/>
        <v>0</v>
      </c>
      <c r="H117" s="315" t="str">
        <f t="shared" si="3"/>
        <v>0.0%</v>
      </c>
    </row>
    <row r="118" spans="2:8" x14ac:dyDescent="0.25">
      <c r="B118" s="247" t="s">
        <v>479</v>
      </c>
      <c r="C118" s="248">
        <v>318415499</v>
      </c>
      <c r="D118" s="248">
        <v>197299301.29000002</v>
      </c>
      <c r="E118" s="248">
        <v>3429698.82</v>
      </c>
      <c r="F118" s="248">
        <v>0</v>
      </c>
      <c r="G118" s="246">
        <f t="shared" si="2"/>
        <v>-3429698.82</v>
      </c>
      <c r="H118" s="315">
        <f t="shared" si="3"/>
        <v>-1</v>
      </c>
    </row>
    <row r="119" spans="2:8" x14ac:dyDescent="0.25">
      <c r="B119" s="313" t="s">
        <v>482</v>
      </c>
      <c r="C119" s="314">
        <v>10566528</v>
      </c>
      <c r="D119" s="314">
        <v>10566528</v>
      </c>
      <c r="E119" s="314">
        <v>121035.9</v>
      </c>
      <c r="F119" s="314">
        <v>93465.9</v>
      </c>
      <c r="G119" s="311">
        <f t="shared" si="2"/>
        <v>-27570</v>
      </c>
      <c r="H119" s="312">
        <f t="shared" si="3"/>
        <v>-0.22778365757597541</v>
      </c>
    </row>
    <row r="120" spans="2:8" x14ac:dyDescent="0.25">
      <c r="B120" s="247" t="s">
        <v>223</v>
      </c>
      <c r="C120" s="248">
        <v>10566528</v>
      </c>
      <c r="D120" s="248">
        <v>10566528</v>
      </c>
      <c r="E120" s="248">
        <v>121035.9</v>
      </c>
      <c r="F120" s="248">
        <v>93465.9</v>
      </c>
      <c r="G120" s="246">
        <f t="shared" si="2"/>
        <v>-27570</v>
      </c>
      <c r="H120" s="315">
        <f t="shared" si="3"/>
        <v>-0.22778365757597541</v>
      </c>
    </row>
    <row r="121" spans="2:8" x14ac:dyDescent="0.25">
      <c r="B121" s="242" t="s">
        <v>499</v>
      </c>
      <c r="C121" s="243">
        <v>3331750792</v>
      </c>
      <c r="D121" s="243">
        <v>5129609827.3800011</v>
      </c>
      <c r="E121" s="243">
        <v>1057796603.8799999</v>
      </c>
      <c r="F121" s="243">
        <v>304617425.45999998</v>
      </c>
      <c r="G121" s="244">
        <f t="shared" si="2"/>
        <v>-753179178.41999984</v>
      </c>
      <c r="H121" s="245">
        <f t="shared" si="3"/>
        <v>-0.71202646676812653</v>
      </c>
    </row>
    <row r="122" spans="2:8" x14ac:dyDescent="0.25">
      <c r="B122" s="313" t="s">
        <v>500</v>
      </c>
      <c r="C122" s="314">
        <v>0</v>
      </c>
      <c r="D122" s="314">
        <v>0</v>
      </c>
      <c r="E122" s="314">
        <v>304502301.32999998</v>
      </c>
      <c r="F122" s="314">
        <v>0</v>
      </c>
      <c r="G122" s="311">
        <f t="shared" si="2"/>
        <v>-304502301.32999998</v>
      </c>
      <c r="H122" s="312">
        <f t="shared" si="3"/>
        <v>-1</v>
      </c>
    </row>
    <row r="123" spans="2:8" x14ac:dyDescent="0.25">
      <c r="B123" s="247" t="s">
        <v>199</v>
      </c>
      <c r="C123" s="248">
        <v>0</v>
      </c>
      <c r="D123" s="248">
        <v>0</v>
      </c>
      <c r="E123" s="248">
        <v>0</v>
      </c>
      <c r="F123" s="248">
        <v>0</v>
      </c>
      <c r="G123" s="246">
        <f t="shared" si="2"/>
        <v>0</v>
      </c>
      <c r="H123" s="315" t="str">
        <f t="shared" si="3"/>
        <v>0.0%</v>
      </c>
    </row>
    <row r="124" spans="2:8" x14ac:dyDescent="0.25">
      <c r="B124" s="247" t="s">
        <v>233</v>
      </c>
      <c r="C124" s="248">
        <v>0</v>
      </c>
      <c r="D124" s="248">
        <v>0</v>
      </c>
      <c r="E124" s="248">
        <v>21547840.059999999</v>
      </c>
      <c r="F124" s="248">
        <v>0</v>
      </c>
      <c r="G124" s="246">
        <f t="shared" si="2"/>
        <v>-21547840.059999999</v>
      </c>
      <c r="H124" s="315">
        <f t="shared" si="3"/>
        <v>-1</v>
      </c>
    </row>
    <row r="125" spans="2:8" x14ac:dyDescent="0.25">
      <c r="B125" s="247" t="s">
        <v>239</v>
      </c>
      <c r="C125" s="248">
        <v>0</v>
      </c>
      <c r="D125" s="248">
        <v>0</v>
      </c>
      <c r="E125" s="248">
        <v>109161021.20999999</v>
      </c>
      <c r="F125" s="248">
        <v>0</v>
      </c>
      <c r="G125" s="246">
        <f t="shared" si="2"/>
        <v>-109161021.20999999</v>
      </c>
      <c r="H125" s="315">
        <f t="shared" si="3"/>
        <v>-1</v>
      </c>
    </row>
    <row r="126" spans="2:8" x14ac:dyDescent="0.25">
      <c r="B126" s="247" t="s">
        <v>477</v>
      </c>
      <c r="C126" s="248">
        <v>0</v>
      </c>
      <c r="D126" s="248">
        <v>0</v>
      </c>
      <c r="E126" s="248">
        <v>0</v>
      </c>
      <c r="F126" s="248">
        <v>0</v>
      </c>
      <c r="G126" s="246">
        <f t="shared" si="2"/>
        <v>0</v>
      </c>
      <c r="H126" s="315" t="str">
        <f t="shared" si="3"/>
        <v>0.0%</v>
      </c>
    </row>
    <row r="127" spans="2:8" x14ac:dyDescent="0.25">
      <c r="B127" s="247" t="s">
        <v>478</v>
      </c>
      <c r="C127" s="248">
        <v>0</v>
      </c>
      <c r="D127" s="248">
        <v>0</v>
      </c>
      <c r="E127" s="248">
        <v>0</v>
      </c>
      <c r="F127" s="248">
        <v>0</v>
      </c>
      <c r="G127" s="246">
        <f t="shared" si="2"/>
        <v>0</v>
      </c>
      <c r="H127" s="315" t="str">
        <f t="shared" si="3"/>
        <v>0.0%</v>
      </c>
    </row>
    <row r="128" spans="2:8" x14ac:dyDescent="0.25">
      <c r="B128" s="247" t="s">
        <v>479</v>
      </c>
      <c r="C128" s="248">
        <v>0</v>
      </c>
      <c r="D128" s="248">
        <v>0</v>
      </c>
      <c r="E128" s="248">
        <v>173793440.06</v>
      </c>
      <c r="F128" s="248">
        <v>0</v>
      </c>
      <c r="G128" s="246">
        <f t="shared" si="2"/>
        <v>-173793440.06</v>
      </c>
      <c r="H128" s="315">
        <f t="shared" si="3"/>
        <v>-1</v>
      </c>
    </row>
    <row r="129" spans="2:8" x14ac:dyDescent="0.25">
      <c r="B129" s="313" t="s">
        <v>501</v>
      </c>
      <c r="C129" s="314">
        <v>878581407</v>
      </c>
      <c r="D129" s="314">
        <v>834717392.40999997</v>
      </c>
      <c r="E129" s="314">
        <v>295754009.23000002</v>
      </c>
      <c r="F129" s="314">
        <v>4439659.46</v>
      </c>
      <c r="G129" s="311">
        <f t="shared" si="2"/>
        <v>-291314349.77000004</v>
      </c>
      <c r="H129" s="312">
        <f t="shared" si="3"/>
        <v>-0.9849886753131134</v>
      </c>
    </row>
    <row r="130" spans="2:8" x14ac:dyDescent="0.25">
      <c r="B130" s="247" t="s">
        <v>202</v>
      </c>
      <c r="C130" s="248">
        <v>15831600</v>
      </c>
      <c r="D130" s="248">
        <v>15831600</v>
      </c>
      <c r="E130" s="248">
        <v>0</v>
      </c>
      <c r="F130" s="248">
        <v>0</v>
      </c>
      <c r="G130" s="246">
        <f t="shared" si="2"/>
        <v>0</v>
      </c>
      <c r="H130" s="315" t="str">
        <f t="shared" si="3"/>
        <v>0.0%</v>
      </c>
    </row>
    <row r="131" spans="2:8" x14ac:dyDescent="0.25">
      <c r="B131" s="247" t="s">
        <v>233</v>
      </c>
      <c r="C131" s="248">
        <v>281844143</v>
      </c>
      <c r="D131" s="248">
        <v>241156247.61000001</v>
      </c>
      <c r="E131" s="248">
        <v>132298723.48</v>
      </c>
      <c r="F131" s="248">
        <v>0</v>
      </c>
      <c r="G131" s="246">
        <f t="shared" si="2"/>
        <v>-132298723.48</v>
      </c>
      <c r="H131" s="315">
        <f t="shared" si="3"/>
        <v>-1</v>
      </c>
    </row>
    <row r="132" spans="2:8" x14ac:dyDescent="0.25">
      <c r="B132" s="247" t="s">
        <v>490</v>
      </c>
      <c r="C132" s="248">
        <v>13620359</v>
      </c>
      <c r="D132" s="248">
        <v>21256359</v>
      </c>
      <c r="E132" s="248">
        <v>0</v>
      </c>
      <c r="F132" s="248">
        <v>0</v>
      </c>
      <c r="G132" s="246">
        <f t="shared" si="2"/>
        <v>0</v>
      </c>
      <c r="H132" s="315" t="str">
        <f t="shared" si="3"/>
        <v>0.0%</v>
      </c>
    </row>
    <row r="133" spans="2:8" x14ac:dyDescent="0.25">
      <c r="B133" s="247" t="s">
        <v>477</v>
      </c>
      <c r="C133" s="248">
        <v>7487704</v>
      </c>
      <c r="D133" s="248">
        <v>12447704</v>
      </c>
      <c r="E133" s="248">
        <v>0</v>
      </c>
      <c r="F133" s="248">
        <v>0</v>
      </c>
      <c r="G133" s="246">
        <f t="shared" si="2"/>
        <v>0</v>
      </c>
      <c r="H133" s="315" t="str">
        <f t="shared" si="3"/>
        <v>0.0%</v>
      </c>
    </row>
    <row r="134" spans="2:8" x14ac:dyDescent="0.25">
      <c r="B134" s="247" t="s">
        <v>478</v>
      </c>
      <c r="C134" s="248">
        <v>29291213</v>
      </c>
      <c r="D134" s="248">
        <v>5656213</v>
      </c>
      <c r="E134" s="248">
        <v>0</v>
      </c>
      <c r="F134" s="248">
        <v>0</v>
      </c>
      <c r="G134" s="246">
        <f t="shared" si="2"/>
        <v>0</v>
      </c>
      <c r="H134" s="315" t="str">
        <f t="shared" si="3"/>
        <v>0.0%</v>
      </c>
    </row>
    <row r="135" spans="2:8" x14ac:dyDescent="0.25">
      <c r="B135" s="247" t="s">
        <v>479</v>
      </c>
      <c r="C135" s="248">
        <v>530506388</v>
      </c>
      <c r="D135" s="248">
        <v>538369268.79999995</v>
      </c>
      <c r="E135" s="248">
        <v>163455285.75</v>
      </c>
      <c r="F135" s="248">
        <v>4439659.46</v>
      </c>
      <c r="G135" s="246">
        <f t="shared" si="2"/>
        <v>-159015626.28999999</v>
      </c>
      <c r="H135" s="315">
        <f t="shared" si="3"/>
        <v>-0.97283869139117141</v>
      </c>
    </row>
    <row r="136" spans="2:8" x14ac:dyDescent="0.25">
      <c r="B136" s="313" t="s">
        <v>502</v>
      </c>
      <c r="C136" s="314">
        <v>2170135035</v>
      </c>
      <c r="D136" s="314">
        <v>2656812562.73</v>
      </c>
      <c r="E136" s="314">
        <v>142023493.31999999</v>
      </c>
      <c r="F136" s="314">
        <v>243859512.72</v>
      </c>
      <c r="G136" s="311">
        <f t="shared" si="2"/>
        <v>101836019.40000001</v>
      </c>
      <c r="H136" s="312">
        <f t="shared" si="3"/>
        <v>0.7170364354476787</v>
      </c>
    </row>
    <row r="137" spans="2:8" x14ac:dyDescent="0.25">
      <c r="B137" s="247" t="s">
        <v>233</v>
      </c>
      <c r="C137" s="248">
        <v>940597311</v>
      </c>
      <c r="D137" s="248">
        <v>1035598797.49</v>
      </c>
      <c r="E137" s="248">
        <v>78027852.150000006</v>
      </c>
      <c r="F137" s="248">
        <v>120104501.65000001</v>
      </c>
      <c r="G137" s="246">
        <f t="shared" si="2"/>
        <v>42076649.5</v>
      </c>
      <c r="H137" s="315">
        <f t="shared" si="3"/>
        <v>0.53925166899522292</v>
      </c>
    </row>
    <row r="138" spans="2:8" x14ac:dyDescent="0.25">
      <c r="B138" s="247" t="s">
        <v>490</v>
      </c>
      <c r="C138" s="248">
        <v>71271768</v>
      </c>
      <c r="D138" s="248">
        <v>125552630.11000001</v>
      </c>
      <c r="E138" s="248">
        <v>0</v>
      </c>
      <c r="F138" s="248">
        <v>11623473.65</v>
      </c>
      <c r="G138" s="246">
        <f t="shared" si="2"/>
        <v>11623473.65</v>
      </c>
      <c r="H138" s="315" t="str">
        <f t="shared" si="3"/>
        <v>0.0%</v>
      </c>
    </row>
    <row r="139" spans="2:8" x14ac:dyDescent="0.25">
      <c r="B139" s="247" t="s">
        <v>239</v>
      </c>
      <c r="C139" s="248">
        <v>0</v>
      </c>
      <c r="D139" s="248">
        <v>0</v>
      </c>
      <c r="E139" s="248">
        <v>0</v>
      </c>
      <c r="F139" s="248">
        <v>0</v>
      </c>
      <c r="G139" s="246">
        <f t="shared" si="2"/>
        <v>0</v>
      </c>
      <c r="H139" s="315" t="str">
        <f t="shared" si="3"/>
        <v>0.0%</v>
      </c>
    </row>
    <row r="140" spans="2:8" x14ac:dyDescent="0.25">
      <c r="B140" s="247" t="s">
        <v>477</v>
      </c>
      <c r="C140" s="248">
        <v>113354849</v>
      </c>
      <c r="D140" s="248">
        <v>161879281.22</v>
      </c>
      <c r="E140" s="248">
        <v>35041976.159999996</v>
      </c>
      <c r="F140" s="248">
        <v>34036873.200000003</v>
      </c>
      <c r="G140" s="246">
        <f t="shared" si="2"/>
        <v>-1005102.9599999934</v>
      </c>
      <c r="H140" s="315">
        <f t="shared" si="3"/>
        <v>-2.8682827572587263E-2</v>
      </c>
    </row>
    <row r="141" spans="2:8" x14ac:dyDescent="0.25">
      <c r="B141" s="247" t="s">
        <v>205</v>
      </c>
      <c r="C141" s="248">
        <v>388402000</v>
      </c>
      <c r="D141" s="248">
        <v>741925178</v>
      </c>
      <c r="E141" s="248">
        <v>0</v>
      </c>
      <c r="F141" s="248">
        <v>0</v>
      </c>
      <c r="G141" s="246">
        <f t="shared" si="2"/>
        <v>0</v>
      </c>
      <c r="H141" s="315" t="str">
        <f t="shared" si="3"/>
        <v>0.0%</v>
      </c>
    </row>
    <row r="142" spans="2:8" x14ac:dyDescent="0.25">
      <c r="B142" s="247" t="s">
        <v>478</v>
      </c>
      <c r="C142" s="248">
        <v>93212211</v>
      </c>
      <c r="D142" s="248">
        <v>109950730.39</v>
      </c>
      <c r="E142" s="248">
        <v>9038803.9100000001</v>
      </c>
      <c r="F142" s="248">
        <v>3500971.28</v>
      </c>
      <c r="G142" s="246">
        <f t="shared" ref="G142:G205" si="4">F142-E142</f>
        <v>-5537832.6300000008</v>
      </c>
      <c r="H142" s="315">
        <f t="shared" ref="H142:H205" si="5">IFERROR(G142/E142,"0.0%")</f>
        <v>-0.61267316839048458</v>
      </c>
    </row>
    <row r="143" spans="2:8" x14ac:dyDescent="0.25">
      <c r="B143" s="247" t="s">
        <v>479</v>
      </c>
      <c r="C143" s="248">
        <v>563296896</v>
      </c>
      <c r="D143" s="248">
        <v>481905945.51999998</v>
      </c>
      <c r="E143" s="248">
        <v>19914861.100000001</v>
      </c>
      <c r="F143" s="248">
        <v>74593692.939999998</v>
      </c>
      <c r="G143" s="246">
        <f t="shared" si="4"/>
        <v>54678831.839999996</v>
      </c>
      <c r="H143" s="315">
        <f t="shared" si="5"/>
        <v>2.7456295861385644</v>
      </c>
    </row>
    <row r="144" spans="2:8" x14ac:dyDescent="0.25">
      <c r="B144" s="313" t="s">
        <v>503</v>
      </c>
      <c r="C144" s="314">
        <v>283034350</v>
      </c>
      <c r="D144" s="314">
        <v>1638079872.2400002</v>
      </c>
      <c r="E144" s="314">
        <v>315516800</v>
      </c>
      <c r="F144" s="314">
        <v>56318253.280000001</v>
      </c>
      <c r="G144" s="311">
        <f t="shared" si="4"/>
        <v>-259198546.72</v>
      </c>
      <c r="H144" s="312">
        <f t="shared" si="5"/>
        <v>-0.82150473990608419</v>
      </c>
    </row>
    <row r="145" spans="2:8" x14ac:dyDescent="0.25">
      <c r="B145" s="247" t="s">
        <v>233</v>
      </c>
      <c r="C145" s="248">
        <v>208293041</v>
      </c>
      <c r="D145" s="248">
        <v>1539181032.5500002</v>
      </c>
      <c r="E145" s="248">
        <v>314000000</v>
      </c>
      <c r="F145" s="248">
        <v>47134059.219999999</v>
      </c>
      <c r="G145" s="246">
        <f t="shared" si="4"/>
        <v>-266865940.78</v>
      </c>
      <c r="H145" s="315">
        <f t="shared" si="5"/>
        <v>-0.84989153114649685</v>
      </c>
    </row>
    <row r="146" spans="2:8" x14ac:dyDescent="0.25">
      <c r="B146" s="247" t="s">
        <v>239</v>
      </c>
      <c r="C146" s="248">
        <v>46832035</v>
      </c>
      <c r="D146" s="248">
        <v>46832035</v>
      </c>
      <c r="E146" s="248">
        <v>1516800</v>
      </c>
      <c r="F146" s="248">
        <v>0</v>
      </c>
      <c r="G146" s="246">
        <f t="shared" si="4"/>
        <v>-1516800</v>
      </c>
      <c r="H146" s="315">
        <f t="shared" si="5"/>
        <v>-1</v>
      </c>
    </row>
    <row r="147" spans="2:8" x14ac:dyDescent="0.25">
      <c r="B147" s="247" t="s">
        <v>478</v>
      </c>
      <c r="C147" s="248">
        <v>2323954</v>
      </c>
      <c r="D147" s="248">
        <v>25038193.059999999</v>
      </c>
      <c r="E147" s="248">
        <v>0</v>
      </c>
      <c r="F147" s="248">
        <v>0</v>
      </c>
      <c r="G147" s="246">
        <f t="shared" si="4"/>
        <v>0</v>
      </c>
      <c r="H147" s="315" t="str">
        <f t="shared" si="5"/>
        <v>0.0%</v>
      </c>
    </row>
    <row r="148" spans="2:8" x14ac:dyDescent="0.25">
      <c r="B148" s="247" t="s">
        <v>479</v>
      </c>
      <c r="C148" s="248">
        <v>25585320</v>
      </c>
      <c r="D148" s="248">
        <v>27028611.629999995</v>
      </c>
      <c r="E148" s="248">
        <v>0</v>
      </c>
      <c r="F148" s="248">
        <v>9184194.0600000005</v>
      </c>
      <c r="G148" s="246">
        <f t="shared" si="4"/>
        <v>9184194.0600000005</v>
      </c>
      <c r="H148" s="315" t="str">
        <f t="shared" si="5"/>
        <v>0.0%</v>
      </c>
    </row>
    <row r="149" spans="2:8" x14ac:dyDescent="0.25">
      <c r="B149" s="242" t="s">
        <v>504</v>
      </c>
      <c r="C149" s="243">
        <v>2477730546</v>
      </c>
      <c r="D149" s="243">
        <v>3909663214.4400005</v>
      </c>
      <c r="E149" s="243">
        <v>277880164.33999997</v>
      </c>
      <c r="F149" s="243">
        <v>366780588.51999998</v>
      </c>
      <c r="G149" s="244">
        <f t="shared" si="4"/>
        <v>88900424.180000007</v>
      </c>
      <c r="H149" s="245">
        <f t="shared" si="5"/>
        <v>0.31992360588655039</v>
      </c>
    </row>
    <row r="150" spans="2:8" x14ac:dyDescent="0.25">
      <c r="B150" s="313" t="s">
        <v>505</v>
      </c>
      <c r="C150" s="314">
        <v>777689301</v>
      </c>
      <c r="D150" s="314">
        <v>824607556.37</v>
      </c>
      <c r="E150" s="314">
        <v>76483804.280000001</v>
      </c>
      <c r="F150" s="314">
        <v>166174542.44999999</v>
      </c>
      <c r="G150" s="311">
        <f t="shared" si="4"/>
        <v>89690738.169999987</v>
      </c>
      <c r="H150" s="312">
        <f t="shared" si="5"/>
        <v>1.1726762157600144</v>
      </c>
    </row>
    <row r="151" spans="2:8" x14ac:dyDescent="0.25">
      <c r="B151" s="247" t="s">
        <v>233</v>
      </c>
      <c r="C151" s="248">
        <v>185377035</v>
      </c>
      <c r="D151" s="248">
        <v>247310315.76999998</v>
      </c>
      <c r="E151" s="248">
        <v>21173102.539999999</v>
      </c>
      <c r="F151" s="248">
        <v>1116773.6100000001</v>
      </c>
      <c r="G151" s="246">
        <f t="shared" si="4"/>
        <v>-20056328.93</v>
      </c>
      <c r="H151" s="315">
        <f t="shared" si="5"/>
        <v>-0.94725507950994892</v>
      </c>
    </row>
    <row r="152" spans="2:8" x14ac:dyDescent="0.25">
      <c r="B152" s="247" t="s">
        <v>239</v>
      </c>
      <c r="C152" s="248">
        <v>223684296</v>
      </c>
      <c r="D152" s="248">
        <v>229015833.35999998</v>
      </c>
      <c r="E152" s="248">
        <v>42516040.829999998</v>
      </c>
      <c r="F152" s="248">
        <v>15676149.41</v>
      </c>
      <c r="G152" s="246">
        <f t="shared" si="4"/>
        <v>-26839891.419999998</v>
      </c>
      <c r="H152" s="315">
        <f t="shared" si="5"/>
        <v>-0.6312885888721167</v>
      </c>
    </row>
    <row r="153" spans="2:8" x14ac:dyDescent="0.25">
      <c r="B153" s="247" t="s">
        <v>477</v>
      </c>
      <c r="C153" s="248">
        <v>9208476</v>
      </c>
      <c r="D153" s="248">
        <v>9208476</v>
      </c>
      <c r="E153" s="248">
        <v>0</v>
      </c>
      <c r="F153" s="248">
        <v>0</v>
      </c>
      <c r="G153" s="246">
        <f t="shared" si="4"/>
        <v>0</v>
      </c>
      <c r="H153" s="315" t="str">
        <f t="shared" si="5"/>
        <v>0.0%</v>
      </c>
    </row>
    <row r="154" spans="2:8" x14ac:dyDescent="0.25">
      <c r="B154" s="247" t="s">
        <v>478</v>
      </c>
      <c r="C154" s="248">
        <v>1504759</v>
      </c>
      <c r="D154" s="248">
        <v>3261883.13</v>
      </c>
      <c r="E154" s="248">
        <v>0</v>
      </c>
      <c r="F154" s="248">
        <v>1752640.81</v>
      </c>
      <c r="G154" s="246">
        <f t="shared" si="4"/>
        <v>1752640.81</v>
      </c>
      <c r="H154" s="315" t="str">
        <f t="shared" si="5"/>
        <v>0.0%</v>
      </c>
    </row>
    <row r="155" spans="2:8" x14ac:dyDescent="0.25">
      <c r="B155" s="247" t="s">
        <v>479</v>
      </c>
      <c r="C155" s="248">
        <v>357914735</v>
      </c>
      <c r="D155" s="248">
        <v>335811048.11000001</v>
      </c>
      <c r="E155" s="248">
        <v>12794660.91</v>
      </c>
      <c r="F155" s="248">
        <v>147628978.62</v>
      </c>
      <c r="G155" s="246">
        <f t="shared" si="4"/>
        <v>134834317.71000001</v>
      </c>
      <c r="H155" s="315">
        <f t="shared" si="5"/>
        <v>10.538326780088148</v>
      </c>
    </row>
    <row r="156" spans="2:8" x14ac:dyDescent="0.25">
      <c r="B156" s="313" t="s">
        <v>506</v>
      </c>
      <c r="C156" s="314">
        <v>948369693</v>
      </c>
      <c r="D156" s="314">
        <v>1169004404.52</v>
      </c>
      <c r="E156" s="314">
        <v>108358335.93000001</v>
      </c>
      <c r="F156" s="314">
        <v>157441606.58000001</v>
      </c>
      <c r="G156" s="311">
        <f t="shared" si="4"/>
        <v>49083270.650000006</v>
      </c>
      <c r="H156" s="312">
        <f t="shared" si="5"/>
        <v>0.45297180164992595</v>
      </c>
    </row>
    <row r="157" spans="2:8" x14ac:dyDescent="0.25">
      <c r="B157" s="247" t="s">
        <v>199</v>
      </c>
      <c r="C157" s="248">
        <v>18022658</v>
      </c>
      <c r="D157" s="248">
        <v>20105466.789999999</v>
      </c>
      <c r="E157" s="248">
        <v>0</v>
      </c>
      <c r="F157" s="248">
        <v>0</v>
      </c>
      <c r="G157" s="246">
        <f t="shared" si="4"/>
        <v>0</v>
      </c>
      <c r="H157" s="315" t="str">
        <f t="shared" si="5"/>
        <v>0.0%</v>
      </c>
    </row>
    <row r="158" spans="2:8" x14ac:dyDescent="0.25">
      <c r="B158" s="247" t="s">
        <v>223</v>
      </c>
      <c r="C158" s="248">
        <v>21792574</v>
      </c>
      <c r="D158" s="248">
        <v>12329448.559999999</v>
      </c>
      <c r="E158" s="248">
        <v>0</v>
      </c>
      <c r="F158" s="248">
        <v>0</v>
      </c>
      <c r="G158" s="246">
        <f t="shared" si="4"/>
        <v>0</v>
      </c>
      <c r="H158" s="315" t="str">
        <f t="shared" si="5"/>
        <v>0.0%</v>
      </c>
    </row>
    <row r="159" spans="2:8" x14ac:dyDescent="0.25">
      <c r="B159" s="247" t="s">
        <v>233</v>
      </c>
      <c r="C159" s="248">
        <v>285736473</v>
      </c>
      <c r="D159" s="248">
        <v>204911327.77999997</v>
      </c>
      <c r="E159" s="248">
        <v>33876139.380000003</v>
      </c>
      <c r="F159" s="248">
        <v>0</v>
      </c>
      <c r="G159" s="246">
        <f t="shared" si="4"/>
        <v>-33876139.380000003</v>
      </c>
      <c r="H159" s="315">
        <f t="shared" si="5"/>
        <v>-1</v>
      </c>
    </row>
    <row r="160" spans="2:8" x14ac:dyDescent="0.25">
      <c r="B160" s="247" t="s">
        <v>490</v>
      </c>
      <c r="C160" s="248">
        <v>29447971</v>
      </c>
      <c r="D160" s="248">
        <v>317588605.09000003</v>
      </c>
      <c r="E160" s="248">
        <v>0</v>
      </c>
      <c r="F160" s="248">
        <v>102896172.72</v>
      </c>
      <c r="G160" s="246">
        <f t="shared" si="4"/>
        <v>102896172.72</v>
      </c>
      <c r="H160" s="315" t="str">
        <f t="shared" si="5"/>
        <v>0.0%</v>
      </c>
    </row>
    <row r="161" spans="2:8" x14ac:dyDescent="0.25">
      <c r="B161" s="247" t="s">
        <v>239</v>
      </c>
      <c r="C161" s="248">
        <v>262241299</v>
      </c>
      <c r="D161" s="248">
        <v>257399788.48999998</v>
      </c>
      <c r="E161" s="248">
        <v>22803437.350000001</v>
      </c>
      <c r="F161" s="248">
        <v>33283715.579999998</v>
      </c>
      <c r="G161" s="246">
        <f t="shared" si="4"/>
        <v>10480278.229999997</v>
      </c>
      <c r="H161" s="315">
        <f t="shared" si="5"/>
        <v>0.45959203733817772</v>
      </c>
    </row>
    <row r="162" spans="2:8" x14ac:dyDescent="0.25">
      <c r="B162" s="247" t="s">
        <v>477</v>
      </c>
      <c r="C162" s="248">
        <v>50173653</v>
      </c>
      <c r="D162" s="248">
        <v>105816024.49000001</v>
      </c>
      <c r="E162" s="248">
        <v>23688746.050000001</v>
      </c>
      <c r="F162" s="248">
        <v>14708619.539999999</v>
      </c>
      <c r="G162" s="246">
        <f t="shared" si="4"/>
        <v>-8980126.5100000016</v>
      </c>
      <c r="H162" s="315">
        <f t="shared" si="5"/>
        <v>-0.37908830172123026</v>
      </c>
    </row>
    <row r="163" spans="2:8" x14ac:dyDescent="0.25">
      <c r="B163" s="247" t="s">
        <v>478</v>
      </c>
      <c r="C163" s="248">
        <v>10000000</v>
      </c>
      <c r="D163" s="248">
        <v>31785965.899999999</v>
      </c>
      <c r="E163" s="248">
        <v>0</v>
      </c>
      <c r="F163" s="248">
        <v>0</v>
      </c>
      <c r="G163" s="246">
        <f t="shared" si="4"/>
        <v>0</v>
      </c>
      <c r="H163" s="315" t="str">
        <f t="shared" si="5"/>
        <v>0.0%</v>
      </c>
    </row>
    <row r="164" spans="2:8" x14ac:dyDescent="0.25">
      <c r="B164" s="247" t="s">
        <v>479</v>
      </c>
      <c r="C164" s="248">
        <v>249162491</v>
      </c>
      <c r="D164" s="248">
        <v>97275203.420000017</v>
      </c>
      <c r="E164" s="248">
        <v>13621754.890000001</v>
      </c>
      <c r="F164" s="248">
        <v>2335571.4900000002</v>
      </c>
      <c r="G164" s="246">
        <f t="shared" si="4"/>
        <v>-11286183.4</v>
      </c>
      <c r="H164" s="315">
        <f t="shared" si="5"/>
        <v>-0.82854107206740379</v>
      </c>
    </row>
    <row r="165" spans="2:8" x14ac:dyDescent="0.25">
      <c r="B165" s="247" t="s">
        <v>207</v>
      </c>
      <c r="C165" s="248">
        <v>21792574</v>
      </c>
      <c r="D165" s="248">
        <v>121792574</v>
      </c>
      <c r="E165" s="248">
        <v>14368258.26</v>
      </c>
      <c r="F165" s="248">
        <v>4217527.25</v>
      </c>
      <c r="G165" s="246">
        <f t="shared" si="4"/>
        <v>-10150731.01</v>
      </c>
      <c r="H165" s="315">
        <f t="shared" si="5"/>
        <v>-0.70646913678178835</v>
      </c>
    </row>
    <row r="166" spans="2:8" x14ac:dyDescent="0.25">
      <c r="B166" s="313" t="s">
        <v>507</v>
      </c>
      <c r="C166" s="314">
        <v>540372363</v>
      </c>
      <c r="D166" s="314">
        <v>448104088.56</v>
      </c>
      <c r="E166" s="314">
        <v>69722154.319999993</v>
      </c>
      <c r="F166" s="314">
        <v>43018980.950000003</v>
      </c>
      <c r="G166" s="311">
        <f t="shared" si="4"/>
        <v>-26703173.36999999</v>
      </c>
      <c r="H166" s="312">
        <f t="shared" si="5"/>
        <v>-0.38299409463800965</v>
      </c>
    </row>
    <row r="167" spans="2:8" x14ac:dyDescent="0.25">
      <c r="B167" s="247" t="s">
        <v>199</v>
      </c>
      <c r="C167" s="248">
        <v>13845712</v>
      </c>
      <c r="D167" s="248">
        <v>37573264.939999998</v>
      </c>
      <c r="E167" s="248">
        <v>5170402.3600000003</v>
      </c>
      <c r="F167" s="248">
        <v>17920147.129999999</v>
      </c>
      <c r="G167" s="246">
        <f t="shared" si="4"/>
        <v>12749744.77</v>
      </c>
      <c r="H167" s="315">
        <f t="shared" si="5"/>
        <v>2.4659095912218327</v>
      </c>
    </row>
    <row r="168" spans="2:8" x14ac:dyDescent="0.25">
      <c r="B168" s="247" t="s">
        <v>233</v>
      </c>
      <c r="C168" s="248">
        <v>172647697</v>
      </c>
      <c r="D168" s="248">
        <v>109017377.59999999</v>
      </c>
      <c r="E168" s="248">
        <v>19778865.530000001</v>
      </c>
      <c r="F168" s="248">
        <v>0</v>
      </c>
      <c r="G168" s="246">
        <f t="shared" si="4"/>
        <v>-19778865.530000001</v>
      </c>
      <c r="H168" s="315">
        <f t="shared" si="5"/>
        <v>-1</v>
      </c>
    </row>
    <row r="169" spans="2:8" x14ac:dyDescent="0.25">
      <c r="B169" s="247" t="s">
        <v>490</v>
      </c>
      <c r="C169" s="248">
        <v>0</v>
      </c>
      <c r="D169" s="248">
        <v>77357501</v>
      </c>
      <c r="E169" s="248">
        <v>0</v>
      </c>
      <c r="F169" s="248">
        <v>6178481.3200000003</v>
      </c>
      <c r="G169" s="246">
        <f t="shared" si="4"/>
        <v>6178481.3200000003</v>
      </c>
      <c r="H169" s="315" t="str">
        <f t="shared" si="5"/>
        <v>0.0%</v>
      </c>
    </row>
    <row r="170" spans="2:8" x14ac:dyDescent="0.25">
      <c r="B170" s="247" t="s">
        <v>239</v>
      </c>
      <c r="C170" s="248">
        <v>195837464</v>
      </c>
      <c r="D170" s="248">
        <v>185425697.21000001</v>
      </c>
      <c r="E170" s="248">
        <v>33872350.789999999</v>
      </c>
      <c r="F170" s="248">
        <v>18920352.5</v>
      </c>
      <c r="G170" s="246">
        <f t="shared" si="4"/>
        <v>-14951998.289999999</v>
      </c>
      <c r="H170" s="315">
        <f t="shared" si="5"/>
        <v>-0.44142192500008648</v>
      </c>
    </row>
    <row r="171" spans="2:8" x14ac:dyDescent="0.25">
      <c r="B171" s="247" t="s">
        <v>478</v>
      </c>
      <c r="C171" s="248">
        <v>0</v>
      </c>
      <c r="D171" s="248">
        <v>3063624.26</v>
      </c>
      <c r="E171" s="248">
        <v>0</v>
      </c>
      <c r="F171" s="248">
        <v>0</v>
      </c>
      <c r="G171" s="246">
        <f t="shared" si="4"/>
        <v>0</v>
      </c>
      <c r="H171" s="315" t="str">
        <f t="shared" si="5"/>
        <v>0.0%</v>
      </c>
    </row>
    <row r="172" spans="2:8" x14ac:dyDescent="0.25">
      <c r="B172" s="247" t="s">
        <v>479</v>
      </c>
      <c r="C172" s="248">
        <v>158041490</v>
      </c>
      <c r="D172" s="248">
        <v>35666623.550000012</v>
      </c>
      <c r="E172" s="248">
        <v>10900535.640000001</v>
      </c>
      <c r="F172" s="248">
        <v>0</v>
      </c>
      <c r="G172" s="246">
        <f t="shared" si="4"/>
        <v>-10900535.640000001</v>
      </c>
      <c r="H172" s="315">
        <f t="shared" si="5"/>
        <v>-1</v>
      </c>
    </row>
    <row r="173" spans="2:8" x14ac:dyDescent="0.25">
      <c r="B173" s="313" t="s">
        <v>508</v>
      </c>
      <c r="C173" s="314">
        <v>211299189</v>
      </c>
      <c r="D173" s="314">
        <v>1467947164.99</v>
      </c>
      <c r="E173" s="314">
        <v>23315869.810000002</v>
      </c>
      <c r="F173" s="314">
        <v>145458.54</v>
      </c>
      <c r="G173" s="311">
        <f t="shared" si="4"/>
        <v>-23170411.270000003</v>
      </c>
      <c r="H173" s="312">
        <f t="shared" si="5"/>
        <v>-0.99376139336918012</v>
      </c>
    </row>
    <row r="174" spans="2:8" x14ac:dyDescent="0.25">
      <c r="B174" s="247" t="s">
        <v>197</v>
      </c>
      <c r="C174" s="248">
        <v>2808030</v>
      </c>
      <c r="D174" s="248">
        <v>2808030</v>
      </c>
      <c r="E174" s="248">
        <v>0</v>
      </c>
      <c r="F174" s="248">
        <v>0</v>
      </c>
      <c r="G174" s="246">
        <f t="shared" si="4"/>
        <v>0</v>
      </c>
      <c r="H174" s="315" t="str">
        <f t="shared" si="5"/>
        <v>0.0%</v>
      </c>
    </row>
    <row r="175" spans="2:8" x14ac:dyDescent="0.25">
      <c r="B175" s="247" t="s">
        <v>495</v>
      </c>
      <c r="C175" s="248">
        <v>0</v>
      </c>
      <c r="D175" s="248">
        <v>0</v>
      </c>
      <c r="E175" s="248">
        <v>0</v>
      </c>
      <c r="F175" s="248">
        <v>0</v>
      </c>
      <c r="G175" s="246">
        <f t="shared" si="4"/>
        <v>0</v>
      </c>
      <c r="H175" s="315" t="str">
        <f t="shared" si="5"/>
        <v>0.0%</v>
      </c>
    </row>
    <row r="176" spans="2:8" x14ac:dyDescent="0.25">
      <c r="B176" s="247" t="s">
        <v>199</v>
      </c>
      <c r="C176" s="248">
        <v>2400000</v>
      </c>
      <c r="D176" s="248">
        <v>16439274.82</v>
      </c>
      <c r="E176" s="248">
        <v>0</v>
      </c>
      <c r="F176" s="248">
        <v>0</v>
      </c>
      <c r="G176" s="246">
        <f t="shared" si="4"/>
        <v>0</v>
      </c>
      <c r="H176" s="315" t="str">
        <f t="shared" si="5"/>
        <v>0.0%</v>
      </c>
    </row>
    <row r="177" spans="2:8" x14ac:dyDescent="0.25">
      <c r="B177" s="247" t="s">
        <v>223</v>
      </c>
      <c r="C177" s="248">
        <v>2855017</v>
      </c>
      <c r="D177" s="248">
        <v>0</v>
      </c>
      <c r="E177" s="248">
        <v>0</v>
      </c>
      <c r="F177" s="248">
        <v>0</v>
      </c>
      <c r="G177" s="246">
        <f t="shared" si="4"/>
        <v>0</v>
      </c>
      <c r="H177" s="315" t="str">
        <f t="shared" si="5"/>
        <v>0.0%</v>
      </c>
    </row>
    <row r="178" spans="2:8" x14ac:dyDescent="0.25">
      <c r="B178" s="247" t="s">
        <v>231</v>
      </c>
      <c r="C178" s="248">
        <v>0</v>
      </c>
      <c r="D178" s="248">
        <v>64126000</v>
      </c>
      <c r="E178" s="248">
        <v>0</v>
      </c>
      <c r="F178" s="248">
        <v>92000</v>
      </c>
      <c r="G178" s="246">
        <f t="shared" si="4"/>
        <v>92000</v>
      </c>
      <c r="H178" s="315" t="str">
        <f t="shared" si="5"/>
        <v>0.0%</v>
      </c>
    </row>
    <row r="179" spans="2:8" x14ac:dyDescent="0.25">
      <c r="B179" s="247" t="s">
        <v>233</v>
      </c>
      <c r="C179" s="248">
        <v>166434093</v>
      </c>
      <c r="D179" s="248">
        <v>1159888807.22</v>
      </c>
      <c r="E179" s="248">
        <v>19349873.890000001</v>
      </c>
      <c r="F179" s="248">
        <v>53458.54</v>
      </c>
      <c r="G179" s="246">
        <f t="shared" si="4"/>
        <v>-19296415.350000001</v>
      </c>
      <c r="H179" s="315">
        <f t="shared" si="5"/>
        <v>-0.99723726674892565</v>
      </c>
    </row>
    <row r="180" spans="2:8" x14ac:dyDescent="0.25">
      <c r="B180" s="247" t="s">
        <v>477</v>
      </c>
      <c r="C180" s="248">
        <v>0</v>
      </c>
      <c r="D180" s="248">
        <v>9462001</v>
      </c>
      <c r="E180" s="248">
        <v>0</v>
      </c>
      <c r="F180" s="248">
        <v>0</v>
      </c>
      <c r="G180" s="246">
        <f t="shared" si="4"/>
        <v>0</v>
      </c>
      <c r="H180" s="315" t="str">
        <f t="shared" si="5"/>
        <v>0.0%</v>
      </c>
    </row>
    <row r="181" spans="2:8" x14ac:dyDescent="0.25">
      <c r="B181" s="247" t="s">
        <v>478</v>
      </c>
      <c r="C181" s="248">
        <v>1581666</v>
      </c>
      <c r="D181" s="248">
        <v>205581665.99000001</v>
      </c>
      <c r="E181" s="248">
        <v>0</v>
      </c>
      <c r="F181" s="248">
        <v>0</v>
      </c>
      <c r="G181" s="246">
        <f t="shared" si="4"/>
        <v>0</v>
      </c>
      <c r="H181" s="315" t="str">
        <f t="shared" si="5"/>
        <v>0.0%</v>
      </c>
    </row>
    <row r="182" spans="2:8" x14ac:dyDescent="0.25">
      <c r="B182" s="247" t="s">
        <v>479</v>
      </c>
      <c r="C182" s="248">
        <v>35220383</v>
      </c>
      <c r="D182" s="248">
        <v>9641385.959999999</v>
      </c>
      <c r="E182" s="248">
        <v>3965995.92</v>
      </c>
      <c r="F182" s="248">
        <v>0</v>
      </c>
      <c r="G182" s="246">
        <f t="shared" si="4"/>
        <v>-3965995.92</v>
      </c>
      <c r="H182" s="315">
        <f t="shared" si="5"/>
        <v>-1</v>
      </c>
    </row>
    <row r="183" spans="2:8" x14ac:dyDescent="0.25">
      <c r="B183" s="242" t="s">
        <v>509</v>
      </c>
      <c r="C183" s="243">
        <v>2772022663</v>
      </c>
      <c r="D183" s="243">
        <v>3615028241.2199993</v>
      </c>
      <c r="E183" s="243">
        <v>118712903.58</v>
      </c>
      <c r="F183" s="243">
        <v>289479815.15999997</v>
      </c>
      <c r="G183" s="244">
        <f t="shared" si="4"/>
        <v>170766911.57999998</v>
      </c>
      <c r="H183" s="245">
        <f t="shared" si="5"/>
        <v>1.4384865202536392</v>
      </c>
    </row>
    <row r="184" spans="2:8" x14ac:dyDescent="0.25">
      <c r="B184" s="313" t="s">
        <v>500</v>
      </c>
      <c r="C184" s="314">
        <v>1270243471</v>
      </c>
      <c r="D184" s="314">
        <v>1900626663.1299999</v>
      </c>
      <c r="E184" s="314">
        <v>0</v>
      </c>
      <c r="F184" s="314">
        <v>185892970.06</v>
      </c>
      <c r="G184" s="311">
        <f t="shared" si="4"/>
        <v>185892970.06</v>
      </c>
      <c r="H184" s="312" t="str">
        <f t="shared" si="5"/>
        <v>0.0%</v>
      </c>
    </row>
    <row r="185" spans="2:8" x14ac:dyDescent="0.25">
      <c r="B185" s="247" t="s">
        <v>199</v>
      </c>
      <c r="C185" s="248">
        <v>1128082</v>
      </c>
      <c r="D185" s="248">
        <v>1128082</v>
      </c>
      <c r="E185" s="248">
        <v>0</v>
      </c>
      <c r="F185" s="248">
        <v>0</v>
      </c>
      <c r="G185" s="246">
        <f t="shared" si="4"/>
        <v>0</v>
      </c>
      <c r="H185" s="315" t="str">
        <f t="shared" si="5"/>
        <v>0.0%</v>
      </c>
    </row>
    <row r="186" spans="2:8" x14ac:dyDescent="0.25">
      <c r="B186" s="247" t="s">
        <v>233</v>
      </c>
      <c r="C186" s="248">
        <v>382183716</v>
      </c>
      <c r="D186" s="248">
        <v>471150566.25</v>
      </c>
      <c r="E186" s="248">
        <v>0</v>
      </c>
      <c r="F186" s="248">
        <v>129871140.26000001</v>
      </c>
      <c r="G186" s="246">
        <f t="shared" si="4"/>
        <v>129871140.26000001</v>
      </c>
      <c r="H186" s="315" t="str">
        <f t="shared" si="5"/>
        <v>0.0%</v>
      </c>
    </row>
    <row r="187" spans="2:8" x14ac:dyDescent="0.25">
      <c r="B187" s="247" t="s">
        <v>239</v>
      </c>
      <c r="C187" s="248">
        <v>328970565</v>
      </c>
      <c r="D187" s="248">
        <v>545218003.48000002</v>
      </c>
      <c r="E187" s="248">
        <v>0</v>
      </c>
      <c r="F187" s="248">
        <v>26796144.370000001</v>
      </c>
      <c r="G187" s="246">
        <f t="shared" si="4"/>
        <v>26796144.370000001</v>
      </c>
      <c r="H187" s="315" t="str">
        <f t="shared" si="5"/>
        <v>0.0%</v>
      </c>
    </row>
    <row r="188" spans="2:8" x14ac:dyDescent="0.25">
      <c r="B188" s="247" t="s">
        <v>477</v>
      </c>
      <c r="C188" s="248">
        <v>49870810</v>
      </c>
      <c r="D188" s="248">
        <v>16891520</v>
      </c>
      <c r="E188" s="248">
        <v>0</v>
      </c>
      <c r="F188" s="248">
        <v>0</v>
      </c>
      <c r="G188" s="246">
        <f t="shared" si="4"/>
        <v>0</v>
      </c>
      <c r="H188" s="315" t="str">
        <f t="shared" si="5"/>
        <v>0.0%</v>
      </c>
    </row>
    <row r="189" spans="2:8" x14ac:dyDescent="0.25">
      <c r="B189" s="247" t="s">
        <v>478</v>
      </c>
      <c r="C189" s="248">
        <v>8438877</v>
      </c>
      <c r="D189" s="248">
        <v>36295807</v>
      </c>
      <c r="E189" s="248">
        <v>0</v>
      </c>
      <c r="F189" s="248">
        <v>13122010.43</v>
      </c>
      <c r="G189" s="246">
        <f t="shared" si="4"/>
        <v>13122010.43</v>
      </c>
      <c r="H189" s="315" t="str">
        <f t="shared" si="5"/>
        <v>0.0%</v>
      </c>
    </row>
    <row r="190" spans="2:8" x14ac:dyDescent="0.25">
      <c r="B190" s="247" t="s">
        <v>479</v>
      </c>
      <c r="C190" s="248">
        <v>499651421</v>
      </c>
      <c r="D190" s="248">
        <v>829942684.39999986</v>
      </c>
      <c r="E190" s="248">
        <v>0</v>
      </c>
      <c r="F190" s="248">
        <v>16103675</v>
      </c>
      <c r="G190" s="246">
        <f t="shared" si="4"/>
        <v>16103675</v>
      </c>
      <c r="H190" s="315" t="str">
        <f t="shared" si="5"/>
        <v>0.0%</v>
      </c>
    </row>
    <row r="191" spans="2:8" x14ac:dyDescent="0.25">
      <c r="B191" s="313" t="s">
        <v>510</v>
      </c>
      <c r="C191" s="314">
        <v>617195655</v>
      </c>
      <c r="D191" s="314">
        <v>900164187.99000001</v>
      </c>
      <c r="E191" s="314">
        <v>53677163.719999999</v>
      </c>
      <c r="F191" s="314">
        <v>64609237.640000001</v>
      </c>
      <c r="G191" s="311">
        <f t="shared" si="4"/>
        <v>10932073.920000002</v>
      </c>
      <c r="H191" s="312">
        <f t="shared" si="5"/>
        <v>0.20366340473997016</v>
      </c>
    </row>
    <row r="192" spans="2:8" x14ac:dyDescent="0.25">
      <c r="B192" s="247" t="s">
        <v>495</v>
      </c>
      <c r="C192" s="248">
        <v>12570757</v>
      </c>
      <c r="D192" s="248">
        <v>13013306.539999999</v>
      </c>
      <c r="E192" s="248">
        <v>0</v>
      </c>
      <c r="F192" s="248">
        <v>0</v>
      </c>
      <c r="G192" s="246">
        <f t="shared" si="4"/>
        <v>0</v>
      </c>
      <c r="H192" s="315" t="str">
        <f t="shared" si="5"/>
        <v>0.0%</v>
      </c>
    </row>
    <row r="193" spans="2:8" x14ac:dyDescent="0.25">
      <c r="B193" s="247" t="s">
        <v>233</v>
      </c>
      <c r="C193" s="248">
        <v>188104526</v>
      </c>
      <c r="D193" s="248">
        <v>523767476.74000001</v>
      </c>
      <c r="E193" s="248">
        <v>0</v>
      </c>
      <c r="F193" s="248">
        <v>50224999.909999996</v>
      </c>
      <c r="G193" s="246">
        <f t="shared" si="4"/>
        <v>50224999.909999996</v>
      </c>
      <c r="H193" s="315" t="str">
        <f t="shared" si="5"/>
        <v>0.0%</v>
      </c>
    </row>
    <row r="194" spans="2:8" x14ac:dyDescent="0.25">
      <c r="B194" s="247" t="s">
        <v>490</v>
      </c>
      <c r="C194" s="248">
        <v>881336</v>
      </c>
      <c r="D194" s="248">
        <v>2106068.87</v>
      </c>
      <c r="E194" s="248">
        <v>0</v>
      </c>
      <c r="F194" s="248">
        <v>0</v>
      </c>
      <c r="G194" s="246">
        <f t="shared" si="4"/>
        <v>0</v>
      </c>
      <c r="H194" s="315" t="str">
        <f t="shared" si="5"/>
        <v>0.0%</v>
      </c>
    </row>
    <row r="195" spans="2:8" x14ac:dyDescent="0.25">
      <c r="B195" s="247" t="s">
        <v>239</v>
      </c>
      <c r="C195" s="248">
        <v>180366795</v>
      </c>
      <c r="D195" s="248">
        <v>182649500.53999999</v>
      </c>
      <c r="E195" s="248">
        <v>22109358.420000002</v>
      </c>
      <c r="F195" s="248">
        <v>14384237.73</v>
      </c>
      <c r="G195" s="246">
        <f t="shared" si="4"/>
        <v>-7725120.6900000013</v>
      </c>
      <c r="H195" s="315">
        <f t="shared" si="5"/>
        <v>-0.34940501407819691</v>
      </c>
    </row>
    <row r="196" spans="2:8" x14ac:dyDescent="0.25">
      <c r="B196" s="247" t="s">
        <v>477</v>
      </c>
      <c r="C196" s="248">
        <v>0</v>
      </c>
      <c r="D196" s="248">
        <v>11908407.99</v>
      </c>
      <c r="E196" s="248">
        <v>11058820.9</v>
      </c>
      <c r="F196" s="248">
        <v>0</v>
      </c>
      <c r="G196" s="246">
        <f t="shared" si="4"/>
        <v>-11058820.9</v>
      </c>
      <c r="H196" s="315">
        <f t="shared" si="5"/>
        <v>-1</v>
      </c>
    </row>
    <row r="197" spans="2:8" x14ac:dyDescent="0.25">
      <c r="B197" s="247" t="s">
        <v>478</v>
      </c>
      <c r="C197" s="248">
        <v>0</v>
      </c>
      <c r="D197" s="248">
        <v>4812162.1500000004</v>
      </c>
      <c r="E197" s="248">
        <v>6825943.9000000004</v>
      </c>
      <c r="F197" s="248">
        <v>0</v>
      </c>
      <c r="G197" s="246">
        <f t="shared" si="4"/>
        <v>-6825943.9000000004</v>
      </c>
      <c r="H197" s="315">
        <f t="shared" si="5"/>
        <v>-1</v>
      </c>
    </row>
    <row r="198" spans="2:8" x14ac:dyDescent="0.25">
      <c r="B198" s="247" t="s">
        <v>479</v>
      </c>
      <c r="C198" s="248">
        <v>235272241</v>
      </c>
      <c r="D198" s="248">
        <v>161907265.16000003</v>
      </c>
      <c r="E198" s="248">
        <v>13683040.5</v>
      </c>
      <c r="F198" s="248">
        <v>0</v>
      </c>
      <c r="G198" s="246">
        <f t="shared" si="4"/>
        <v>-13683040.5</v>
      </c>
      <c r="H198" s="315">
        <f t="shared" si="5"/>
        <v>-1</v>
      </c>
    </row>
    <row r="199" spans="2:8" x14ac:dyDescent="0.25">
      <c r="B199" s="313" t="s">
        <v>511</v>
      </c>
      <c r="C199" s="314">
        <v>748337412</v>
      </c>
      <c r="D199" s="314">
        <v>752029515.10000002</v>
      </c>
      <c r="E199" s="314">
        <v>65035739.859999999</v>
      </c>
      <c r="F199" s="314">
        <v>38977607.460000001</v>
      </c>
      <c r="G199" s="311">
        <f t="shared" si="4"/>
        <v>-26058132.399999999</v>
      </c>
      <c r="H199" s="312">
        <f t="shared" si="5"/>
        <v>-0.40067403640051397</v>
      </c>
    </row>
    <row r="200" spans="2:8" x14ac:dyDescent="0.25">
      <c r="B200" s="247" t="s">
        <v>199</v>
      </c>
      <c r="C200" s="248">
        <v>16000000</v>
      </c>
      <c r="D200" s="248">
        <v>4000000</v>
      </c>
      <c r="E200" s="248">
        <v>0</v>
      </c>
      <c r="F200" s="248">
        <v>0</v>
      </c>
      <c r="G200" s="246">
        <f t="shared" si="4"/>
        <v>0</v>
      </c>
      <c r="H200" s="315" t="str">
        <f t="shared" si="5"/>
        <v>0.0%</v>
      </c>
    </row>
    <row r="201" spans="2:8" x14ac:dyDescent="0.25">
      <c r="B201" s="247" t="s">
        <v>233</v>
      </c>
      <c r="C201" s="248">
        <v>209427652</v>
      </c>
      <c r="D201" s="248">
        <v>307270931.70999998</v>
      </c>
      <c r="E201" s="248">
        <v>7999999.9500000002</v>
      </c>
      <c r="F201" s="248">
        <v>0</v>
      </c>
      <c r="G201" s="246">
        <f t="shared" si="4"/>
        <v>-7999999.9500000002</v>
      </c>
      <c r="H201" s="315">
        <f t="shared" si="5"/>
        <v>-1</v>
      </c>
    </row>
    <row r="202" spans="2:8" x14ac:dyDescent="0.25">
      <c r="B202" s="247" t="s">
        <v>239</v>
      </c>
      <c r="C202" s="248">
        <v>158899581</v>
      </c>
      <c r="D202" s="248">
        <v>161291176.91999999</v>
      </c>
      <c r="E202" s="248">
        <v>14514301.1</v>
      </c>
      <c r="F202" s="248">
        <v>12073908.220000001</v>
      </c>
      <c r="G202" s="246">
        <f t="shared" si="4"/>
        <v>-2440392.879999999</v>
      </c>
      <c r="H202" s="315">
        <f t="shared" si="5"/>
        <v>-0.16813712649243573</v>
      </c>
    </row>
    <row r="203" spans="2:8" x14ac:dyDescent="0.25">
      <c r="B203" s="247" t="s">
        <v>477</v>
      </c>
      <c r="C203" s="248">
        <v>38522336</v>
      </c>
      <c r="D203" s="248">
        <v>128193277.81</v>
      </c>
      <c r="E203" s="248">
        <v>23305087.280000001</v>
      </c>
      <c r="F203" s="248">
        <v>7495620.7599999998</v>
      </c>
      <c r="G203" s="246">
        <f t="shared" si="4"/>
        <v>-15809466.520000001</v>
      </c>
      <c r="H203" s="315">
        <f t="shared" si="5"/>
        <v>-0.6783697623637478</v>
      </c>
    </row>
    <row r="204" spans="2:8" x14ac:dyDescent="0.25">
      <c r="B204" s="247" t="s">
        <v>205</v>
      </c>
      <c r="C204" s="248">
        <v>0</v>
      </c>
      <c r="D204" s="248">
        <v>990000</v>
      </c>
      <c r="E204" s="248">
        <v>0</v>
      </c>
      <c r="F204" s="248">
        <v>0</v>
      </c>
      <c r="G204" s="246">
        <f t="shared" si="4"/>
        <v>0</v>
      </c>
      <c r="H204" s="315" t="str">
        <f t="shared" si="5"/>
        <v>0.0%</v>
      </c>
    </row>
    <row r="205" spans="2:8" x14ac:dyDescent="0.25">
      <c r="B205" s="247" t="s">
        <v>478</v>
      </c>
      <c r="C205" s="248">
        <v>15875930</v>
      </c>
      <c r="D205" s="248">
        <v>40008030.650000006</v>
      </c>
      <c r="E205" s="248">
        <v>0</v>
      </c>
      <c r="F205" s="248">
        <v>3103162.02</v>
      </c>
      <c r="G205" s="246">
        <f t="shared" si="4"/>
        <v>3103162.02</v>
      </c>
      <c r="H205" s="315" t="str">
        <f t="shared" si="5"/>
        <v>0.0%</v>
      </c>
    </row>
    <row r="206" spans="2:8" x14ac:dyDescent="0.25">
      <c r="B206" s="247" t="s">
        <v>479</v>
      </c>
      <c r="C206" s="248">
        <v>309611913</v>
      </c>
      <c r="D206" s="248">
        <v>110276098.00999999</v>
      </c>
      <c r="E206" s="248">
        <v>19216351.530000001</v>
      </c>
      <c r="F206" s="248">
        <v>16304916.460000001</v>
      </c>
      <c r="G206" s="246">
        <f t="shared" ref="G206:G269" si="6">F206-E206</f>
        <v>-2911435.0700000003</v>
      </c>
      <c r="H206" s="315">
        <f t="shared" ref="H206:H269" si="7">IFERROR(G206/E206,"0.0%")</f>
        <v>-0.15150821244369692</v>
      </c>
    </row>
    <row r="207" spans="2:8" x14ac:dyDescent="0.25">
      <c r="B207" s="313" t="s">
        <v>482</v>
      </c>
      <c r="C207" s="314">
        <v>136246125</v>
      </c>
      <c r="D207" s="314">
        <v>62207875</v>
      </c>
      <c r="E207" s="314">
        <v>0</v>
      </c>
      <c r="F207" s="314">
        <v>0</v>
      </c>
      <c r="G207" s="311">
        <f t="shared" si="6"/>
        <v>0</v>
      </c>
      <c r="H207" s="312" t="str">
        <f t="shared" si="7"/>
        <v>0.0%</v>
      </c>
    </row>
    <row r="208" spans="2:8" x14ac:dyDescent="0.25">
      <c r="B208" s="247" t="s">
        <v>477</v>
      </c>
      <c r="C208" s="248">
        <v>115228125</v>
      </c>
      <c r="D208" s="248">
        <v>41189875</v>
      </c>
      <c r="E208" s="248">
        <v>0</v>
      </c>
      <c r="F208" s="248">
        <v>0</v>
      </c>
      <c r="G208" s="246">
        <f t="shared" si="6"/>
        <v>0</v>
      </c>
      <c r="H208" s="315" t="str">
        <f t="shared" si="7"/>
        <v>0.0%</v>
      </c>
    </row>
    <row r="209" spans="2:8" x14ac:dyDescent="0.25">
      <c r="B209" s="247" t="s">
        <v>205</v>
      </c>
      <c r="C209" s="248">
        <v>21018000</v>
      </c>
      <c r="D209" s="248">
        <v>21018000</v>
      </c>
      <c r="E209" s="248">
        <v>0</v>
      </c>
      <c r="F209" s="248">
        <v>0</v>
      </c>
      <c r="G209" s="246">
        <f t="shared" si="6"/>
        <v>0</v>
      </c>
      <c r="H209" s="315" t="str">
        <f t="shared" si="7"/>
        <v>0.0%</v>
      </c>
    </row>
    <row r="210" spans="2:8" x14ac:dyDescent="0.25">
      <c r="B210" s="242" t="s">
        <v>512</v>
      </c>
      <c r="C210" s="243">
        <v>3262837251</v>
      </c>
      <c r="D210" s="243">
        <v>3834835408.1300006</v>
      </c>
      <c r="E210" s="243">
        <v>218260878.48999998</v>
      </c>
      <c r="F210" s="243">
        <v>224248424.43000001</v>
      </c>
      <c r="G210" s="244">
        <f t="shared" si="6"/>
        <v>5987545.9400000274</v>
      </c>
      <c r="H210" s="245">
        <f t="shared" si="7"/>
        <v>2.7432978284628127E-2</v>
      </c>
    </row>
    <row r="211" spans="2:8" x14ac:dyDescent="0.25">
      <c r="B211" s="313" t="s">
        <v>513</v>
      </c>
      <c r="C211" s="314">
        <v>730951255</v>
      </c>
      <c r="D211" s="314">
        <v>1192531078.5800002</v>
      </c>
      <c r="E211" s="314">
        <v>7213025.5700000003</v>
      </c>
      <c r="F211" s="314">
        <v>105462188.61</v>
      </c>
      <c r="G211" s="311">
        <f t="shared" si="6"/>
        <v>98249163.039999992</v>
      </c>
      <c r="H211" s="312">
        <f t="shared" si="7"/>
        <v>13.621075107321433</v>
      </c>
    </row>
    <row r="212" spans="2:8" x14ac:dyDescent="0.25">
      <c r="B212" s="247" t="s">
        <v>233</v>
      </c>
      <c r="C212" s="248">
        <v>407350856</v>
      </c>
      <c r="D212" s="248">
        <v>708773769.59000003</v>
      </c>
      <c r="E212" s="248">
        <v>0</v>
      </c>
      <c r="F212" s="248">
        <v>83394266.280000001</v>
      </c>
      <c r="G212" s="246">
        <f t="shared" si="6"/>
        <v>83394266.280000001</v>
      </c>
      <c r="H212" s="315" t="str">
        <f t="shared" si="7"/>
        <v>0.0%</v>
      </c>
    </row>
    <row r="213" spans="2:8" x14ac:dyDescent="0.25">
      <c r="B213" s="247" t="s">
        <v>490</v>
      </c>
      <c r="C213" s="248">
        <v>47840351</v>
      </c>
      <c r="D213" s="248">
        <v>252159587.08000004</v>
      </c>
      <c r="E213" s="248">
        <v>0</v>
      </c>
      <c r="F213" s="248">
        <v>22067922.329999998</v>
      </c>
      <c r="G213" s="246">
        <f t="shared" si="6"/>
        <v>22067922.329999998</v>
      </c>
      <c r="H213" s="315" t="str">
        <f t="shared" si="7"/>
        <v>0.0%</v>
      </c>
    </row>
    <row r="214" spans="2:8" x14ac:dyDescent="0.25">
      <c r="B214" s="247" t="s">
        <v>477</v>
      </c>
      <c r="C214" s="248">
        <v>53986718</v>
      </c>
      <c r="D214" s="248">
        <v>7500000</v>
      </c>
      <c r="E214" s="248">
        <v>0</v>
      </c>
      <c r="F214" s="248">
        <v>0</v>
      </c>
      <c r="G214" s="246">
        <f t="shared" si="6"/>
        <v>0</v>
      </c>
      <c r="H214" s="315" t="str">
        <f t="shared" si="7"/>
        <v>0.0%</v>
      </c>
    </row>
    <row r="215" spans="2:8" x14ac:dyDescent="0.25">
      <c r="B215" s="247" t="s">
        <v>205</v>
      </c>
      <c r="C215" s="248">
        <v>69496778</v>
      </c>
      <c r="D215" s="248">
        <v>105562266</v>
      </c>
      <c r="E215" s="248">
        <v>0</v>
      </c>
      <c r="F215" s="248">
        <v>0</v>
      </c>
      <c r="G215" s="246">
        <f t="shared" si="6"/>
        <v>0</v>
      </c>
      <c r="H215" s="315" t="str">
        <f t="shared" si="7"/>
        <v>0.0%</v>
      </c>
    </row>
    <row r="216" spans="2:8" x14ac:dyDescent="0.25">
      <c r="B216" s="247" t="s">
        <v>478</v>
      </c>
      <c r="C216" s="248">
        <v>18101005</v>
      </c>
      <c r="D216" s="248">
        <v>5535363</v>
      </c>
      <c r="E216" s="248">
        <v>0</v>
      </c>
      <c r="F216" s="248">
        <v>0</v>
      </c>
      <c r="G216" s="246">
        <f t="shared" si="6"/>
        <v>0</v>
      </c>
      <c r="H216" s="315" t="str">
        <f t="shared" si="7"/>
        <v>0.0%</v>
      </c>
    </row>
    <row r="217" spans="2:8" x14ac:dyDescent="0.25">
      <c r="B217" s="247" t="s">
        <v>479</v>
      </c>
      <c r="C217" s="248">
        <v>134175547</v>
      </c>
      <c r="D217" s="248">
        <v>113000092.91</v>
      </c>
      <c r="E217" s="248">
        <v>7213025.5700000003</v>
      </c>
      <c r="F217" s="248">
        <v>0</v>
      </c>
      <c r="G217" s="246">
        <f t="shared" si="6"/>
        <v>-7213025.5700000003</v>
      </c>
      <c r="H217" s="315">
        <f t="shared" si="7"/>
        <v>-1</v>
      </c>
    </row>
    <row r="218" spans="2:8" x14ac:dyDescent="0.25">
      <c r="B218" s="313" t="s">
        <v>514</v>
      </c>
      <c r="C218" s="314">
        <v>2061577017</v>
      </c>
      <c r="D218" s="314">
        <v>2020949793.8000002</v>
      </c>
      <c r="E218" s="314">
        <v>100986169.44</v>
      </c>
      <c r="F218" s="314">
        <v>111808834.07000001</v>
      </c>
      <c r="G218" s="311">
        <f t="shared" si="6"/>
        <v>10822664.63000001</v>
      </c>
      <c r="H218" s="312">
        <f t="shared" si="7"/>
        <v>0.10716977077173123</v>
      </c>
    </row>
    <row r="219" spans="2:8" x14ac:dyDescent="0.25">
      <c r="B219" s="247" t="s">
        <v>197</v>
      </c>
      <c r="C219" s="248">
        <v>15054041</v>
      </c>
      <c r="D219" s="248">
        <v>28211217</v>
      </c>
      <c r="E219" s="248">
        <v>0</v>
      </c>
      <c r="F219" s="248">
        <v>0</v>
      </c>
      <c r="G219" s="246">
        <f t="shared" si="6"/>
        <v>0</v>
      </c>
      <c r="H219" s="315" t="str">
        <f t="shared" si="7"/>
        <v>0.0%</v>
      </c>
    </row>
    <row r="220" spans="2:8" x14ac:dyDescent="0.25">
      <c r="B220" s="247" t="s">
        <v>199</v>
      </c>
      <c r="C220" s="248">
        <v>0</v>
      </c>
      <c r="D220" s="248">
        <v>114983544</v>
      </c>
      <c r="E220" s="248">
        <v>0</v>
      </c>
      <c r="F220" s="248">
        <v>0</v>
      </c>
      <c r="G220" s="246">
        <f t="shared" si="6"/>
        <v>0</v>
      </c>
      <c r="H220" s="315" t="str">
        <f t="shared" si="7"/>
        <v>0.0%</v>
      </c>
    </row>
    <row r="221" spans="2:8" x14ac:dyDescent="0.25">
      <c r="B221" s="247" t="s">
        <v>233</v>
      </c>
      <c r="C221" s="248">
        <v>1030491008</v>
      </c>
      <c r="D221" s="248">
        <v>856527167.12</v>
      </c>
      <c r="E221" s="248">
        <v>55169945.520000003</v>
      </c>
      <c r="F221" s="248">
        <v>58835031.200000003</v>
      </c>
      <c r="G221" s="246">
        <f t="shared" si="6"/>
        <v>3665085.6799999997</v>
      </c>
      <c r="H221" s="315">
        <f t="shared" si="7"/>
        <v>6.643264997735672E-2</v>
      </c>
    </row>
    <row r="222" spans="2:8" x14ac:dyDescent="0.25">
      <c r="B222" s="247" t="s">
        <v>490</v>
      </c>
      <c r="C222" s="248">
        <v>218405826</v>
      </c>
      <c r="D222" s="248">
        <v>232945549.33000001</v>
      </c>
      <c r="E222" s="248">
        <v>11115547.880000001</v>
      </c>
      <c r="F222" s="248">
        <v>8737031.6999999993</v>
      </c>
      <c r="G222" s="246">
        <f t="shared" si="6"/>
        <v>-2378516.1800000016</v>
      </c>
      <c r="H222" s="315">
        <f t="shared" si="7"/>
        <v>-0.21398101161343758</v>
      </c>
    </row>
    <row r="223" spans="2:8" x14ac:dyDescent="0.25">
      <c r="B223" s="247" t="s">
        <v>239</v>
      </c>
      <c r="C223" s="248">
        <v>249294240</v>
      </c>
      <c r="D223" s="248">
        <v>10877919</v>
      </c>
      <c r="E223" s="248">
        <v>0</v>
      </c>
      <c r="F223" s="248">
        <v>0</v>
      </c>
      <c r="G223" s="246">
        <f t="shared" si="6"/>
        <v>0</v>
      </c>
      <c r="H223" s="315" t="str">
        <f t="shared" si="7"/>
        <v>0.0%</v>
      </c>
    </row>
    <row r="224" spans="2:8" x14ac:dyDescent="0.25">
      <c r="B224" s="247" t="s">
        <v>205</v>
      </c>
      <c r="C224" s="248">
        <v>313219518</v>
      </c>
      <c r="D224" s="248">
        <v>424103535.66000003</v>
      </c>
      <c r="E224" s="248">
        <v>0</v>
      </c>
      <c r="F224" s="248">
        <v>0</v>
      </c>
      <c r="G224" s="246">
        <f t="shared" si="6"/>
        <v>0</v>
      </c>
      <c r="H224" s="315" t="str">
        <f t="shared" si="7"/>
        <v>0.0%</v>
      </c>
    </row>
    <row r="225" spans="2:8" x14ac:dyDescent="0.25">
      <c r="B225" s="247" t="s">
        <v>478</v>
      </c>
      <c r="C225" s="248">
        <v>36142886</v>
      </c>
      <c r="D225" s="248">
        <v>33028368.879999999</v>
      </c>
      <c r="E225" s="248">
        <v>0</v>
      </c>
      <c r="F225" s="248">
        <v>0</v>
      </c>
      <c r="G225" s="246">
        <f t="shared" si="6"/>
        <v>0</v>
      </c>
      <c r="H225" s="315" t="str">
        <f t="shared" si="7"/>
        <v>0.0%</v>
      </c>
    </row>
    <row r="226" spans="2:8" x14ac:dyDescent="0.25">
      <c r="B226" s="247" t="s">
        <v>479</v>
      </c>
      <c r="C226" s="248">
        <v>198969498</v>
      </c>
      <c r="D226" s="248">
        <v>320272492.81</v>
      </c>
      <c r="E226" s="248">
        <v>34700676.039999999</v>
      </c>
      <c r="F226" s="248">
        <v>44236771.170000002</v>
      </c>
      <c r="G226" s="246">
        <f t="shared" si="6"/>
        <v>9536095.1300000027</v>
      </c>
      <c r="H226" s="315">
        <f t="shared" si="7"/>
        <v>0.27481006764846888</v>
      </c>
    </row>
    <row r="227" spans="2:8" x14ac:dyDescent="0.25">
      <c r="B227" s="313" t="s">
        <v>515</v>
      </c>
      <c r="C227" s="314">
        <v>470308979</v>
      </c>
      <c r="D227" s="314">
        <v>621354535.75</v>
      </c>
      <c r="E227" s="314">
        <v>110061683.48</v>
      </c>
      <c r="F227" s="314">
        <v>6977401.75</v>
      </c>
      <c r="G227" s="311">
        <f t="shared" si="6"/>
        <v>-103084281.73</v>
      </c>
      <c r="H227" s="312">
        <f t="shared" si="7"/>
        <v>-0.93660462452159465</v>
      </c>
    </row>
    <row r="228" spans="2:8" x14ac:dyDescent="0.25">
      <c r="B228" s="247" t="s">
        <v>233</v>
      </c>
      <c r="C228" s="248">
        <v>96774362</v>
      </c>
      <c r="D228" s="248">
        <v>233732251.84</v>
      </c>
      <c r="E228" s="248">
        <v>65000000</v>
      </c>
      <c r="F228" s="248">
        <v>0</v>
      </c>
      <c r="G228" s="246">
        <f t="shared" si="6"/>
        <v>-65000000</v>
      </c>
      <c r="H228" s="315">
        <f t="shared" si="7"/>
        <v>-1</v>
      </c>
    </row>
    <row r="229" spans="2:8" x14ac:dyDescent="0.25">
      <c r="B229" s="247" t="s">
        <v>490</v>
      </c>
      <c r="C229" s="248">
        <v>0</v>
      </c>
      <c r="D229" s="248">
        <v>28900000</v>
      </c>
      <c r="E229" s="248">
        <v>0</v>
      </c>
      <c r="F229" s="248">
        <v>0</v>
      </c>
      <c r="G229" s="246">
        <f t="shared" si="6"/>
        <v>0</v>
      </c>
      <c r="H229" s="315" t="str">
        <f t="shared" si="7"/>
        <v>0.0%</v>
      </c>
    </row>
    <row r="230" spans="2:8" x14ac:dyDescent="0.25">
      <c r="B230" s="247" t="s">
        <v>477</v>
      </c>
      <c r="C230" s="248">
        <v>0</v>
      </c>
      <c r="D230" s="248">
        <v>1310798.92</v>
      </c>
      <c r="E230" s="248">
        <v>0</v>
      </c>
      <c r="F230" s="248">
        <v>0</v>
      </c>
      <c r="G230" s="246">
        <f t="shared" si="6"/>
        <v>0</v>
      </c>
      <c r="H230" s="315" t="str">
        <f t="shared" si="7"/>
        <v>0.0%</v>
      </c>
    </row>
    <row r="231" spans="2:8" x14ac:dyDescent="0.25">
      <c r="B231" s="247" t="s">
        <v>205</v>
      </c>
      <c r="C231" s="248">
        <v>124911279</v>
      </c>
      <c r="D231" s="248">
        <v>143174006.65000001</v>
      </c>
      <c r="E231" s="248">
        <v>0</v>
      </c>
      <c r="F231" s="248">
        <v>0</v>
      </c>
      <c r="G231" s="246">
        <f t="shared" si="6"/>
        <v>0</v>
      </c>
      <c r="H231" s="315" t="str">
        <f t="shared" si="7"/>
        <v>0.0%</v>
      </c>
    </row>
    <row r="232" spans="2:8" x14ac:dyDescent="0.25">
      <c r="B232" s="247" t="s">
        <v>478</v>
      </c>
      <c r="C232" s="248">
        <v>37903040</v>
      </c>
      <c r="D232" s="248">
        <v>52637441.920000002</v>
      </c>
      <c r="E232" s="248">
        <v>19427097.140000001</v>
      </c>
      <c r="F232" s="248">
        <v>0</v>
      </c>
      <c r="G232" s="246">
        <f t="shared" si="6"/>
        <v>-19427097.140000001</v>
      </c>
      <c r="H232" s="315">
        <f t="shared" si="7"/>
        <v>-1</v>
      </c>
    </row>
    <row r="233" spans="2:8" x14ac:dyDescent="0.25">
      <c r="B233" s="247" t="s">
        <v>479</v>
      </c>
      <c r="C233" s="248">
        <v>210720298</v>
      </c>
      <c r="D233" s="248">
        <v>161600036.42000002</v>
      </c>
      <c r="E233" s="248">
        <v>25634586.34</v>
      </c>
      <c r="F233" s="248">
        <v>6977401.75</v>
      </c>
      <c r="G233" s="246">
        <f t="shared" si="6"/>
        <v>-18657184.59</v>
      </c>
      <c r="H233" s="315">
        <f t="shared" si="7"/>
        <v>-0.72781297667704048</v>
      </c>
    </row>
    <row r="234" spans="2:8" x14ac:dyDescent="0.25">
      <c r="B234" s="242" t="s">
        <v>516</v>
      </c>
      <c r="C234" s="243">
        <v>3591709717</v>
      </c>
      <c r="D234" s="243">
        <v>4835963288.1600008</v>
      </c>
      <c r="E234" s="243">
        <v>270926917.41000003</v>
      </c>
      <c r="F234" s="243">
        <v>201009111.21999997</v>
      </c>
      <c r="G234" s="244">
        <f t="shared" si="6"/>
        <v>-69917806.190000057</v>
      </c>
      <c r="H234" s="245">
        <f t="shared" si="7"/>
        <v>-0.25806888019248309</v>
      </c>
    </row>
    <row r="235" spans="2:8" x14ac:dyDescent="0.25">
      <c r="B235" s="313" t="s">
        <v>517</v>
      </c>
      <c r="C235" s="314">
        <v>1852467650</v>
      </c>
      <c r="D235" s="314">
        <v>2036845228.4500003</v>
      </c>
      <c r="E235" s="314">
        <v>199921416.80000001</v>
      </c>
      <c r="F235" s="314">
        <v>68538904.219999999</v>
      </c>
      <c r="G235" s="311">
        <f t="shared" si="6"/>
        <v>-131382512.58000001</v>
      </c>
      <c r="H235" s="312">
        <f t="shared" si="7"/>
        <v>-0.65717077581254923</v>
      </c>
    </row>
    <row r="236" spans="2:8" x14ac:dyDescent="0.25">
      <c r="B236" s="247" t="s">
        <v>197</v>
      </c>
      <c r="C236" s="248">
        <v>1634443</v>
      </c>
      <c r="D236" s="248">
        <v>0</v>
      </c>
      <c r="E236" s="248">
        <v>0</v>
      </c>
      <c r="F236" s="248">
        <v>0</v>
      </c>
      <c r="G236" s="246">
        <f t="shared" si="6"/>
        <v>0</v>
      </c>
      <c r="H236" s="315" t="str">
        <f t="shared" si="7"/>
        <v>0.0%</v>
      </c>
    </row>
    <row r="237" spans="2:8" x14ac:dyDescent="0.25">
      <c r="B237" s="247" t="s">
        <v>233</v>
      </c>
      <c r="C237" s="248">
        <v>586238348</v>
      </c>
      <c r="D237" s="248">
        <v>739492200.90999997</v>
      </c>
      <c r="E237" s="248">
        <v>110527606.64</v>
      </c>
      <c r="F237" s="248">
        <v>30469478.039999999</v>
      </c>
      <c r="G237" s="246">
        <f t="shared" si="6"/>
        <v>-80058128.599999994</v>
      </c>
      <c r="H237" s="315">
        <f t="shared" si="7"/>
        <v>-0.72432698973350351</v>
      </c>
    </row>
    <row r="238" spans="2:8" x14ac:dyDescent="0.25">
      <c r="B238" s="247" t="s">
        <v>490</v>
      </c>
      <c r="C238" s="248">
        <v>59264585</v>
      </c>
      <c r="D238" s="248">
        <v>32700000</v>
      </c>
      <c r="E238" s="248">
        <v>0</v>
      </c>
      <c r="F238" s="248">
        <v>4055344</v>
      </c>
      <c r="G238" s="246">
        <f t="shared" si="6"/>
        <v>4055344</v>
      </c>
      <c r="H238" s="315" t="str">
        <f t="shared" si="7"/>
        <v>0.0%</v>
      </c>
    </row>
    <row r="239" spans="2:8" x14ac:dyDescent="0.25">
      <c r="B239" s="247" t="s">
        <v>236</v>
      </c>
      <c r="C239" s="248">
        <v>16170945</v>
      </c>
      <c r="D239" s="248">
        <v>16625779.029999999</v>
      </c>
      <c r="E239" s="248">
        <v>0</v>
      </c>
      <c r="F239" s="248">
        <v>0</v>
      </c>
      <c r="G239" s="246">
        <f t="shared" si="6"/>
        <v>0</v>
      </c>
      <c r="H239" s="315" t="str">
        <f t="shared" si="7"/>
        <v>0.0%</v>
      </c>
    </row>
    <row r="240" spans="2:8" x14ac:dyDescent="0.25">
      <c r="B240" s="247" t="s">
        <v>477</v>
      </c>
      <c r="C240" s="248">
        <v>77621654</v>
      </c>
      <c r="D240" s="248">
        <v>30996877.349999994</v>
      </c>
      <c r="E240" s="248">
        <v>3777657.58</v>
      </c>
      <c r="F240" s="248">
        <v>0</v>
      </c>
      <c r="G240" s="246">
        <f t="shared" si="6"/>
        <v>-3777657.58</v>
      </c>
      <c r="H240" s="315">
        <f t="shared" si="7"/>
        <v>-1</v>
      </c>
    </row>
    <row r="241" spans="2:8" x14ac:dyDescent="0.25">
      <c r="B241" s="247" t="s">
        <v>205</v>
      </c>
      <c r="C241" s="248">
        <v>457608689</v>
      </c>
      <c r="D241" s="248">
        <v>613057724.09000003</v>
      </c>
      <c r="E241" s="248">
        <v>37334284</v>
      </c>
      <c r="F241" s="248">
        <v>0</v>
      </c>
      <c r="G241" s="246">
        <f t="shared" si="6"/>
        <v>-37334284</v>
      </c>
      <c r="H241" s="315">
        <f t="shared" si="7"/>
        <v>-1</v>
      </c>
    </row>
    <row r="242" spans="2:8" x14ac:dyDescent="0.25">
      <c r="B242" s="247" t="s">
        <v>478</v>
      </c>
      <c r="C242" s="248">
        <v>154589627</v>
      </c>
      <c r="D242" s="248">
        <v>122314747.16999999</v>
      </c>
      <c r="E242" s="248">
        <v>0</v>
      </c>
      <c r="F242" s="248">
        <v>0</v>
      </c>
      <c r="G242" s="246">
        <f t="shared" si="6"/>
        <v>0</v>
      </c>
      <c r="H242" s="315" t="str">
        <f t="shared" si="7"/>
        <v>0.0%</v>
      </c>
    </row>
    <row r="243" spans="2:8" x14ac:dyDescent="0.25">
      <c r="B243" s="247" t="s">
        <v>479</v>
      </c>
      <c r="C243" s="248">
        <v>499339359</v>
      </c>
      <c r="D243" s="248">
        <v>481657899.89999998</v>
      </c>
      <c r="E243" s="248">
        <v>48281868.579999998</v>
      </c>
      <c r="F243" s="248">
        <v>34014082.18</v>
      </c>
      <c r="G243" s="246">
        <f t="shared" si="6"/>
        <v>-14267786.399999999</v>
      </c>
      <c r="H243" s="315">
        <f t="shared" si="7"/>
        <v>-0.29551023644329716</v>
      </c>
    </row>
    <row r="244" spans="2:8" x14ac:dyDescent="0.25">
      <c r="B244" s="313" t="s">
        <v>518</v>
      </c>
      <c r="C244" s="314">
        <v>1032177202</v>
      </c>
      <c r="D244" s="314">
        <v>1585291795.25</v>
      </c>
      <c r="E244" s="314">
        <v>40940164.450000003</v>
      </c>
      <c r="F244" s="314">
        <v>101963832.11</v>
      </c>
      <c r="G244" s="311">
        <f t="shared" si="6"/>
        <v>61023667.659999996</v>
      </c>
      <c r="H244" s="312">
        <f t="shared" si="7"/>
        <v>1.4905574630636345</v>
      </c>
    </row>
    <row r="245" spans="2:8" x14ac:dyDescent="0.25">
      <c r="B245" s="247" t="s">
        <v>233</v>
      </c>
      <c r="C245" s="248">
        <v>602800981</v>
      </c>
      <c r="D245" s="248">
        <v>1138850041.5</v>
      </c>
      <c r="E245" s="248">
        <v>12824934.74</v>
      </c>
      <c r="F245" s="248">
        <v>63587893.700000003</v>
      </c>
      <c r="G245" s="246">
        <f t="shared" si="6"/>
        <v>50762958.960000001</v>
      </c>
      <c r="H245" s="315">
        <f t="shared" si="7"/>
        <v>3.9581455959907674</v>
      </c>
    </row>
    <row r="246" spans="2:8" x14ac:dyDescent="0.25">
      <c r="B246" s="247" t="s">
        <v>478</v>
      </c>
      <c r="C246" s="248">
        <v>37232966</v>
      </c>
      <c r="D246" s="248">
        <v>87260909.730000004</v>
      </c>
      <c r="E246" s="248">
        <v>0</v>
      </c>
      <c r="F246" s="248">
        <v>0</v>
      </c>
      <c r="G246" s="246">
        <f t="shared" si="6"/>
        <v>0</v>
      </c>
      <c r="H246" s="315" t="str">
        <f t="shared" si="7"/>
        <v>0.0%</v>
      </c>
    </row>
    <row r="247" spans="2:8" x14ac:dyDescent="0.25">
      <c r="B247" s="247" t="s">
        <v>479</v>
      </c>
      <c r="C247" s="248">
        <v>392143255</v>
      </c>
      <c r="D247" s="248">
        <v>359180844.02000004</v>
      </c>
      <c r="E247" s="248">
        <v>28115229.710000001</v>
      </c>
      <c r="F247" s="248">
        <v>38375938.409999996</v>
      </c>
      <c r="G247" s="246">
        <f t="shared" si="6"/>
        <v>10260708.699999996</v>
      </c>
      <c r="H247" s="315">
        <f t="shared" si="7"/>
        <v>0.36495197819246256</v>
      </c>
    </row>
    <row r="248" spans="2:8" x14ac:dyDescent="0.25">
      <c r="B248" s="313" t="s">
        <v>519</v>
      </c>
      <c r="C248" s="314">
        <v>707064865</v>
      </c>
      <c r="D248" s="314">
        <v>1213826264.46</v>
      </c>
      <c r="E248" s="314">
        <v>30065336.16</v>
      </c>
      <c r="F248" s="314">
        <v>30506374.890000001</v>
      </c>
      <c r="G248" s="311">
        <f t="shared" si="6"/>
        <v>441038.73000000045</v>
      </c>
      <c r="H248" s="312">
        <f t="shared" si="7"/>
        <v>1.4669343048516257E-2</v>
      </c>
    </row>
    <row r="249" spans="2:8" x14ac:dyDescent="0.25">
      <c r="B249" s="247" t="s">
        <v>197</v>
      </c>
      <c r="C249" s="248">
        <v>7517059</v>
      </c>
      <c r="D249" s="248">
        <v>0</v>
      </c>
      <c r="E249" s="248">
        <v>0</v>
      </c>
      <c r="F249" s="248">
        <v>0</v>
      </c>
      <c r="G249" s="246">
        <f t="shared" si="6"/>
        <v>0</v>
      </c>
      <c r="H249" s="315" t="str">
        <f t="shared" si="7"/>
        <v>0.0%</v>
      </c>
    </row>
    <row r="250" spans="2:8" x14ac:dyDescent="0.25">
      <c r="B250" s="247" t="s">
        <v>223</v>
      </c>
      <c r="C250" s="248">
        <v>0</v>
      </c>
      <c r="D250" s="248">
        <v>62943000</v>
      </c>
      <c r="E250" s="248">
        <v>0</v>
      </c>
      <c r="F250" s="248">
        <v>0</v>
      </c>
      <c r="G250" s="246">
        <f t="shared" si="6"/>
        <v>0</v>
      </c>
      <c r="H250" s="315" t="str">
        <f t="shared" si="7"/>
        <v>0.0%</v>
      </c>
    </row>
    <row r="251" spans="2:8" x14ac:dyDescent="0.25">
      <c r="B251" s="247" t="s">
        <v>233</v>
      </c>
      <c r="C251" s="248">
        <v>375630890</v>
      </c>
      <c r="D251" s="248">
        <v>776756796.87</v>
      </c>
      <c r="E251" s="248">
        <v>26545907.73</v>
      </c>
      <c r="F251" s="248">
        <v>4557621.03</v>
      </c>
      <c r="G251" s="246">
        <f t="shared" si="6"/>
        <v>-21988286.699999999</v>
      </c>
      <c r="H251" s="315">
        <f t="shared" si="7"/>
        <v>-0.82831172788077789</v>
      </c>
    </row>
    <row r="252" spans="2:8" x14ac:dyDescent="0.25">
      <c r="B252" s="247" t="s">
        <v>490</v>
      </c>
      <c r="C252" s="248">
        <v>0</v>
      </c>
      <c r="D252" s="248">
        <v>0</v>
      </c>
      <c r="E252" s="248">
        <v>0</v>
      </c>
      <c r="F252" s="248">
        <v>0</v>
      </c>
      <c r="G252" s="246">
        <f t="shared" si="6"/>
        <v>0</v>
      </c>
      <c r="H252" s="315" t="str">
        <f t="shared" si="7"/>
        <v>0.0%</v>
      </c>
    </row>
    <row r="253" spans="2:8" x14ac:dyDescent="0.25">
      <c r="B253" s="247" t="s">
        <v>477</v>
      </c>
      <c r="C253" s="248">
        <v>0</v>
      </c>
      <c r="D253" s="248">
        <v>0</v>
      </c>
      <c r="E253" s="248">
        <v>3519428.43</v>
      </c>
      <c r="F253" s="248">
        <v>0</v>
      </c>
      <c r="G253" s="246">
        <f t="shared" si="6"/>
        <v>-3519428.43</v>
      </c>
      <c r="H253" s="315">
        <f t="shared" si="7"/>
        <v>-1</v>
      </c>
    </row>
    <row r="254" spans="2:8" x14ac:dyDescent="0.25">
      <c r="B254" s="247" t="s">
        <v>478</v>
      </c>
      <c r="C254" s="248">
        <v>15673583</v>
      </c>
      <c r="D254" s="248">
        <v>169803</v>
      </c>
      <c r="E254" s="248">
        <v>0</v>
      </c>
      <c r="F254" s="248">
        <v>0</v>
      </c>
      <c r="G254" s="246">
        <f t="shared" si="6"/>
        <v>0</v>
      </c>
      <c r="H254" s="315" t="str">
        <f t="shared" si="7"/>
        <v>0.0%</v>
      </c>
    </row>
    <row r="255" spans="2:8" x14ac:dyDescent="0.25">
      <c r="B255" s="247" t="s">
        <v>479</v>
      </c>
      <c r="C255" s="248">
        <v>308243333</v>
      </c>
      <c r="D255" s="248">
        <v>373956664.59000003</v>
      </c>
      <c r="E255" s="248">
        <v>0</v>
      </c>
      <c r="F255" s="248">
        <v>25948753.859999999</v>
      </c>
      <c r="G255" s="246">
        <f t="shared" si="6"/>
        <v>25948753.859999999</v>
      </c>
      <c r="H255" s="315" t="str">
        <f t="shared" si="7"/>
        <v>0.0%</v>
      </c>
    </row>
    <row r="256" spans="2:8" x14ac:dyDescent="0.25">
      <c r="B256" s="242" t="s">
        <v>520</v>
      </c>
      <c r="C256" s="243">
        <v>38710063112</v>
      </c>
      <c r="D256" s="243">
        <v>41542599060.410004</v>
      </c>
      <c r="E256" s="243">
        <v>2611876200.6800003</v>
      </c>
      <c r="F256" s="243">
        <v>4105553194.5000005</v>
      </c>
      <c r="G256" s="244">
        <f t="shared" si="6"/>
        <v>1493676993.8200002</v>
      </c>
      <c r="H256" s="245">
        <f t="shared" si="7"/>
        <v>0.57187894029246955</v>
      </c>
    </row>
    <row r="257" spans="2:8" x14ac:dyDescent="0.25">
      <c r="B257" s="313" t="s">
        <v>521</v>
      </c>
      <c r="C257" s="314">
        <v>5828992863</v>
      </c>
      <c r="D257" s="314">
        <v>8994406253.2600021</v>
      </c>
      <c r="E257" s="314">
        <v>327172736.58999997</v>
      </c>
      <c r="F257" s="314">
        <v>993888890.94000006</v>
      </c>
      <c r="G257" s="311">
        <f t="shared" si="6"/>
        <v>666716154.35000014</v>
      </c>
      <c r="H257" s="312">
        <f t="shared" si="7"/>
        <v>2.0378108558156014</v>
      </c>
    </row>
    <row r="258" spans="2:8" x14ac:dyDescent="0.25">
      <c r="B258" s="247" t="s">
        <v>197</v>
      </c>
      <c r="C258" s="248">
        <v>687578562</v>
      </c>
      <c r="D258" s="248">
        <v>1065328717.85</v>
      </c>
      <c r="E258" s="248">
        <v>16482169.560000001</v>
      </c>
      <c r="F258" s="248">
        <v>39159836.469999999</v>
      </c>
      <c r="G258" s="246">
        <f t="shared" si="6"/>
        <v>22677666.909999996</v>
      </c>
      <c r="H258" s="315">
        <f t="shared" si="7"/>
        <v>1.3758908878741081</v>
      </c>
    </row>
    <row r="259" spans="2:8" x14ac:dyDescent="0.25">
      <c r="B259" s="247" t="s">
        <v>199</v>
      </c>
      <c r="C259" s="248">
        <v>104428384</v>
      </c>
      <c r="D259" s="248">
        <v>179147542.20999998</v>
      </c>
      <c r="E259" s="248">
        <v>11058674.23</v>
      </c>
      <c r="F259" s="248">
        <v>30279045.870000001</v>
      </c>
      <c r="G259" s="246">
        <f t="shared" si="6"/>
        <v>19220371.640000001</v>
      </c>
      <c r="H259" s="315">
        <f t="shared" si="7"/>
        <v>1.7380357934641864</v>
      </c>
    </row>
    <row r="260" spans="2:8" x14ac:dyDescent="0.25">
      <c r="B260" s="247" t="s">
        <v>233</v>
      </c>
      <c r="C260" s="248">
        <v>3190303726</v>
      </c>
      <c r="D260" s="248">
        <v>3361479059.9800005</v>
      </c>
      <c r="E260" s="248">
        <v>129390891</v>
      </c>
      <c r="F260" s="248">
        <v>117852028.3</v>
      </c>
      <c r="G260" s="246">
        <f t="shared" si="6"/>
        <v>-11538862.700000003</v>
      </c>
      <c r="H260" s="315">
        <f t="shared" si="7"/>
        <v>-8.9178323225241593E-2</v>
      </c>
    </row>
    <row r="261" spans="2:8" x14ac:dyDescent="0.25">
      <c r="B261" s="247" t="s">
        <v>490</v>
      </c>
      <c r="C261" s="248">
        <v>903750001</v>
      </c>
      <c r="D261" s="248">
        <v>903750001</v>
      </c>
      <c r="E261" s="248">
        <v>3862041.75</v>
      </c>
      <c r="F261" s="248">
        <v>0</v>
      </c>
      <c r="G261" s="246">
        <f t="shared" si="6"/>
        <v>-3862041.75</v>
      </c>
      <c r="H261" s="315">
        <f t="shared" si="7"/>
        <v>-1</v>
      </c>
    </row>
    <row r="262" spans="2:8" x14ac:dyDescent="0.25">
      <c r="B262" s="247" t="s">
        <v>477</v>
      </c>
      <c r="C262" s="248">
        <v>19673675</v>
      </c>
      <c r="D262" s="248">
        <v>16170748</v>
      </c>
      <c r="E262" s="248">
        <v>0</v>
      </c>
      <c r="F262" s="248">
        <v>0</v>
      </c>
      <c r="G262" s="246">
        <f t="shared" si="6"/>
        <v>0</v>
      </c>
      <c r="H262" s="315" t="str">
        <f t="shared" si="7"/>
        <v>0.0%</v>
      </c>
    </row>
    <row r="263" spans="2:8" x14ac:dyDescent="0.25">
      <c r="B263" s="247" t="s">
        <v>205</v>
      </c>
      <c r="C263" s="248">
        <v>675884773</v>
      </c>
      <c r="D263" s="248">
        <v>1038877255.3</v>
      </c>
      <c r="E263" s="248">
        <v>48534053.409999996</v>
      </c>
      <c r="F263" s="248">
        <v>46312856.079999998</v>
      </c>
      <c r="G263" s="246">
        <f t="shared" si="6"/>
        <v>-2221197.3299999982</v>
      </c>
      <c r="H263" s="315">
        <f t="shared" si="7"/>
        <v>-4.5765749488014963E-2</v>
      </c>
    </row>
    <row r="264" spans="2:8" x14ac:dyDescent="0.25">
      <c r="B264" s="247" t="s">
        <v>478</v>
      </c>
      <c r="C264" s="248">
        <v>60692355</v>
      </c>
      <c r="D264" s="248">
        <v>1348601719.95</v>
      </c>
      <c r="E264" s="248">
        <v>5615024.8899999997</v>
      </c>
      <c r="F264" s="248">
        <v>634256605.84000003</v>
      </c>
      <c r="G264" s="246">
        <f t="shared" si="6"/>
        <v>628641580.95000005</v>
      </c>
      <c r="H264" s="315">
        <f t="shared" si="7"/>
        <v>111.95704262497047</v>
      </c>
    </row>
    <row r="265" spans="2:8" x14ac:dyDescent="0.25">
      <c r="B265" s="247" t="s">
        <v>479</v>
      </c>
      <c r="C265" s="248">
        <v>181181387</v>
      </c>
      <c r="D265" s="248">
        <v>526915549.96999997</v>
      </c>
      <c r="E265" s="248">
        <v>58977344.990000002</v>
      </c>
      <c r="F265" s="248">
        <v>17358806.190000001</v>
      </c>
      <c r="G265" s="246">
        <f t="shared" si="6"/>
        <v>-41618538.799999997</v>
      </c>
      <c r="H265" s="315">
        <f t="shared" si="7"/>
        <v>-0.70566992812336149</v>
      </c>
    </row>
    <row r="266" spans="2:8" x14ac:dyDescent="0.25">
      <c r="B266" s="247" t="s">
        <v>207</v>
      </c>
      <c r="C266" s="248">
        <v>5500000</v>
      </c>
      <c r="D266" s="248">
        <v>554135659</v>
      </c>
      <c r="E266" s="248">
        <v>53252536.759999998</v>
      </c>
      <c r="F266" s="248">
        <v>108669712.19</v>
      </c>
      <c r="G266" s="246">
        <f t="shared" si="6"/>
        <v>55417175.43</v>
      </c>
      <c r="H266" s="315">
        <f t="shared" si="7"/>
        <v>1.0406485550116731</v>
      </c>
    </row>
    <row r="267" spans="2:8" x14ac:dyDescent="0.25">
      <c r="B267" s="313" t="s">
        <v>522</v>
      </c>
      <c r="C267" s="314">
        <v>32680162768</v>
      </c>
      <c r="D267" s="314">
        <v>31028824668.729996</v>
      </c>
      <c r="E267" s="314">
        <v>1943914111.1799998</v>
      </c>
      <c r="F267" s="314">
        <v>2562284130.7700005</v>
      </c>
      <c r="G267" s="311">
        <f t="shared" si="6"/>
        <v>618370019.59000063</v>
      </c>
      <c r="H267" s="312">
        <f t="shared" si="7"/>
        <v>0.31810562824436522</v>
      </c>
    </row>
    <row r="268" spans="2:8" x14ac:dyDescent="0.25">
      <c r="B268" s="247" t="s">
        <v>197</v>
      </c>
      <c r="C268" s="248">
        <v>0</v>
      </c>
      <c r="D268" s="248">
        <v>1059000</v>
      </c>
      <c r="E268" s="248">
        <v>0</v>
      </c>
      <c r="F268" s="248">
        <v>0</v>
      </c>
      <c r="G268" s="246">
        <f t="shared" si="6"/>
        <v>0</v>
      </c>
      <c r="H268" s="315" t="str">
        <f t="shared" si="7"/>
        <v>0.0%</v>
      </c>
    </row>
    <row r="269" spans="2:8" x14ac:dyDescent="0.25">
      <c r="B269" s="247" t="s">
        <v>495</v>
      </c>
      <c r="C269" s="248">
        <v>300000000</v>
      </c>
      <c r="D269" s="248">
        <v>198540344.42000002</v>
      </c>
      <c r="E269" s="248">
        <v>0</v>
      </c>
      <c r="F269" s="248">
        <v>0</v>
      </c>
      <c r="G269" s="246">
        <f t="shared" si="6"/>
        <v>0</v>
      </c>
      <c r="H269" s="315" t="str">
        <f t="shared" si="7"/>
        <v>0.0%</v>
      </c>
    </row>
    <row r="270" spans="2:8" x14ac:dyDescent="0.25">
      <c r="B270" s="247" t="s">
        <v>199</v>
      </c>
      <c r="C270" s="248">
        <v>141541001</v>
      </c>
      <c r="D270" s="248">
        <v>1383490908.9300001</v>
      </c>
      <c r="E270" s="248">
        <v>0</v>
      </c>
      <c r="F270" s="248">
        <v>156801567.66</v>
      </c>
      <c r="G270" s="246">
        <f t="shared" ref="G270:G300" si="8">F270-E270</f>
        <v>156801567.66</v>
      </c>
      <c r="H270" s="315" t="str">
        <f t="shared" ref="H270:H300" si="9">IFERROR(G270/E270,"0.0%")</f>
        <v>0.0%</v>
      </c>
    </row>
    <row r="271" spans="2:8" x14ac:dyDescent="0.25">
      <c r="B271" s="247" t="s">
        <v>231</v>
      </c>
      <c r="C271" s="248">
        <v>12633085</v>
      </c>
      <c r="D271" s="248">
        <v>1993754.8200000003</v>
      </c>
      <c r="E271" s="248">
        <v>0</v>
      </c>
      <c r="F271" s="248">
        <v>0</v>
      </c>
      <c r="G271" s="246">
        <f t="shared" si="8"/>
        <v>0</v>
      </c>
      <c r="H271" s="315" t="str">
        <f t="shared" si="9"/>
        <v>0.0%</v>
      </c>
    </row>
    <row r="272" spans="2:8" x14ac:dyDescent="0.25">
      <c r="B272" s="247" t="s">
        <v>233</v>
      </c>
      <c r="C272" s="248">
        <v>28288536620</v>
      </c>
      <c r="D272" s="248">
        <v>21309285566.82</v>
      </c>
      <c r="E272" s="248">
        <v>1433003264.9300001</v>
      </c>
      <c r="F272" s="248">
        <v>1480959100.8</v>
      </c>
      <c r="G272" s="246">
        <f t="shared" si="8"/>
        <v>47955835.869999886</v>
      </c>
      <c r="H272" s="315">
        <f t="shared" si="9"/>
        <v>3.3465266300242831E-2</v>
      </c>
    </row>
    <row r="273" spans="2:8" x14ac:dyDescent="0.25">
      <c r="B273" s="247" t="s">
        <v>490</v>
      </c>
      <c r="C273" s="248">
        <v>253054017</v>
      </c>
      <c r="D273" s="248">
        <v>227361948.34</v>
      </c>
      <c r="E273" s="248">
        <v>0</v>
      </c>
      <c r="F273" s="248">
        <v>6368123.9199999999</v>
      </c>
      <c r="G273" s="246">
        <f t="shared" si="8"/>
        <v>6368123.9199999999</v>
      </c>
      <c r="H273" s="315" t="str">
        <f t="shared" si="9"/>
        <v>0.0%</v>
      </c>
    </row>
    <row r="274" spans="2:8" x14ac:dyDescent="0.25">
      <c r="B274" s="247" t="s">
        <v>477</v>
      </c>
      <c r="C274" s="248">
        <v>1259856060</v>
      </c>
      <c r="D274" s="248">
        <v>3412980830.5999999</v>
      </c>
      <c r="E274" s="248">
        <v>34957100.07</v>
      </c>
      <c r="F274" s="248">
        <v>571411166.61000001</v>
      </c>
      <c r="G274" s="246">
        <f t="shared" si="8"/>
        <v>536454066.54000002</v>
      </c>
      <c r="H274" s="315">
        <f t="shared" si="9"/>
        <v>15.346068909199424</v>
      </c>
    </row>
    <row r="275" spans="2:8" x14ac:dyDescent="0.25">
      <c r="B275" s="247" t="s">
        <v>205</v>
      </c>
      <c r="C275" s="248">
        <v>22462683</v>
      </c>
      <c r="D275" s="248">
        <v>163175381.47</v>
      </c>
      <c r="E275" s="248">
        <v>0</v>
      </c>
      <c r="F275" s="248">
        <v>0</v>
      </c>
      <c r="G275" s="246">
        <f t="shared" si="8"/>
        <v>0</v>
      </c>
      <c r="H275" s="315" t="str">
        <f t="shared" si="9"/>
        <v>0.0%</v>
      </c>
    </row>
    <row r="276" spans="2:8" x14ac:dyDescent="0.25">
      <c r="B276" s="247" t="s">
        <v>478</v>
      </c>
      <c r="C276" s="248">
        <v>493198572</v>
      </c>
      <c r="D276" s="248">
        <v>632678483.57000005</v>
      </c>
      <c r="E276" s="248">
        <v>26068082.34</v>
      </c>
      <c r="F276" s="248">
        <v>189796607.21000001</v>
      </c>
      <c r="G276" s="246">
        <f t="shared" si="8"/>
        <v>163728524.87</v>
      </c>
      <c r="H276" s="315">
        <f t="shared" si="9"/>
        <v>6.2808043466537553</v>
      </c>
    </row>
    <row r="277" spans="2:8" x14ac:dyDescent="0.25">
      <c r="B277" s="247" t="s">
        <v>479</v>
      </c>
      <c r="C277" s="248">
        <v>1672297076</v>
      </c>
      <c r="D277" s="248">
        <v>2883665170.7600002</v>
      </c>
      <c r="E277" s="248">
        <v>271905762.39999998</v>
      </c>
      <c r="F277" s="248">
        <v>155148829.63</v>
      </c>
      <c r="G277" s="246">
        <f t="shared" si="8"/>
        <v>-116756932.76999998</v>
      </c>
      <c r="H277" s="315">
        <f t="shared" si="9"/>
        <v>-0.42940220074570951</v>
      </c>
    </row>
    <row r="278" spans="2:8" x14ac:dyDescent="0.25">
      <c r="B278" s="247" t="s">
        <v>207</v>
      </c>
      <c r="C278" s="248">
        <v>236583654</v>
      </c>
      <c r="D278" s="248">
        <v>814593279</v>
      </c>
      <c r="E278" s="248">
        <v>177979901.44</v>
      </c>
      <c r="F278" s="248">
        <v>1798734.94</v>
      </c>
      <c r="G278" s="246">
        <f t="shared" si="8"/>
        <v>-176181166.5</v>
      </c>
      <c r="H278" s="315">
        <f t="shared" si="9"/>
        <v>-0.98989360638225554</v>
      </c>
    </row>
    <row r="279" spans="2:8" x14ac:dyDescent="0.25">
      <c r="B279" s="242" t="s">
        <v>482</v>
      </c>
      <c r="C279" s="243">
        <v>200907481</v>
      </c>
      <c r="D279" s="243">
        <v>1519368138.4200001</v>
      </c>
      <c r="E279" s="243">
        <v>340789352.90999997</v>
      </c>
      <c r="F279" s="243">
        <v>549380172.78999996</v>
      </c>
      <c r="G279" s="244">
        <f t="shared" si="8"/>
        <v>208590819.88</v>
      </c>
      <c r="H279" s="245">
        <f t="shared" si="9"/>
        <v>0.61208138722305483</v>
      </c>
    </row>
    <row r="280" spans="2:8" x14ac:dyDescent="0.25">
      <c r="B280" s="247" t="s">
        <v>199</v>
      </c>
      <c r="C280" s="248">
        <v>200907481</v>
      </c>
      <c r="D280" s="248">
        <v>1519368138.4200001</v>
      </c>
      <c r="E280" s="248">
        <v>1709792.32</v>
      </c>
      <c r="F280" s="248">
        <v>549380172.78999996</v>
      </c>
      <c r="G280" s="246">
        <f t="shared" si="8"/>
        <v>547670380.46999991</v>
      </c>
      <c r="H280" s="315">
        <f t="shared" si="9"/>
        <v>320.31397852459639</v>
      </c>
    </row>
    <row r="281" spans="2:8" x14ac:dyDescent="0.25">
      <c r="B281" s="247" t="s">
        <v>233</v>
      </c>
      <c r="C281" s="248">
        <v>0</v>
      </c>
      <c r="D281" s="248">
        <v>0</v>
      </c>
      <c r="E281" s="248">
        <v>339079560.58999997</v>
      </c>
      <c r="F281" s="248">
        <v>0</v>
      </c>
      <c r="G281" s="246">
        <f t="shared" si="8"/>
        <v>-339079560.58999997</v>
      </c>
      <c r="H281" s="315">
        <f t="shared" si="9"/>
        <v>-1</v>
      </c>
    </row>
    <row r="282" spans="2:8" x14ac:dyDescent="0.25">
      <c r="B282" s="242" t="s">
        <v>523</v>
      </c>
      <c r="C282" s="243">
        <v>30254944</v>
      </c>
      <c r="D282" s="243">
        <v>16119159.4</v>
      </c>
      <c r="E282" s="243">
        <v>5000000</v>
      </c>
      <c r="F282" s="243">
        <v>57259.7</v>
      </c>
      <c r="G282" s="244">
        <f t="shared" si="8"/>
        <v>-4942740.3</v>
      </c>
      <c r="H282" s="245">
        <f t="shared" si="9"/>
        <v>-0.98854805999999995</v>
      </c>
    </row>
    <row r="283" spans="2:8" x14ac:dyDescent="0.25">
      <c r="B283" s="313" t="s">
        <v>482</v>
      </c>
      <c r="C283" s="314">
        <v>30254944</v>
      </c>
      <c r="D283" s="314">
        <v>16119159.4</v>
      </c>
      <c r="E283" s="314">
        <v>5000000</v>
      </c>
      <c r="F283" s="314">
        <v>57259.7</v>
      </c>
      <c r="G283" s="311">
        <f t="shared" si="8"/>
        <v>-4942740.3</v>
      </c>
      <c r="H283" s="312">
        <f t="shared" si="9"/>
        <v>-0.98854805999999995</v>
      </c>
    </row>
    <row r="284" spans="2:8" x14ac:dyDescent="0.25">
      <c r="B284" s="247" t="s">
        <v>199</v>
      </c>
      <c r="C284" s="248">
        <v>0</v>
      </c>
      <c r="D284" s="248">
        <v>0</v>
      </c>
      <c r="E284" s="248">
        <v>0</v>
      </c>
      <c r="F284" s="248">
        <v>0</v>
      </c>
      <c r="G284" s="246">
        <f t="shared" si="8"/>
        <v>0</v>
      </c>
      <c r="H284" s="315" t="str">
        <f t="shared" si="9"/>
        <v>0.0%</v>
      </c>
    </row>
    <row r="285" spans="2:8" x14ac:dyDescent="0.25">
      <c r="B285" s="247" t="s">
        <v>233</v>
      </c>
      <c r="C285" s="248">
        <v>30254944</v>
      </c>
      <c r="D285" s="248">
        <v>16119159.4</v>
      </c>
      <c r="E285" s="248">
        <v>5000000</v>
      </c>
      <c r="F285" s="248">
        <v>57259.7</v>
      </c>
      <c r="G285" s="246">
        <f t="shared" si="8"/>
        <v>-4942740.3</v>
      </c>
      <c r="H285" s="315">
        <f t="shared" si="9"/>
        <v>-0.98854805999999995</v>
      </c>
    </row>
    <row r="286" spans="2:8" x14ac:dyDescent="0.25">
      <c r="B286" s="242" t="s">
        <v>524</v>
      </c>
      <c r="C286" s="243">
        <v>7143263078</v>
      </c>
      <c r="D286" s="243">
        <v>5237012443.1999998</v>
      </c>
      <c r="E286" s="243">
        <v>53260682.350000001</v>
      </c>
      <c r="F286" s="243">
        <v>18466008.18</v>
      </c>
      <c r="G286" s="244">
        <f t="shared" si="8"/>
        <v>-34794674.170000002</v>
      </c>
      <c r="H286" s="245">
        <f t="shared" si="9"/>
        <v>-0.65329005628107584</v>
      </c>
    </row>
    <row r="287" spans="2:8" x14ac:dyDescent="0.25">
      <c r="B287" s="313" t="s">
        <v>482</v>
      </c>
      <c r="C287" s="314">
        <v>7143263078</v>
      </c>
      <c r="D287" s="314">
        <v>5237012443.1999998</v>
      </c>
      <c r="E287" s="314">
        <v>53260682.350000001</v>
      </c>
      <c r="F287" s="314">
        <v>18466008.18</v>
      </c>
      <c r="G287" s="311">
        <f t="shared" si="8"/>
        <v>-34794674.170000002</v>
      </c>
      <c r="H287" s="312">
        <f t="shared" si="9"/>
        <v>-0.65329005628107584</v>
      </c>
    </row>
    <row r="288" spans="2:8" x14ac:dyDescent="0.25">
      <c r="B288" s="247" t="s">
        <v>197</v>
      </c>
      <c r="C288" s="248">
        <v>1002285145</v>
      </c>
      <c r="D288" s="248">
        <v>420622969.20000005</v>
      </c>
      <c r="E288" s="248">
        <v>10709021.199999999</v>
      </c>
      <c r="F288" s="248">
        <v>12642012.83</v>
      </c>
      <c r="G288" s="246">
        <f t="shared" si="8"/>
        <v>1932991.6300000008</v>
      </c>
      <c r="H288" s="315">
        <f t="shared" si="9"/>
        <v>0.18050124226105752</v>
      </c>
    </row>
    <row r="289" spans="2:8" x14ac:dyDescent="0.25">
      <c r="B289" s="247" t="s">
        <v>199</v>
      </c>
      <c r="C289" s="248">
        <v>0</v>
      </c>
      <c r="D289" s="248">
        <v>0</v>
      </c>
      <c r="E289" s="248">
        <v>6423534.6299999999</v>
      </c>
      <c r="F289" s="248">
        <v>0</v>
      </c>
      <c r="G289" s="246">
        <f t="shared" si="8"/>
        <v>-6423534.6299999999</v>
      </c>
      <c r="H289" s="315">
        <f t="shared" si="9"/>
        <v>-1</v>
      </c>
    </row>
    <row r="290" spans="2:8" x14ac:dyDescent="0.25">
      <c r="B290" s="247" t="s">
        <v>223</v>
      </c>
      <c r="C290" s="248">
        <v>654960000</v>
      </c>
      <c r="D290" s="248">
        <v>649476581</v>
      </c>
      <c r="E290" s="248">
        <v>1340619</v>
      </c>
      <c r="F290" s="248">
        <v>867800</v>
      </c>
      <c r="G290" s="246">
        <f t="shared" si="8"/>
        <v>-472819</v>
      </c>
      <c r="H290" s="315">
        <f t="shared" si="9"/>
        <v>-0.35268707962515822</v>
      </c>
    </row>
    <row r="291" spans="2:8" x14ac:dyDescent="0.25">
      <c r="B291" s="247" t="s">
        <v>226</v>
      </c>
      <c r="C291" s="248">
        <v>2450954269</v>
      </c>
      <c r="D291" s="248">
        <v>767877203</v>
      </c>
      <c r="E291" s="248">
        <v>0</v>
      </c>
      <c r="F291" s="248">
        <v>0</v>
      </c>
      <c r="G291" s="246">
        <f t="shared" si="8"/>
        <v>0</v>
      </c>
      <c r="H291" s="315" t="str">
        <f t="shared" si="9"/>
        <v>0.0%</v>
      </c>
    </row>
    <row r="292" spans="2:8" x14ac:dyDescent="0.25">
      <c r="B292" s="247" t="s">
        <v>233</v>
      </c>
      <c r="C292" s="248">
        <v>1003781918</v>
      </c>
      <c r="D292" s="248">
        <v>2232068334</v>
      </c>
      <c r="E292" s="248">
        <v>5101910.17</v>
      </c>
      <c r="F292" s="248">
        <v>0</v>
      </c>
      <c r="G292" s="246">
        <f t="shared" si="8"/>
        <v>-5101910.17</v>
      </c>
      <c r="H292" s="315">
        <f t="shared" si="9"/>
        <v>-1</v>
      </c>
    </row>
    <row r="293" spans="2:8" x14ac:dyDescent="0.25">
      <c r="B293" s="247" t="s">
        <v>236</v>
      </c>
      <c r="C293" s="248">
        <v>114475000</v>
      </c>
      <c r="D293" s="248">
        <v>0</v>
      </c>
      <c r="E293" s="248">
        <v>0</v>
      </c>
      <c r="F293" s="248">
        <v>0</v>
      </c>
      <c r="G293" s="246">
        <f t="shared" si="8"/>
        <v>0</v>
      </c>
      <c r="H293" s="315" t="str">
        <f t="shared" si="9"/>
        <v>0.0%</v>
      </c>
    </row>
    <row r="294" spans="2:8" x14ac:dyDescent="0.25">
      <c r="B294" s="247" t="s">
        <v>477</v>
      </c>
      <c r="C294" s="248">
        <v>313978752</v>
      </c>
      <c r="D294" s="248">
        <v>305178752</v>
      </c>
      <c r="E294" s="248">
        <v>0</v>
      </c>
      <c r="F294" s="248">
        <v>1300074.9099999999</v>
      </c>
      <c r="G294" s="246">
        <f t="shared" si="8"/>
        <v>1300074.9099999999</v>
      </c>
      <c r="H294" s="315" t="str">
        <f t="shared" si="9"/>
        <v>0.0%</v>
      </c>
    </row>
    <row r="295" spans="2:8" x14ac:dyDescent="0.25">
      <c r="B295" s="247" t="s">
        <v>205</v>
      </c>
      <c r="C295" s="248">
        <v>933911692</v>
      </c>
      <c r="D295" s="248">
        <v>551074302</v>
      </c>
      <c r="E295" s="248">
        <v>29685597.350000001</v>
      </c>
      <c r="F295" s="248">
        <v>3656120.44</v>
      </c>
      <c r="G295" s="246">
        <f t="shared" si="8"/>
        <v>-26029476.91</v>
      </c>
      <c r="H295" s="315">
        <f t="shared" si="9"/>
        <v>-0.87683857606456417</v>
      </c>
    </row>
    <row r="296" spans="2:8" x14ac:dyDescent="0.25">
      <c r="B296" s="247" t="s">
        <v>478</v>
      </c>
      <c r="C296" s="248">
        <v>3495166</v>
      </c>
      <c r="D296" s="248">
        <v>4993166</v>
      </c>
      <c r="E296" s="248">
        <v>0</v>
      </c>
      <c r="F296" s="248">
        <v>0</v>
      </c>
      <c r="G296" s="246">
        <f t="shared" si="8"/>
        <v>0</v>
      </c>
      <c r="H296" s="315" t="str">
        <f t="shared" si="9"/>
        <v>0.0%</v>
      </c>
    </row>
    <row r="297" spans="2:8" x14ac:dyDescent="0.25">
      <c r="B297" s="247" t="s">
        <v>479</v>
      </c>
      <c r="C297" s="248">
        <v>0</v>
      </c>
      <c r="D297" s="248">
        <v>0</v>
      </c>
      <c r="E297" s="248">
        <v>0</v>
      </c>
      <c r="F297" s="248">
        <v>0</v>
      </c>
      <c r="G297" s="246">
        <f t="shared" si="8"/>
        <v>0</v>
      </c>
      <c r="H297" s="315" t="str">
        <f t="shared" si="9"/>
        <v>0.0%</v>
      </c>
    </row>
    <row r="298" spans="2:8" x14ac:dyDescent="0.25">
      <c r="B298" s="247" t="s">
        <v>207</v>
      </c>
      <c r="C298" s="248">
        <v>665421136</v>
      </c>
      <c r="D298" s="248">
        <v>305721136</v>
      </c>
      <c r="E298" s="248">
        <v>0</v>
      </c>
      <c r="F298" s="248">
        <v>0</v>
      </c>
      <c r="G298" s="246">
        <f t="shared" si="8"/>
        <v>0</v>
      </c>
      <c r="H298" s="315" t="str">
        <f t="shared" si="9"/>
        <v>0.0%</v>
      </c>
    </row>
    <row r="299" spans="2:8" x14ac:dyDescent="0.25">
      <c r="B299" s="247" t="s">
        <v>209</v>
      </c>
      <c r="C299" s="248">
        <v>0</v>
      </c>
      <c r="D299" s="248">
        <v>0</v>
      </c>
      <c r="E299" s="248">
        <v>0</v>
      </c>
      <c r="F299" s="248">
        <v>0</v>
      </c>
      <c r="G299" s="246">
        <f t="shared" si="8"/>
        <v>0</v>
      </c>
      <c r="H299" s="315" t="str">
        <f t="shared" si="9"/>
        <v>0.0%</v>
      </c>
    </row>
    <row r="300" spans="2:8" x14ac:dyDescent="0.25">
      <c r="B300" s="232" t="s">
        <v>259</v>
      </c>
      <c r="C300" s="233">
        <v>83265133182</v>
      </c>
      <c r="D300" s="233">
        <v>93229565188.589996</v>
      </c>
      <c r="E300" s="233">
        <v>7058841170.75</v>
      </c>
      <c r="F300" s="233">
        <v>6831880670.9799976</v>
      </c>
      <c r="G300" s="233">
        <f t="shared" si="8"/>
        <v>-226960499.77000237</v>
      </c>
      <c r="H300" s="249">
        <f t="shared" si="9"/>
        <v>-3.2152657111831275E-2</v>
      </c>
    </row>
    <row r="301" spans="2:8" x14ac:dyDescent="0.25">
      <c r="B301" s="234" t="s">
        <v>182</v>
      </c>
    </row>
    <row r="302" spans="2:8" x14ac:dyDescent="0.25">
      <c r="B302" s="235" t="s">
        <v>193</v>
      </c>
    </row>
    <row r="303" spans="2:8" x14ac:dyDescent="0.25">
      <c r="B303" s="234" t="s">
        <v>4</v>
      </c>
    </row>
  </sheetData>
  <mergeCells count="10">
    <mergeCell ref="B2:H2"/>
    <mergeCell ref="B3:H3"/>
    <mergeCell ref="B4:H4"/>
    <mergeCell ref="B6:H6"/>
    <mergeCell ref="B7:H7"/>
    <mergeCell ref="B11:B12"/>
    <mergeCell ref="C11:C13"/>
    <mergeCell ref="D11:D13"/>
    <mergeCell ref="E11:F12"/>
    <mergeCell ref="G11:H1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66E9-BAF9-402D-B959-C915DB979830}">
  <dimension ref="B2:Q871"/>
  <sheetViews>
    <sheetView showGridLines="0" zoomScale="82" zoomScaleNormal="90" workbookViewId="0">
      <selection activeCell="J21" sqref="J21"/>
    </sheetView>
  </sheetViews>
  <sheetFormatPr baseColWidth="10" defaultColWidth="9.140625" defaultRowHeight="15" x14ac:dyDescent="0.25"/>
  <cols>
    <col min="1" max="1" width="9.140625" style="250"/>
    <col min="2" max="2" width="106.42578125" style="250" customWidth="1"/>
    <col min="3" max="4" width="22.5703125" style="250" customWidth="1"/>
    <col min="5" max="5" width="19.28515625" style="250" customWidth="1"/>
    <col min="6" max="6" width="17.28515625" style="250" customWidth="1"/>
    <col min="7" max="7" width="13.85546875" style="250" customWidth="1"/>
    <col min="8" max="9" width="9.140625" style="250"/>
    <col min="10" max="10" width="32.42578125" style="250" customWidth="1"/>
    <col min="11" max="12" width="26.5703125" style="250" bestFit="1" customWidth="1"/>
    <col min="13" max="13" width="23.28515625" style="250" bestFit="1" customWidth="1"/>
    <col min="14" max="15" width="24.5703125" style="250" bestFit="1" customWidth="1"/>
    <col min="16" max="16384" width="9.140625" style="250"/>
  </cols>
  <sheetData>
    <row r="2" spans="2:8" ht="13.15" customHeight="1" x14ac:dyDescent="0.25">
      <c r="B2" s="458" t="s">
        <v>0</v>
      </c>
      <c r="C2" s="458"/>
      <c r="D2" s="458"/>
      <c r="E2" s="458"/>
      <c r="F2" s="458"/>
      <c r="G2" s="458"/>
      <c r="H2" s="217"/>
    </row>
    <row r="3" spans="2:8" x14ac:dyDescent="0.25">
      <c r="B3" s="458" t="s">
        <v>1</v>
      </c>
      <c r="C3" s="458"/>
      <c r="D3" s="458"/>
      <c r="E3" s="458"/>
      <c r="F3" s="458"/>
      <c r="G3" s="458"/>
      <c r="H3" s="217"/>
    </row>
    <row r="4" spans="2:8" x14ac:dyDescent="0.25">
      <c r="B4" s="459" t="s">
        <v>2</v>
      </c>
      <c r="C4" s="459"/>
      <c r="D4" s="459"/>
      <c r="E4" s="459"/>
      <c r="F4" s="459"/>
      <c r="G4" s="459"/>
      <c r="H4" s="220"/>
    </row>
    <row r="6" spans="2:8" ht="15.75" x14ac:dyDescent="0.25">
      <c r="B6" s="478" t="s">
        <v>525</v>
      </c>
      <c r="C6" s="478"/>
      <c r="D6" s="478"/>
      <c r="E6" s="478"/>
      <c r="F6" s="478"/>
      <c r="G6" s="478"/>
    </row>
    <row r="7" spans="2:8" ht="15.75" x14ac:dyDescent="0.25">
      <c r="B7" s="478" t="s">
        <v>526</v>
      </c>
      <c r="C7" s="478"/>
      <c r="D7" s="478"/>
      <c r="E7" s="478"/>
      <c r="F7" s="478"/>
      <c r="G7" s="478"/>
    </row>
    <row r="8" spans="2:8" ht="15.75" x14ac:dyDescent="0.25">
      <c r="B8" s="479" t="s">
        <v>262</v>
      </c>
      <c r="C8" s="479"/>
      <c r="D8" s="479"/>
      <c r="E8" s="479"/>
      <c r="F8" s="479"/>
      <c r="G8" s="479"/>
      <c r="H8" s="251"/>
    </row>
    <row r="9" spans="2:8" ht="15" customHeight="1" x14ac:dyDescent="0.25"/>
    <row r="10" spans="2:8" ht="15" customHeight="1" x14ac:dyDescent="0.25"/>
    <row r="11" spans="2:8" x14ac:dyDescent="0.25">
      <c r="B11" s="480" t="s">
        <v>7</v>
      </c>
      <c r="C11" s="475" t="s">
        <v>11</v>
      </c>
      <c r="D11" s="475" t="s">
        <v>527</v>
      </c>
      <c r="E11" s="475" t="s">
        <v>528</v>
      </c>
      <c r="F11" s="475" t="s">
        <v>470</v>
      </c>
      <c r="G11" s="475" t="s">
        <v>140</v>
      </c>
    </row>
    <row r="12" spans="2:8" x14ac:dyDescent="0.25">
      <c r="B12" s="481"/>
      <c r="C12" s="482"/>
      <c r="D12" s="483"/>
      <c r="E12" s="483"/>
      <c r="F12" s="476"/>
      <c r="G12" s="476"/>
    </row>
    <row r="13" spans="2:8" x14ac:dyDescent="0.25">
      <c r="B13" s="252" t="s">
        <v>529</v>
      </c>
      <c r="C13" s="253" t="s">
        <v>530</v>
      </c>
      <c r="D13" s="484"/>
      <c r="E13" s="484"/>
      <c r="F13" s="477"/>
      <c r="G13" s="477"/>
    </row>
    <row r="14" spans="2:8" x14ac:dyDescent="0.25">
      <c r="B14" s="254" t="s">
        <v>531</v>
      </c>
      <c r="C14" s="255">
        <v>3010779124</v>
      </c>
      <c r="D14" s="255">
        <v>3110779124</v>
      </c>
      <c r="E14" s="255">
        <v>250898250</v>
      </c>
      <c r="F14" s="255">
        <v>250898250</v>
      </c>
      <c r="G14" s="255">
        <v>250898250</v>
      </c>
    </row>
    <row r="15" spans="2:8" x14ac:dyDescent="0.25">
      <c r="B15" s="256" t="s">
        <v>532</v>
      </c>
      <c r="C15" s="229">
        <v>3010779124</v>
      </c>
      <c r="D15" s="229">
        <v>3110779124</v>
      </c>
      <c r="E15" s="229">
        <v>250898250</v>
      </c>
      <c r="F15" s="229">
        <v>250898250</v>
      </c>
      <c r="G15" s="229">
        <v>250898250</v>
      </c>
    </row>
    <row r="16" spans="2:8" x14ac:dyDescent="0.25">
      <c r="B16" s="257" t="s">
        <v>533</v>
      </c>
      <c r="C16" s="258">
        <v>3010779124</v>
      </c>
      <c r="D16" s="258">
        <v>3110779124</v>
      </c>
      <c r="E16" s="258">
        <v>250898250</v>
      </c>
      <c r="F16" s="258">
        <v>250898250</v>
      </c>
      <c r="G16" s="258">
        <v>250898250</v>
      </c>
    </row>
    <row r="17" spans="2:7" x14ac:dyDescent="0.25">
      <c r="B17" s="259" t="s">
        <v>534</v>
      </c>
      <c r="C17" s="229">
        <v>2620579124</v>
      </c>
      <c r="D17" s="229">
        <v>2689079124</v>
      </c>
      <c r="E17" s="229">
        <v>215756585</v>
      </c>
      <c r="F17" s="229">
        <v>215756585</v>
      </c>
      <c r="G17" s="229">
        <v>215756585</v>
      </c>
    </row>
    <row r="18" spans="2:7" x14ac:dyDescent="0.25">
      <c r="B18" s="259" t="s">
        <v>535</v>
      </c>
      <c r="C18" s="229">
        <v>390200000</v>
      </c>
      <c r="D18" s="229">
        <v>421700000</v>
      </c>
      <c r="E18" s="229">
        <v>35141665</v>
      </c>
      <c r="F18" s="229">
        <v>35141665</v>
      </c>
      <c r="G18" s="229">
        <v>35141665</v>
      </c>
    </row>
    <row r="19" spans="2:7" ht="16.149999999999999" customHeight="1" x14ac:dyDescent="0.25">
      <c r="B19" s="254" t="s">
        <v>536</v>
      </c>
      <c r="C19" s="255">
        <v>5892940712</v>
      </c>
      <c r="D19" s="255">
        <v>5992940712</v>
      </c>
      <c r="E19" s="255">
        <v>491078382.00000006</v>
      </c>
      <c r="F19" s="255">
        <v>491078382.00000006</v>
      </c>
      <c r="G19" s="255">
        <v>491078382.00000006</v>
      </c>
    </row>
    <row r="20" spans="2:7" x14ac:dyDescent="0.25">
      <c r="B20" s="256" t="s">
        <v>537</v>
      </c>
      <c r="C20" s="229">
        <v>5892940712</v>
      </c>
      <c r="D20" s="229">
        <v>5992940712</v>
      </c>
      <c r="E20" s="229">
        <v>491078382.00000006</v>
      </c>
      <c r="F20" s="229">
        <v>491078382.00000006</v>
      </c>
      <c r="G20" s="229">
        <v>491078382.00000006</v>
      </c>
    </row>
    <row r="21" spans="2:7" x14ac:dyDescent="0.25">
      <c r="B21" s="257" t="s">
        <v>538</v>
      </c>
      <c r="C21" s="258">
        <v>5892940712</v>
      </c>
      <c r="D21" s="258">
        <v>5992940712</v>
      </c>
      <c r="E21" s="258">
        <v>491078382.00000006</v>
      </c>
      <c r="F21" s="258">
        <v>491078382.00000006</v>
      </c>
      <c r="G21" s="258">
        <v>491078382.00000006</v>
      </c>
    </row>
    <row r="22" spans="2:7" x14ac:dyDescent="0.25">
      <c r="B22" s="259" t="s">
        <v>534</v>
      </c>
      <c r="C22" s="229">
        <v>5234626898</v>
      </c>
      <c r="D22" s="229">
        <v>5291126899.3299999</v>
      </c>
      <c r="E22" s="229">
        <v>433244391.57000005</v>
      </c>
      <c r="F22" s="229">
        <v>433244391.57000005</v>
      </c>
      <c r="G22" s="229">
        <v>433244391.57000005</v>
      </c>
    </row>
    <row r="23" spans="2:7" x14ac:dyDescent="0.25">
      <c r="B23" s="259" t="s">
        <v>535</v>
      </c>
      <c r="C23" s="229">
        <v>658313814</v>
      </c>
      <c r="D23" s="229">
        <v>701813812.66999996</v>
      </c>
      <c r="E23" s="229">
        <v>57833990.43</v>
      </c>
      <c r="F23" s="229">
        <v>57833990.43</v>
      </c>
      <c r="G23" s="229">
        <v>57833990.43</v>
      </c>
    </row>
    <row r="24" spans="2:7" x14ac:dyDescent="0.25">
      <c r="B24" s="254" t="s">
        <v>539</v>
      </c>
      <c r="C24" s="255">
        <v>134574460999</v>
      </c>
      <c r="D24" s="255">
        <v>135656073425.95999</v>
      </c>
      <c r="E24" s="255">
        <v>5614587362.2899981</v>
      </c>
      <c r="F24" s="255">
        <v>7709237572.2400007</v>
      </c>
      <c r="G24" s="255">
        <v>7968073457.2600012</v>
      </c>
    </row>
    <row r="25" spans="2:7" x14ac:dyDescent="0.25">
      <c r="B25" s="256" t="s">
        <v>540</v>
      </c>
      <c r="C25" s="229">
        <v>21286149363</v>
      </c>
      <c r="D25" s="229">
        <v>22631909317.060001</v>
      </c>
      <c r="E25" s="229">
        <v>663040777.06999993</v>
      </c>
      <c r="F25" s="229">
        <v>1374648403.1700003</v>
      </c>
      <c r="G25" s="229">
        <v>1480043521.4200001</v>
      </c>
    </row>
    <row r="26" spans="2:7" x14ac:dyDescent="0.25">
      <c r="B26" s="257" t="s">
        <v>541</v>
      </c>
      <c r="C26" s="258">
        <v>10740568927</v>
      </c>
      <c r="D26" s="258">
        <v>10732394634.060001</v>
      </c>
      <c r="E26" s="258">
        <v>476410480.40999997</v>
      </c>
      <c r="F26" s="258">
        <v>628592904.87</v>
      </c>
      <c r="G26" s="258">
        <v>697115998.25999999</v>
      </c>
    </row>
    <row r="27" spans="2:7" x14ac:dyDescent="0.25">
      <c r="B27" s="259" t="s">
        <v>542</v>
      </c>
      <c r="C27" s="229">
        <v>2359165130</v>
      </c>
      <c r="D27" s="229">
        <v>2942625524.6100001</v>
      </c>
      <c r="E27" s="229">
        <v>91561783.599999994</v>
      </c>
      <c r="F27" s="229">
        <v>243744208.06</v>
      </c>
      <c r="G27" s="229">
        <v>284349231.33999997</v>
      </c>
    </row>
    <row r="28" spans="2:7" x14ac:dyDescent="0.25">
      <c r="B28" s="259" t="s">
        <v>543</v>
      </c>
      <c r="C28" s="229">
        <v>5242781293</v>
      </c>
      <c r="D28" s="229">
        <v>3217946586.54</v>
      </c>
      <c r="E28" s="229">
        <v>139358004.09999999</v>
      </c>
      <c r="F28" s="229">
        <v>139358004.09999999</v>
      </c>
      <c r="G28" s="229">
        <v>98074953.039999992</v>
      </c>
    </row>
    <row r="29" spans="2:7" x14ac:dyDescent="0.25">
      <c r="B29" s="259" t="s">
        <v>534</v>
      </c>
      <c r="C29" s="229">
        <v>0</v>
      </c>
      <c r="D29" s="229">
        <v>791320573.87</v>
      </c>
      <c r="E29" s="229">
        <v>0</v>
      </c>
      <c r="F29" s="229">
        <v>0</v>
      </c>
      <c r="G29" s="229">
        <v>75000000</v>
      </c>
    </row>
    <row r="30" spans="2:7" x14ac:dyDescent="0.25">
      <c r="B30" s="259" t="s">
        <v>535</v>
      </c>
      <c r="C30" s="229">
        <v>2927260324</v>
      </c>
      <c r="D30" s="229">
        <v>3539332130</v>
      </c>
      <c r="E30" s="229">
        <v>217160139.09999999</v>
      </c>
      <c r="F30" s="229">
        <v>217160139.09999999</v>
      </c>
      <c r="G30" s="229">
        <v>219262074.40000001</v>
      </c>
    </row>
    <row r="31" spans="2:7" x14ac:dyDescent="0.25">
      <c r="B31" s="259" t="s">
        <v>544</v>
      </c>
      <c r="C31" s="229">
        <v>211362180</v>
      </c>
      <c r="D31" s="229">
        <v>241169819.03999999</v>
      </c>
      <c r="E31" s="229">
        <v>28330553.609999999</v>
      </c>
      <c r="F31" s="229">
        <v>28330553.609999999</v>
      </c>
      <c r="G31" s="229">
        <v>20429739.48</v>
      </c>
    </row>
    <row r="32" spans="2:7" x14ac:dyDescent="0.25">
      <c r="B32" s="257" t="s">
        <v>545</v>
      </c>
      <c r="C32" s="258">
        <v>89529315</v>
      </c>
      <c r="D32" s="258">
        <v>89529315</v>
      </c>
      <c r="E32" s="258">
        <v>1112983.8700000001</v>
      </c>
      <c r="F32" s="258">
        <v>5364191.29</v>
      </c>
      <c r="G32" s="258">
        <v>8109110.7100000009</v>
      </c>
    </row>
    <row r="33" spans="2:8" x14ac:dyDescent="0.25">
      <c r="B33" s="259" t="s">
        <v>542</v>
      </c>
      <c r="C33" s="229">
        <v>89529315</v>
      </c>
      <c r="D33" s="229">
        <v>89529315</v>
      </c>
      <c r="E33" s="229">
        <v>1112983.8700000001</v>
      </c>
      <c r="F33" s="229">
        <v>5364191.29</v>
      </c>
      <c r="G33" s="229">
        <v>8109110.7100000009</v>
      </c>
    </row>
    <row r="34" spans="2:8" x14ac:dyDescent="0.25">
      <c r="B34" s="257" t="s">
        <v>546</v>
      </c>
      <c r="C34" s="258">
        <v>1985226842</v>
      </c>
      <c r="D34" s="258">
        <v>2058728380</v>
      </c>
      <c r="E34" s="258">
        <v>46415762.229999989</v>
      </c>
      <c r="F34" s="258">
        <v>148856858.88000003</v>
      </c>
      <c r="G34" s="258">
        <v>170649169.01999995</v>
      </c>
      <c r="H34" s="260"/>
    </row>
    <row r="35" spans="2:8" x14ac:dyDescent="0.25">
      <c r="B35" s="259" t="s">
        <v>547</v>
      </c>
      <c r="C35" s="229">
        <v>1985226842</v>
      </c>
      <c r="D35" s="229">
        <v>2058728380</v>
      </c>
      <c r="E35" s="229">
        <v>46415762.229999989</v>
      </c>
      <c r="F35" s="229">
        <v>148856858.88000003</v>
      </c>
      <c r="G35" s="229">
        <v>170649169.01999995</v>
      </c>
      <c r="H35" s="260"/>
    </row>
    <row r="36" spans="2:8" x14ac:dyDescent="0.25">
      <c r="B36" s="257" t="s">
        <v>548</v>
      </c>
      <c r="C36" s="258">
        <v>130378735</v>
      </c>
      <c r="D36" s="258">
        <v>127459598</v>
      </c>
      <c r="E36" s="258">
        <v>2403742.38</v>
      </c>
      <c r="F36" s="258">
        <v>7303983.5799999991</v>
      </c>
      <c r="G36" s="258">
        <v>6953910.4899999993</v>
      </c>
      <c r="H36" s="260"/>
    </row>
    <row r="37" spans="2:8" x14ac:dyDescent="0.25">
      <c r="B37" s="259" t="s">
        <v>549</v>
      </c>
      <c r="C37" s="229">
        <v>130378735</v>
      </c>
      <c r="D37" s="229">
        <v>127459598</v>
      </c>
      <c r="E37" s="229">
        <v>2403742.38</v>
      </c>
      <c r="F37" s="229">
        <v>7303983.5799999991</v>
      </c>
      <c r="G37" s="229">
        <v>6953910.4899999993</v>
      </c>
      <c r="H37" s="260"/>
    </row>
    <row r="38" spans="2:8" x14ac:dyDescent="0.25">
      <c r="B38" s="257" t="s">
        <v>550</v>
      </c>
      <c r="C38" s="258">
        <v>209551923</v>
      </c>
      <c r="D38" s="258">
        <v>245741613</v>
      </c>
      <c r="E38" s="258">
        <v>12397072.269999998</v>
      </c>
      <c r="F38" s="258">
        <v>14956073.26</v>
      </c>
      <c r="G38" s="258">
        <v>13465467.029999999</v>
      </c>
      <c r="H38" s="260"/>
    </row>
    <row r="39" spans="2:8" x14ac:dyDescent="0.25">
      <c r="B39" s="259" t="s">
        <v>551</v>
      </c>
      <c r="C39" s="229">
        <v>209551923</v>
      </c>
      <c r="D39" s="229">
        <v>245741613</v>
      </c>
      <c r="E39" s="229">
        <v>12397072.269999998</v>
      </c>
      <c r="F39" s="229">
        <v>14956073.26</v>
      </c>
      <c r="G39" s="229">
        <v>13465467.029999999</v>
      </c>
      <c r="H39" s="260"/>
    </row>
    <row r="40" spans="2:8" x14ac:dyDescent="0.25">
      <c r="B40" s="257" t="s">
        <v>552</v>
      </c>
      <c r="C40" s="258">
        <v>95561245</v>
      </c>
      <c r="D40" s="258">
        <v>95561245</v>
      </c>
      <c r="E40" s="258">
        <v>337100.94</v>
      </c>
      <c r="F40" s="258">
        <v>6105913.9799999995</v>
      </c>
      <c r="G40" s="258">
        <v>6139820.4799999995</v>
      </c>
      <c r="H40" s="260"/>
    </row>
    <row r="41" spans="2:8" x14ac:dyDescent="0.25">
      <c r="B41" s="259" t="s">
        <v>551</v>
      </c>
      <c r="C41" s="229">
        <v>95561245</v>
      </c>
      <c r="D41" s="229">
        <v>95561245</v>
      </c>
      <c r="E41" s="229">
        <v>337100.94</v>
      </c>
      <c r="F41" s="229">
        <v>6105913.9799999995</v>
      </c>
      <c r="G41" s="229">
        <v>6139820.4799999995</v>
      </c>
      <c r="H41" s="260"/>
    </row>
    <row r="42" spans="2:8" x14ac:dyDescent="0.25">
      <c r="B42" s="257" t="s">
        <v>553</v>
      </c>
      <c r="C42" s="258">
        <v>75030581</v>
      </c>
      <c r="D42" s="258">
        <v>70398004</v>
      </c>
      <c r="E42" s="258">
        <v>1105482.56</v>
      </c>
      <c r="F42" s="258">
        <v>4132705.94</v>
      </c>
      <c r="G42" s="258">
        <v>3429806.4099999997</v>
      </c>
      <c r="H42" s="260"/>
    </row>
    <row r="43" spans="2:8" x14ac:dyDescent="0.25">
      <c r="B43" s="259" t="s">
        <v>554</v>
      </c>
      <c r="C43" s="229">
        <v>75030581</v>
      </c>
      <c r="D43" s="229">
        <v>70398004</v>
      </c>
      <c r="E43" s="229">
        <v>1105482.56</v>
      </c>
      <c r="F43" s="229">
        <v>4132705.94</v>
      </c>
      <c r="G43" s="229">
        <v>3429806.4099999997</v>
      </c>
      <c r="H43" s="260"/>
    </row>
    <row r="44" spans="2:8" x14ac:dyDescent="0.25">
      <c r="B44" s="257" t="s">
        <v>555</v>
      </c>
      <c r="C44" s="258">
        <v>100191553</v>
      </c>
      <c r="D44" s="258">
        <v>100191553</v>
      </c>
      <c r="E44" s="258">
        <v>-6221795.1800000006</v>
      </c>
      <c r="F44" s="258">
        <v>5149846.72</v>
      </c>
      <c r="G44" s="258">
        <v>8559684.0500000007</v>
      </c>
    </row>
    <row r="45" spans="2:8" x14ac:dyDescent="0.25">
      <c r="B45" s="259" t="s">
        <v>556</v>
      </c>
      <c r="C45" s="229">
        <v>100191553</v>
      </c>
      <c r="D45" s="229">
        <v>100191553</v>
      </c>
      <c r="E45" s="229">
        <v>-6221795.1800000006</v>
      </c>
      <c r="F45" s="229">
        <v>5149846.72</v>
      </c>
      <c r="G45" s="229">
        <v>8559684.0500000007</v>
      </c>
    </row>
    <row r="46" spans="2:8" x14ac:dyDescent="0.25">
      <c r="B46" s="257" t="s">
        <v>557</v>
      </c>
      <c r="C46" s="258">
        <v>385955881</v>
      </c>
      <c r="D46" s="258">
        <v>400955881</v>
      </c>
      <c r="E46" s="258">
        <v>3115599.6199999996</v>
      </c>
      <c r="F46" s="258">
        <v>18627543.269999996</v>
      </c>
      <c r="G46" s="258">
        <v>19391486.5</v>
      </c>
    </row>
    <row r="47" spans="2:8" x14ac:dyDescent="0.25">
      <c r="B47" s="259" t="s">
        <v>542</v>
      </c>
      <c r="C47" s="229">
        <v>385955881</v>
      </c>
      <c r="D47" s="229">
        <v>400955881</v>
      </c>
      <c r="E47" s="229">
        <v>3115599.6199999996</v>
      </c>
      <c r="F47" s="229">
        <v>18627543.269999996</v>
      </c>
      <c r="G47" s="229">
        <v>19391486.5</v>
      </c>
    </row>
    <row r="48" spans="2:8" x14ac:dyDescent="0.25">
      <c r="B48" s="257" t="s">
        <v>558</v>
      </c>
      <c r="C48" s="258">
        <v>367852784</v>
      </c>
      <c r="D48" s="258">
        <v>377852784</v>
      </c>
      <c r="E48" s="258">
        <v>4378085.7699999996</v>
      </c>
      <c r="F48" s="258">
        <v>14986509.58</v>
      </c>
      <c r="G48" s="258">
        <v>20683843.25</v>
      </c>
    </row>
    <row r="49" spans="2:7" x14ac:dyDescent="0.25">
      <c r="B49" s="259" t="s">
        <v>559</v>
      </c>
      <c r="C49" s="229">
        <v>367852784</v>
      </c>
      <c r="D49" s="229">
        <v>377852784</v>
      </c>
      <c r="E49" s="229">
        <v>4378085.7699999996</v>
      </c>
      <c r="F49" s="229">
        <v>14986509.58</v>
      </c>
      <c r="G49" s="229">
        <v>20683843.25</v>
      </c>
    </row>
    <row r="50" spans="2:7" x14ac:dyDescent="0.25">
      <c r="B50" s="257" t="s">
        <v>560</v>
      </c>
      <c r="C50" s="258">
        <v>3829672020</v>
      </c>
      <c r="D50" s="258">
        <v>5311143927</v>
      </c>
      <c r="E50" s="258">
        <v>7025322.2400000002</v>
      </c>
      <c r="F50" s="258">
        <v>456425828.60000002</v>
      </c>
      <c r="G50" s="258">
        <v>471734144.40999997</v>
      </c>
    </row>
    <row r="51" spans="2:7" x14ac:dyDescent="0.25">
      <c r="B51" s="259" t="s">
        <v>559</v>
      </c>
      <c r="C51" s="229">
        <v>3829672020</v>
      </c>
      <c r="D51" s="229">
        <v>5311143927</v>
      </c>
      <c r="E51" s="229">
        <v>7025322.2400000002</v>
      </c>
      <c r="F51" s="229">
        <v>456425828.60000002</v>
      </c>
      <c r="G51" s="229">
        <v>471734144.40999997</v>
      </c>
    </row>
    <row r="52" spans="2:7" x14ac:dyDescent="0.25">
      <c r="B52" s="257" t="s">
        <v>561</v>
      </c>
      <c r="C52" s="258">
        <v>1434580000</v>
      </c>
      <c r="D52" s="258">
        <v>984830000</v>
      </c>
      <c r="E52" s="258">
        <v>102779148.89000002</v>
      </c>
      <c r="F52" s="258">
        <v>52364252.130000003</v>
      </c>
      <c r="G52" s="258">
        <v>46031102.899999999</v>
      </c>
    </row>
    <row r="53" spans="2:7" x14ac:dyDescent="0.25">
      <c r="B53" s="259" t="s">
        <v>562</v>
      </c>
      <c r="C53" s="229">
        <v>1434580000</v>
      </c>
      <c r="D53" s="229">
        <v>984830000</v>
      </c>
      <c r="E53" s="229">
        <v>102779148.89000002</v>
      </c>
      <c r="F53" s="229">
        <v>52364252.130000003</v>
      </c>
      <c r="G53" s="229">
        <v>46031102.899999999</v>
      </c>
    </row>
    <row r="54" spans="2:7" x14ac:dyDescent="0.25">
      <c r="B54" s="257" t="s">
        <v>563</v>
      </c>
      <c r="C54" s="258">
        <v>1842049557</v>
      </c>
      <c r="D54" s="258">
        <v>2037122383</v>
      </c>
      <c r="E54" s="258">
        <v>11781791.07</v>
      </c>
      <c r="F54" s="258">
        <v>11781791.07</v>
      </c>
      <c r="G54" s="258">
        <v>7779977.9100000001</v>
      </c>
    </row>
    <row r="55" spans="2:7" x14ac:dyDescent="0.25">
      <c r="B55" s="259" t="s">
        <v>542</v>
      </c>
      <c r="C55" s="229">
        <v>1842049557</v>
      </c>
      <c r="D55" s="229">
        <v>2037122383</v>
      </c>
      <c r="E55" s="229">
        <v>11781791.07</v>
      </c>
      <c r="F55" s="229">
        <v>11781791.07</v>
      </c>
      <c r="G55" s="229">
        <v>7779977.9100000001</v>
      </c>
    </row>
    <row r="56" spans="2:7" x14ac:dyDescent="0.25">
      <c r="B56" s="256" t="s">
        <v>564</v>
      </c>
      <c r="C56" s="229">
        <v>72668224132</v>
      </c>
      <c r="D56" s="229">
        <v>72053848735.520004</v>
      </c>
      <c r="E56" s="229">
        <v>4373164329.7300005</v>
      </c>
      <c r="F56" s="229">
        <v>5531369644.5200005</v>
      </c>
      <c r="G56" s="229">
        <v>5703067669.4300003</v>
      </c>
    </row>
    <row r="57" spans="2:7" x14ac:dyDescent="0.25">
      <c r="B57" s="257" t="s">
        <v>565</v>
      </c>
      <c r="C57" s="258">
        <v>5452668392</v>
      </c>
      <c r="D57" s="258">
        <v>5972759332</v>
      </c>
      <c r="E57" s="258">
        <v>433312177.42000002</v>
      </c>
      <c r="F57" s="258">
        <v>478979710.79999995</v>
      </c>
      <c r="G57" s="258">
        <v>447071622.19999993</v>
      </c>
    </row>
    <row r="58" spans="2:7" x14ac:dyDescent="0.25">
      <c r="B58" s="259" t="s">
        <v>542</v>
      </c>
      <c r="C58" s="229">
        <v>501120821</v>
      </c>
      <c r="D58" s="229">
        <v>437405810.75999999</v>
      </c>
      <c r="E58" s="229">
        <v>15628252.860000001</v>
      </c>
      <c r="F58" s="229">
        <v>22560075.16</v>
      </c>
      <c r="G58" s="229">
        <v>25020457.800000001</v>
      </c>
    </row>
    <row r="59" spans="2:7" x14ac:dyDescent="0.25">
      <c r="B59" s="259" t="s">
        <v>566</v>
      </c>
      <c r="C59" s="229">
        <v>67722436</v>
      </c>
      <c r="D59" s="229">
        <v>88310693.060000002</v>
      </c>
      <c r="E59" s="229">
        <v>199587.68</v>
      </c>
      <c r="F59" s="229">
        <v>0</v>
      </c>
      <c r="G59" s="229">
        <v>853129.95</v>
      </c>
    </row>
    <row r="60" spans="2:7" x14ac:dyDescent="0.25">
      <c r="B60" s="259" t="s">
        <v>567</v>
      </c>
      <c r="C60" s="229">
        <v>2202337140</v>
      </c>
      <c r="D60" s="229">
        <v>2665554833.1800003</v>
      </c>
      <c r="E60" s="229">
        <v>108780585.43000001</v>
      </c>
      <c r="F60" s="229">
        <v>144522313.41</v>
      </c>
      <c r="G60" s="229">
        <v>142290961.76999998</v>
      </c>
    </row>
    <row r="61" spans="2:7" x14ac:dyDescent="0.25">
      <c r="B61" s="259" t="s">
        <v>568</v>
      </c>
      <c r="C61" s="229">
        <v>754999043</v>
      </c>
      <c r="D61" s="229">
        <v>754999043</v>
      </c>
      <c r="E61" s="229">
        <v>56947012.189999998</v>
      </c>
      <c r="F61" s="229">
        <v>60140582.969999999</v>
      </c>
      <c r="G61" s="229">
        <v>47150333.419999994</v>
      </c>
    </row>
    <row r="62" spans="2:7" x14ac:dyDescent="0.25">
      <c r="B62" s="259" t="s">
        <v>544</v>
      </c>
      <c r="C62" s="229">
        <v>1926488952</v>
      </c>
      <c r="D62" s="229">
        <v>2026488952</v>
      </c>
      <c r="E62" s="229">
        <v>251756739.25999999</v>
      </c>
      <c r="F62" s="229">
        <v>251756739.25999999</v>
      </c>
      <c r="G62" s="229">
        <v>231756739.25999999</v>
      </c>
    </row>
    <row r="63" spans="2:7" x14ac:dyDescent="0.25">
      <c r="B63" s="257" t="s">
        <v>569</v>
      </c>
      <c r="C63" s="258">
        <v>5500022028</v>
      </c>
      <c r="D63" s="258">
        <v>6300022028</v>
      </c>
      <c r="E63" s="258">
        <v>59283383.969999999</v>
      </c>
      <c r="F63" s="258">
        <v>644800438.19999993</v>
      </c>
      <c r="G63" s="258">
        <v>877835002.42000008</v>
      </c>
    </row>
    <row r="64" spans="2:7" x14ac:dyDescent="0.25">
      <c r="B64" s="259" t="s">
        <v>570</v>
      </c>
      <c r="C64" s="229">
        <v>5500022028</v>
      </c>
      <c r="D64" s="229">
        <v>6300022028</v>
      </c>
      <c r="E64" s="229">
        <v>59283383.969999999</v>
      </c>
      <c r="F64" s="229">
        <v>644800438.19999993</v>
      </c>
      <c r="G64" s="229">
        <v>877835002.42000008</v>
      </c>
    </row>
    <row r="65" spans="2:8" x14ac:dyDescent="0.25">
      <c r="B65" s="257" t="s">
        <v>571</v>
      </c>
      <c r="C65" s="258">
        <v>807880837</v>
      </c>
      <c r="D65" s="258">
        <v>811655176</v>
      </c>
      <c r="E65" s="258">
        <v>19674001.34</v>
      </c>
      <c r="F65" s="258">
        <v>87982580.749999985</v>
      </c>
      <c r="G65" s="258">
        <v>48336464.32</v>
      </c>
    </row>
    <row r="66" spans="2:8" x14ac:dyDescent="0.25">
      <c r="B66" s="259" t="s">
        <v>572</v>
      </c>
      <c r="C66" s="229">
        <v>807880837</v>
      </c>
      <c r="D66" s="229">
        <v>811655176</v>
      </c>
      <c r="E66" s="229">
        <v>19674001.34</v>
      </c>
      <c r="F66" s="229">
        <v>87982580.749999985</v>
      </c>
      <c r="G66" s="229">
        <v>48336464.32</v>
      </c>
    </row>
    <row r="67" spans="2:8" x14ac:dyDescent="0.25">
      <c r="B67" s="257" t="s">
        <v>573</v>
      </c>
      <c r="C67" s="258">
        <v>54644544142</v>
      </c>
      <c r="D67" s="258">
        <v>51608393177.400002</v>
      </c>
      <c r="E67" s="258">
        <v>3571754875.1599998</v>
      </c>
      <c r="F67" s="258">
        <v>3788199830.3600001</v>
      </c>
      <c r="G67" s="258">
        <v>3814516318.9999995</v>
      </c>
    </row>
    <row r="68" spans="2:8" x14ac:dyDescent="0.25">
      <c r="B68" s="259" t="s">
        <v>567</v>
      </c>
      <c r="C68" s="229">
        <v>54578544142</v>
      </c>
      <c r="D68" s="229">
        <v>51542393177.400002</v>
      </c>
      <c r="E68" s="229">
        <v>3568639780.1299996</v>
      </c>
      <c r="F68" s="229">
        <v>3782904107.3400002</v>
      </c>
      <c r="G68" s="229">
        <v>3809316295.0899997</v>
      </c>
    </row>
    <row r="69" spans="2:8" x14ac:dyDescent="0.25">
      <c r="B69" s="259" t="s">
        <v>574</v>
      </c>
      <c r="C69" s="229">
        <v>36000000</v>
      </c>
      <c r="D69" s="229">
        <v>36000000</v>
      </c>
      <c r="E69" s="229">
        <v>0</v>
      </c>
      <c r="F69" s="229">
        <v>577713.57999999996</v>
      </c>
      <c r="G69" s="229">
        <v>1997824.31</v>
      </c>
    </row>
    <row r="70" spans="2:8" x14ac:dyDescent="0.25">
      <c r="B70" s="259" t="s">
        <v>575</v>
      </c>
      <c r="C70" s="229">
        <v>30000000</v>
      </c>
      <c r="D70" s="229">
        <v>30000000</v>
      </c>
      <c r="E70" s="229">
        <v>3115095.03</v>
      </c>
      <c r="F70" s="229">
        <v>4718009.4400000004</v>
      </c>
      <c r="G70" s="229">
        <v>3202199.6</v>
      </c>
      <c r="H70" s="261"/>
    </row>
    <row r="71" spans="2:8" x14ac:dyDescent="0.25">
      <c r="B71" s="257" t="s">
        <v>576</v>
      </c>
      <c r="C71" s="258">
        <v>541455397</v>
      </c>
      <c r="D71" s="258">
        <v>734679938</v>
      </c>
      <c r="E71" s="258">
        <v>10286812.630000001</v>
      </c>
      <c r="F71" s="258">
        <v>36744897.640000001</v>
      </c>
      <c r="G71" s="258">
        <v>40995847.189999998</v>
      </c>
    </row>
    <row r="72" spans="2:8" x14ac:dyDescent="0.25">
      <c r="B72" s="259" t="s">
        <v>567</v>
      </c>
      <c r="C72" s="229">
        <v>541455397</v>
      </c>
      <c r="D72" s="229">
        <v>734679938</v>
      </c>
      <c r="E72" s="229">
        <v>10286812.630000001</v>
      </c>
      <c r="F72" s="229">
        <v>36744897.640000001</v>
      </c>
      <c r="G72" s="229">
        <v>40995847.189999998</v>
      </c>
    </row>
    <row r="73" spans="2:8" x14ac:dyDescent="0.25">
      <c r="B73" s="257" t="s">
        <v>577</v>
      </c>
      <c r="C73" s="258">
        <v>1488249090</v>
      </c>
      <c r="D73" s="258">
        <v>1696863982.6799998</v>
      </c>
      <c r="E73" s="258">
        <v>136323689.44999999</v>
      </c>
      <c r="F73" s="258">
        <v>156298872.72</v>
      </c>
      <c r="G73" s="258">
        <v>148793855.09999999</v>
      </c>
    </row>
    <row r="74" spans="2:8" x14ac:dyDescent="0.25">
      <c r="B74" s="259" t="s">
        <v>578</v>
      </c>
      <c r="C74" s="229">
        <v>862744297</v>
      </c>
      <c r="D74" s="229">
        <v>1017839189.6799999</v>
      </c>
      <c r="E74" s="229">
        <v>92026964.289999992</v>
      </c>
      <c r="F74" s="229">
        <v>111357063</v>
      </c>
      <c r="G74" s="229">
        <v>100364962.52</v>
      </c>
    </row>
    <row r="75" spans="2:8" x14ac:dyDescent="0.25">
      <c r="B75" s="259" t="s">
        <v>551</v>
      </c>
      <c r="C75" s="229">
        <v>625504793</v>
      </c>
      <c r="D75" s="229">
        <v>679024793</v>
      </c>
      <c r="E75" s="229">
        <v>44296725.160000004</v>
      </c>
      <c r="F75" s="229">
        <v>44941809.720000006</v>
      </c>
      <c r="G75" s="229">
        <v>48428892.579999998</v>
      </c>
    </row>
    <row r="76" spans="2:8" x14ac:dyDescent="0.25">
      <c r="B76" s="257" t="s">
        <v>579</v>
      </c>
      <c r="C76" s="258">
        <v>3769466554</v>
      </c>
      <c r="D76" s="258">
        <v>4443154646</v>
      </c>
      <c r="E76" s="258">
        <v>120660653.86000001</v>
      </c>
      <c r="F76" s="258">
        <v>306784596.74000001</v>
      </c>
      <c r="G76" s="258">
        <v>298860296.94999999</v>
      </c>
    </row>
    <row r="77" spans="2:8" x14ac:dyDescent="0.25">
      <c r="B77" s="259" t="s">
        <v>570</v>
      </c>
      <c r="C77" s="229">
        <v>3769466554</v>
      </c>
      <c r="D77" s="229">
        <v>4443154646</v>
      </c>
      <c r="E77" s="229">
        <v>120660653.86000001</v>
      </c>
      <c r="F77" s="229">
        <v>306784596.74000001</v>
      </c>
      <c r="G77" s="229">
        <v>298860296.94999999</v>
      </c>
    </row>
    <row r="78" spans="2:8" s="262" customFormat="1" x14ac:dyDescent="0.25">
      <c r="B78" s="257" t="s">
        <v>580</v>
      </c>
      <c r="C78" s="258">
        <v>242838551</v>
      </c>
      <c r="D78" s="258">
        <v>243938551</v>
      </c>
      <c r="E78" s="258">
        <v>3713682.8899999997</v>
      </c>
      <c r="F78" s="258">
        <v>12196884.300000001</v>
      </c>
      <c r="G78" s="258">
        <v>10312444.77</v>
      </c>
    </row>
    <row r="79" spans="2:8" x14ac:dyDescent="0.25">
      <c r="B79" s="259" t="s">
        <v>572</v>
      </c>
      <c r="C79" s="229">
        <v>242838551</v>
      </c>
      <c r="D79" s="229">
        <v>243938551</v>
      </c>
      <c r="E79" s="229">
        <v>3713682.8899999997</v>
      </c>
      <c r="F79" s="229">
        <v>12196884.300000001</v>
      </c>
      <c r="G79" s="229">
        <v>10312444.77</v>
      </c>
    </row>
    <row r="80" spans="2:8" x14ac:dyDescent="0.25">
      <c r="B80" s="257" t="s">
        <v>581</v>
      </c>
      <c r="C80" s="258">
        <v>221099141</v>
      </c>
      <c r="D80" s="258">
        <v>242381904.44</v>
      </c>
      <c r="E80" s="258">
        <v>18155053.009999998</v>
      </c>
      <c r="F80" s="258">
        <v>19381833.009999998</v>
      </c>
      <c r="G80" s="258">
        <v>16345817.48</v>
      </c>
    </row>
    <row r="81" spans="2:8" x14ac:dyDescent="0.25">
      <c r="B81" s="259" t="s">
        <v>572</v>
      </c>
      <c r="C81" s="229">
        <v>221099141</v>
      </c>
      <c r="D81" s="229">
        <v>242381904.44</v>
      </c>
      <c r="E81" s="229">
        <v>18155053.009999998</v>
      </c>
      <c r="F81" s="229">
        <v>19381833.009999998</v>
      </c>
      <c r="G81" s="229">
        <v>16345817.48</v>
      </c>
    </row>
    <row r="82" spans="2:8" x14ac:dyDescent="0.25">
      <c r="B82" s="256" t="s">
        <v>582</v>
      </c>
      <c r="C82" s="229">
        <v>3128516588</v>
      </c>
      <c r="D82" s="229">
        <v>2993806805.5</v>
      </c>
      <c r="E82" s="229">
        <v>21714612.249999996</v>
      </c>
      <c r="F82" s="229">
        <v>166098504.59999999</v>
      </c>
      <c r="G82" s="229">
        <v>171468316</v>
      </c>
    </row>
    <row r="83" spans="2:8" x14ac:dyDescent="0.25">
      <c r="B83" s="257" t="s">
        <v>583</v>
      </c>
      <c r="C83" s="258">
        <v>3128516588</v>
      </c>
      <c r="D83" s="258">
        <v>2993806805.5</v>
      </c>
      <c r="E83" s="258">
        <v>21714612.249999996</v>
      </c>
      <c r="F83" s="258">
        <v>166098504.59999999</v>
      </c>
      <c r="G83" s="258">
        <v>171468316</v>
      </c>
    </row>
    <row r="84" spans="2:8" x14ac:dyDescent="0.25">
      <c r="B84" s="259" t="s">
        <v>584</v>
      </c>
      <c r="C84" s="229">
        <v>180750600</v>
      </c>
      <c r="D84" s="229">
        <v>92080398</v>
      </c>
      <c r="E84" s="229">
        <v>1998718.18</v>
      </c>
      <c r="F84" s="229">
        <v>1974185.38</v>
      </c>
      <c r="G84" s="229">
        <v>1974185.38</v>
      </c>
    </row>
    <row r="85" spans="2:8" x14ac:dyDescent="0.25">
      <c r="B85" s="259" t="s">
        <v>534</v>
      </c>
      <c r="C85" s="229">
        <v>2945565988</v>
      </c>
      <c r="D85" s="229">
        <v>2900426407.5</v>
      </c>
      <c r="E85" s="229">
        <v>19715894.069999997</v>
      </c>
      <c r="F85" s="229">
        <v>164124319.22</v>
      </c>
      <c r="G85" s="229">
        <v>169494130.62</v>
      </c>
    </row>
    <row r="86" spans="2:8" x14ac:dyDescent="0.25">
      <c r="B86" s="259" t="s">
        <v>535</v>
      </c>
      <c r="C86" s="229">
        <v>2200000</v>
      </c>
      <c r="D86" s="229">
        <v>1300000</v>
      </c>
      <c r="E86" s="229">
        <v>0</v>
      </c>
      <c r="F86" s="229">
        <v>0</v>
      </c>
      <c r="G86" s="229">
        <v>0</v>
      </c>
    </row>
    <row r="87" spans="2:8" x14ac:dyDescent="0.25">
      <c r="B87" s="256" t="s">
        <v>585</v>
      </c>
      <c r="C87" s="229">
        <v>37491570916</v>
      </c>
      <c r="D87" s="229">
        <v>37976508567.880005</v>
      </c>
      <c r="E87" s="229">
        <v>556667643.24000001</v>
      </c>
      <c r="F87" s="229">
        <v>637121019.95000005</v>
      </c>
      <c r="G87" s="229">
        <v>613493950.41000009</v>
      </c>
      <c r="H87" s="263"/>
    </row>
    <row r="88" spans="2:8" x14ac:dyDescent="0.25">
      <c r="B88" s="257" t="s">
        <v>586</v>
      </c>
      <c r="C88" s="258">
        <v>30327207526</v>
      </c>
      <c r="D88" s="258">
        <v>29711625863.880001</v>
      </c>
      <c r="E88" s="258">
        <v>79984988.260000005</v>
      </c>
      <c r="F88" s="258">
        <v>111144632.19</v>
      </c>
      <c r="G88" s="258">
        <v>89566674.989999995</v>
      </c>
      <c r="H88" s="264"/>
    </row>
    <row r="89" spans="2:8" x14ac:dyDescent="0.25">
      <c r="B89" s="259" t="s">
        <v>542</v>
      </c>
      <c r="C89" s="229">
        <v>694604287</v>
      </c>
      <c r="D89" s="229">
        <v>965097110.40999997</v>
      </c>
      <c r="E89" s="229">
        <v>5856354.1399999987</v>
      </c>
      <c r="F89" s="229">
        <v>35435494.43</v>
      </c>
      <c r="G89" s="229">
        <v>40447273.559999995</v>
      </c>
      <c r="H89" s="263"/>
    </row>
    <row r="90" spans="2:8" x14ac:dyDescent="0.25">
      <c r="B90" s="259" t="s">
        <v>572</v>
      </c>
      <c r="C90" s="229">
        <v>16000000</v>
      </c>
      <c r="D90" s="229">
        <v>10675506.469999999</v>
      </c>
      <c r="E90" s="229">
        <v>-1355123.64</v>
      </c>
      <c r="F90" s="229">
        <v>225380</v>
      </c>
      <c r="G90" s="229">
        <v>1772143.67</v>
      </c>
      <c r="H90" s="264"/>
    </row>
    <row r="91" spans="2:8" x14ac:dyDescent="0.25">
      <c r="B91" s="259" t="s">
        <v>544</v>
      </c>
      <c r="C91" s="229">
        <v>29616603239</v>
      </c>
      <c r="D91" s="229">
        <v>28735853247</v>
      </c>
      <c r="E91" s="229">
        <v>75483757.760000005</v>
      </c>
      <c r="F91" s="229">
        <v>75483757.760000005</v>
      </c>
      <c r="G91" s="229">
        <v>47347257.759999998</v>
      </c>
      <c r="H91" s="263"/>
    </row>
    <row r="92" spans="2:8" x14ac:dyDescent="0.25">
      <c r="B92" s="257" t="s">
        <v>587</v>
      </c>
      <c r="C92" s="258">
        <v>3641414862</v>
      </c>
      <c r="D92" s="258">
        <v>3910328996</v>
      </c>
      <c r="E92" s="258">
        <v>121757391.58000001</v>
      </c>
      <c r="F92" s="258">
        <v>168040566.95000002</v>
      </c>
      <c r="G92" s="258">
        <v>222569941.03000003</v>
      </c>
      <c r="H92" s="264"/>
    </row>
    <row r="93" spans="2:8" x14ac:dyDescent="0.25">
      <c r="B93" s="259" t="s">
        <v>567</v>
      </c>
      <c r="C93" s="229">
        <v>2365114862</v>
      </c>
      <c r="D93" s="229">
        <v>2640510252.3800001</v>
      </c>
      <c r="E93" s="229">
        <v>69740355.670000002</v>
      </c>
      <c r="F93" s="229">
        <v>124152777.74000001</v>
      </c>
      <c r="G93" s="229">
        <v>179767285.36000001</v>
      </c>
      <c r="H93" s="264"/>
    </row>
    <row r="94" spans="2:8" x14ac:dyDescent="0.25">
      <c r="B94" s="259" t="s">
        <v>588</v>
      </c>
      <c r="C94" s="229">
        <v>1276300000</v>
      </c>
      <c r="D94" s="229">
        <v>1269818743.6199999</v>
      </c>
      <c r="E94" s="229">
        <v>52017035.910000004</v>
      </c>
      <c r="F94" s="229">
        <v>43887789.210000001</v>
      </c>
      <c r="G94" s="229">
        <v>42802655.670000002</v>
      </c>
      <c r="H94" s="263"/>
    </row>
    <row r="95" spans="2:8" x14ac:dyDescent="0.25">
      <c r="B95" s="257" t="s">
        <v>589</v>
      </c>
      <c r="C95" s="258">
        <v>178349806</v>
      </c>
      <c r="D95" s="258">
        <v>1025500166</v>
      </c>
      <c r="E95" s="258">
        <v>100981949.09999999</v>
      </c>
      <c r="F95" s="258">
        <v>124492247.25</v>
      </c>
      <c r="G95" s="258">
        <v>139099858.22000003</v>
      </c>
      <c r="H95" s="264"/>
    </row>
    <row r="96" spans="2:8" x14ac:dyDescent="0.25">
      <c r="B96" s="259" t="s">
        <v>554</v>
      </c>
      <c r="C96" s="229">
        <v>178349806</v>
      </c>
      <c r="D96" s="229">
        <v>261085928.38</v>
      </c>
      <c r="E96" s="229">
        <v>17733495.27</v>
      </c>
      <c r="F96" s="229">
        <v>12771873.07</v>
      </c>
      <c r="G96" s="229">
        <v>4820622.05</v>
      </c>
      <c r="H96" s="263"/>
    </row>
    <row r="97" spans="2:8" x14ac:dyDescent="0.25">
      <c r="B97" s="259" t="s">
        <v>590</v>
      </c>
      <c r="C97" s="229">
        <v>0</v>
      </c>
      <c r="D97" s="229">
        <v>764414237.62</v>
      </c>
      <c r="E97" s="229">
        <v>83248453.829999998</v>
      </c>
      <c r="F97" s="229">
        <v>111720374.18000001</v>
      </c>
      <c r="G97" s="229">
        <v>134279236.17000002</v>
      </c>
      <c r="H97" s="264"/>
    </row>
    <row r="98" spans="2:8" x14ac:dyDescent="0.25">
      <c r="B98" s="257" t="s">
        <v>591</v>
      </c>
      <c r="C98" s="258">
        <v>112183641</v>
      </c>
      <c r="D98" s="258">
        <v>126183641</v>
      </c>
      <c r="E98" s="258">
        <v>10385869.07</v>
      </c>
      <c r="F98" s="258">
        <v>11147020.48</v>
      </c>
      <c r="G98" s="258">
        <v>13351492.76</v>
      </c>
      <c r="H98" s="263"/>
    </row>
    <row r="99" spans="2:8" x14ac:dyDescent="0.25">
      <c r="B99" s="259" t="s">
        <v>592</v>
      </c>
      <c r="C99" s="229">
        <v>0</v>
      </c>
      <c r="D99" s="229">
        <v>2072800</v>
      </c>
      <c r="E99" s="229">
        <v>0</v>
      </c>
      <c r="F99" s="229">
        <v>0</v>
      </c>
      <c r="G99" s="229">
        <v>1307912</v>
      </c>
      <c r="H99" s="264"/>
    </row>
    <row r="100" spans="2:8" x14ac:dyDescent="0.25">
      <c r="B100" s="259" t="s">
        <v>572</v>
      </c>
      <c r="C100" s="229">
        <v>112183641</v>
      </c>
      <c r="D100" s="229">
        <v>124110841</v>
      </c>
      <c r="E100" s="229">
        <v>10385869.07</v>
      </c>
      <c r="F100" s="229">
        <v>11147020.48</v>
      </c>
      <c r="G100" s="229">
        <v>12043580.76</v>
      </c>
      <c r="H100" s="263"/>
    </row>
    <row r="101" spans="2:8" x14ac:dyDescent="0.25">
      <c r="B101" s="257" t="s">
        <v>593</v>
      </c>
      <c r="C101" s="258">
        <v>334176821</v>
      </c>
      <c r="D101" s="258">
        <v>420676821</v>
      </c>
      <c r="E101" s="258">
        <v>65628489.239999995</v>
      </c>
      <c r="F101" s="258">
        <v>17855766.869999997</v>
      </c>
      <c r="G101" s="258">
        <v>21685119.210000001</v>
      </c>
    </row>
    <row r="102" spans="2:8" x14ac:dyDescent="0.25">
      <c r="B102" s="259" t="s">
        <v>568</v>
      </c>
      <c r="C102" s="229">
        <v>328331821</v>
      </c>
      <c r="D102" s="229">
        <v>414607321</v>
      </c>
      <c r="E102" s="229">
        <v>65570565.239999995</v>
      </c>
      <c r="F102" s="229">
        <v>17818050.369999997</v>
      </c>
      <c r="G102" s="229">
        <v>21637402.710000001</v>
      </c>
    </row>
    <row r="103" spans="2:8" x14ac:dyDescent="0.25">
      <c r="B103" s="259" t="s">
        <v>594</v>
      </c>
      <c r="C103" s="229">
        <v>5845000</v>
      </c>
      <c r="D103" s="229">
        <v>6069500</v>
      </c>
      <c r="E103" s="229">
        <v>57924</v>
      </c>
      <c r="F103" s="229">
        <v>37716.5</v>
      </c>
      <c r="G103" s="229">
        <v>47716.5</v>
      </c>
    </row>
    <row r="104" spans="2:8" x14ac:dyDescent="0.25">
      <c r="B104" s="257" t="s">
        <v>595</v>
      </c>
      <c r="C104" s="258">
        <v>2127499425</v>
      </c>
      <c r="D104" s="258">
        <v>2041854245</v>
      </c>
      <c r="E104" s="258">
        <v>117900166.15000001</v>
      </c>
      <c r="F104" s="258">
        <v>162032751.59</v>
      </c>
      <c r="G104" s="258">
        <v>84694010.620000005</v>
      </c>
    </row>
    <row r="105" spans="2:8" x14ac:dyDescent="0.25">
      <c r="B105" s="259" t="s">
        <v>596</v>
      </c>
      <c r="C105" s="229">
        <v>2127499425</v>
      </c>
      <c r="D105" s="229">
        <v>2041854245</v>
      </c>
      <c r="E105" s="229">
        <v>117900166.15000001</v>
      </c>
      <c r="F105" s="229">
        <v>162032751.59</v>
      </c>
      <c r="G105" s="229">
        <v>84694010.620000005</v>
      </c>
    </row>
    <row r="106" spans="2:8" x14ac:dyDescent="0.25">
      <c r="B106" s="257" t="s">
        <v>597</v>
      </c>
      <c r="C106" s="258">
        <v>770738835</v>
      </c>
      <c r="D106" s="258">
        <v>740338835</v>
      </c>
      <c r="E106" s="258">
        <v>60028789.840000004</v>
      </c>
      <c r="F106" s="258">
        <v>42408034.619999997</v>
      </c>
      <c r="G106" s="258">
        <v>42526853.579999998</v>
      </c>
    </row>
    <row r="107" spans="2:8" x14ac:dyDescent="0.25">
      <c r="B107" s="259" t="s">
        <v>570</v>
      </c>
      <c r="C107" s="229">
        <v>763538835</v>
      </c>
      <c r="D107" s="229">
        <v>736556188</v>
      </c>
      <c r="E107" s="229">
        <v>59991525.440000005</v>
      </c>
      <c r="F107" s="229">
        <v>42318034.619999997</v>
      </c>
      <c r="G107" s="229">
        <v>42024995</v>
      </c>
    </row>
    <row r="108" spans="2:8" x14ac:dyDescent="0.25">
      <c r="B108" s="259" t="s">
        <v>598</v>
      </c>
      <c r="C108" s="229">
        <v>7200000</v>
      </c>
      <c r="D108" s="229">
        <v>3782647</v>
      </c>
      <c r="E108" s="229">
        <v>37264.400000000001</v>
      </c>
      <c r="F108" s="229">
        <v>90000</v>
      </c>
      <c r="G108" s="229">
        <v>501858.58</v>
      </c>
    </row>
    <row r="109" spans="2:8" x14ac:dyDescent="0.25">
      <c r="B109" s="254" t="s">
        <v>599</v>
      </c>
      <c r="C109" s="255">
        <v>63356076866</v>
      </c>
      <c r="D109" s="255">
        <v>70319488159.01001</v>
      </c>
      <c r="E109" s="255">
        <v>5443778426.579999</v>
      </c>
      <c r="F109" s="255">
        <v>5734894006.4000006</v>
      </c>
      <c r="G109" s="255">
        <v>5898772067.0699997</v>
      </c>
    </row>
    <row r="110" spans="2:8" x14ac:dyDescent="0.25">
      <c r="B110" s="256" t="s">
        <v>600</v>
      </c>
      <c r="C110" s="229">
        <v>32787717011</v>
      </c>
      <c r="D110" s="229">
        <v>34507903965.790001</v>
      </c>
      <c r="E110" s="229">
        <v>2373145335.7699995</v>
      </c>
      <c r="F110" s="229">
        <v>2552103219.9299998</v>
      </c>
      <c r="G110" s="229">
        <v>2904264436.3299999</v>
      </c>
    </row>
    <row r="111" spans="2:8" x14ac:dyDescent="0.25">
      <c r="B111" s="257" t="s">
        <v>601</v>
      </c>
      <c r="C111" s="258">
        <v>29415015339</v>
      </c>
      <c r="D111" s="258">
        <v>30395705624.510002</v>
      </c>
      <c r="E111" s="258">
        <v>2052742682.1900001</v>
      </c>
      <c r="F111" s="258">
        <v>2157916124.9400001</v>
      </c>
      <c r="G111" s="258">
        <v>2657350475.6800003</v>
      </c>
    </row>
    <row r="112" spans="2:8" x14ac:dyDescent="0.25">
      <c r="B112" s="259" t="s">
        <v>542</v>
      </c>
      <c r="C112" s="229">
        <v>1848957243</v>
      </c>
      <c r="D112" s="229">
        <v>1966719459.3</v>
      </c>
      <c r="E112" s="229">
        <v>27221163.030000001</v>
      </c>
      <c r="F112" s="229">
        <v>83733873.799999997</v>
      </c>
      <c r="G112" s="229">
        <v>93238145.159999996</v>
      </c>
    </row>
    <row r="113" spans="2:7" x14ac:dyDescent="0.25">
      <c r="B113" s="259" t="s">
        <v>602</v>
      </c>
      <c r="C113" s="229">
        <v>1412375</v>
      </c>
      <c r="D113" s="229">
        <v>0</v>
      </c>
      <c r="E113" s="229">
        <v>0</v>
      </c>
      <c r="F113" s="229">
        <v>0</v>
      </c>
      <c r="G113" s="229">
        <v>0</v>
      </c>
    </row>
    <row r="114" spans="2:7" x14ac:dyDescent="0.25">
      <c r="B114" s="259" t="s">
        <v>534</v>
      </c>
      <c r="C114" s="229">
        <v>612037530</v>
      </c>
      <c r="D114" s="229">
        <v>544284344</v>
      </c>
      <c r="E114" s="229">
        <v>13299872.439999999</v>
      </c>
      <c r="F114" s="229">
        <v>26613737.350000001</v>
      </c>
      <c r="G114" s="229">
        <v>30291897.75</v>
      </c>
    </row>
    <row r="115" spans="2:7" x14ac:dyDescent="0.25">
      <c r="B115" s="259" t="s">
        <v>567</v>
      </c>
      <c r="C115" s="229">
        <v>90234580</v>
      </c>
      <c r="D115" s="229">
        <v>83803640</v>
      </c>
      <c r="E115" s="229">
        <v>153400</v>
      </c>
      <c r="F115" s="229">
        <v>4238849.47</v>
      </c>
      <c r="G115" s="229">
        <v>2326104.92</v>
      </c>
    </row>
    <row r="116" spans="2:7" x14ac:dyDescent="0.25">
      <c r="B116" s="259" t="s">
        <v>578</v>
      </c>
      <c r="C116" s="229">
        <v>55639539</v>
      </c>
      <c r="D116" s="229">
        <v>76198650.700000003</v>
      </c>
      <c r="E116" s="229">
        <v>0</v>
      </c>
      <c r="F116" s="229">
        <v>0</v>
      </c>
      <c r="G116" s="229">
        <v>0</v>
      </c>
    </row>
    <row r="117" spans="2:7" x14ac:dyDescent="0.25">
      <c r="B117" s="259" t="s">
        <v>551</v>
      </c>
      <c r="C117" s="229">
        <v>452972425</v>
      </c>
      <c r="D117" s="229">
        <v>457754862.86000001</v>
      </c>
      <c r="E117" s="229">
        <v>10874338.049999999</v>
      </c>
      <c r="F117" s="229">
        <v>21373404.07</v>
      </c>
      <c r="G117" s="229">
        <v>20726402.949999999</v>
      </c>
    </row>
    <row r="118" spans="2:7" x14ac:dyDescent="0.25">
      <c r="B118" s="259" t="s">
        <v>603</v>
      </c>
      <c r="C118" s="229">
        <v>13526586</v>
      </c>
      <c r="D118" s="229">
        <v>9094515.290000001</v>
      </c>
      <c r="E118" s="229">
        <v>99082.62</v>
      </c>
      <c r="F118" s="229">
        <v>99082.62</v>
      </c>
      <c r="G118" s="229">
        <v>99082.62</v>
      </c>
    </row>
    <row r="119" spans="2:7" x14ac:dyDescent="0.25">
      <c r="B119" s="259" t="s">
        <v>604</v>
      </c>
      <c r="C119" s="229">
        <v>1158300000</v>
      </c>
      <c r="D119" s="229">
        <v>988000000</v>
      </c>
      <c r="E119" s="229">
        <v>12810180.07</v>
      </c>
      <c r="F119" s="229">
        <v>33586645.149999999</v>
      </c>
      <c r="G119" s="229">
        <v>50927387.769999996</v>
      </c>
    </row>
    <row r="120" spans="2:7" x14ac:dyDescent="0.25">
      <c r="B120" s="259" t="s">
        <v>535</v>
      </c>
      <c r="C120" s="229">
        <v>1183852910</v>
      </c>
      <c r="D120" s="229">
        <v>1017592410</v>
      </c>
      <c r="E120" s="229">
        <v>55488542.780000001</v>
      </c>
      <c r="F120" s="229">
        <v>55474429.280000001</v>
      </c>
      <c r="G120" s="229">
        <v>53781654.070000008</v>
      </c>
    </row>
    <row r="121" spans="2:7" x14ac:dyDescent="0.25">
      <c r="B121" s="259" t="s">
        <v>544</v>
      </c>
      <c r="C121" s="229">
        <v>23998082151</v>
      </c>
      <c r="D121" s="229">
        <v>25252257742.360001</v>
      </c>
      <c r="E121" s="229">
        <v>1932796103.2</v>
      </c>
      <c r="F121" s="229">
        <v>1932796103.2</v>
      </c>
      <c r="G121" s="229">
        <v>2405959800.4400001</v>
      </c>
    </row>
    <row r="122" spans="2:7" x14ac:dyDescent="0.25">
      <c r="B122" s="257" t="s">
        <v>605</v>
      </c>
      <c r="C122" s="258">
        <v>2799145782</v>
      </c>
      <c r="D122" s="258">
        <v>3525546382.2799997</v>
      </c>
      <c r="E122" s="258">
        <v>292677703.44</v>
      </c>
      <c r="F122" s="258">
        <v>359488779.21999997</v>
      </c>
      <c r="G122" s="258">
        <v>206855408.26000002</v>
      </c>
    </row>
    <row r="123" spans="2:7" x14ac:dyDescent="0.25">
      <c r="B123" s="259" t="s">
        <v>567</v>
      </c>
      <c r="C123" s="229">
        <v>2799145782</v>
      </c>
      <c r="D123" s="229">
        <v>3524583621.6599998</v>
      </c>
      <c r="E123" s="229">
        <v>292179111.56</v>
      </c>
      <c r="F123" s="229">
        <v>358990187.33999997</v>
      </c>
      <c r="G123" s="229">
        <v>206356816.38000003</v>
      </c>
    </row>
    <row r="124" spans="2:7" x14ac:dyDescent="0.25">
      <c r="B124" s="259" t="s">
        <v>588</v>
      </c>
      <c r="C124" s="229">
        <v>0</v>
      </c>
      <c r="D124" s="229">
        <v>447760.62</v>
      </c>
      <c r="E124" s="229">
        <v>343591.88</v>
      </c>
      <c r="F124" s="229">
        <v>343591.88</v>
      </c>
      <c r="G124" s="229">
        <v>343591.88</v>
      </c>
    </row>
    <row r="125" spans="2:7" x14ac:dyDescent="0.25">
      <c r="B125" s="259" t="s">
        <v>606</v>
      </c>
      <c r="C125" s="229">
        <v>0</v>
      </c>
      <c r="D125" s="229">
        <v>515000</v>
      </c>
      <c r="E125" s="229">
        <v>155000</v>
      </c>
      <c r="F125" s="229">
        <v>155000</v>
      </c>
      <c r="G125" s="229">
        <v>155000</v>
      </c>
    </row>
    <row r="126" spans="2:7" x14ac:dyDescent="0.25">
      <c r="B126" s="257" t="s">
        <v>607</v>
      </c>
      <c r="C126" s="258">
        <v>243662467</v>
      </c>
      <c r="D126" s="258">
        <v>243098036</v>
      </c>
      <c r="E126" s="258">
        <v>8305712.4300000006</v>
      </c>
      <c r="F126" s="258">
        <v>8424009.9299999997</v>
      </c>
      <c r="G126" s="258">
        <v>11312905.23</v>
      </c>
    </row>
    <row r="127" spans="2:7" x14ac:dyDescent="0.25">
      <c r="B127" s="259" t="s">
        <v>570</v>
      </c>
      <c r="C127" s="229">
        <v>243468267</v>
      </c>
      <c r="D127" s="229">
        <v>237580891.34999999</v>
      </c>
      <c r="E127" s="229">
        <v>8305712.4300000006</v>
      </c>
      <c r="F127" s="229">
        <v>8424009.9299999997</v>
      </c>
      <c r="G127" s="229">
        <v>11312905.23</v>
      </c>
    </row>
    <row r="128" spans="2:7" x14ac:dyDescent="0.25">
      <c r="B128" s="259" t="s">
        <v>598</v>
      </c>
      <c r="C128" s="229">
        <v>194200</v>
      </c>
      <c r="D128" s="229">
        <v>5517144.6499999994</v>
      </c>
      <c r="E128" s="229">
        <v>0</v>
      </c>
      <c r="F128" s="229">
        <v>0</v>
      </c>
      <c r="G128" s="229">
        <v>0</v>
      </c>
    </row>
    <row r="129" spans="2:8" x14ac:dyDescent="0.25">
      <c r="B129" s="257" t="s">
        <v>608</v>
      </c>
      <c r="C129" s="258">
        <v>154804254</v>
      </c>
      <c r="D129" s="258">
        <v>160920599</v>
      </c>
      <c r="E129" s="258">
        <v>10110082.560000001</v>
      </c>
      <c r="F129" s="258">
        <v>14601332.180000002</v>
      </c>
      <c r="G129" s="258">
        <v>14439952.469999999</v>
      </c>
    </row>
    <row r="130" spans="2:8" x14ac:dyDescent="0.25">
      <c r="B130" s="259" t="s">
        <v>609</v>
      </c>
      <c r="C130" s="229">
        <v>154804254</v>
      </c>
      <c r="D130" s="229">
        <v>160920599</v>
      </c>
      <c r="E130" s="229">
        <v>10110082.560000001</v>
      </c>
      <c r="F130" s="229">
        <v>14601332.180000002</v>
      </c>
      <c r="G130" s="229">
        <v>14439952.469999999</v>
      </c>
    </row>
    <row r="131" spans="2:8" x14ac:dyDescent="0.25">
      <c r="B131" s="257" t="s">
        <v>610</v>
      </c>
      <c r="C131" s="258">
        <v>28358299</v>
      </c>
      <c r="D131" s="258">
        <v>29609887</v>
      </c>
      <c r="E131" s="258">
        <v>881536.7</v>
      </c>
      <c r="F131" s="258">
        <v>982436.7</v>
      </c>
      <c r="G131" s="258">
        <v>2698229.27</v>
      </c>
    </row>
    <row r="132" spans="2:8" x14ac:dyDescent="0.25">
      <c r="B132" s="259" t="s">
        <v>609</v>
      </c>
      <c r="C132" s="229">
        <v>28358299</v>
      </c>
      <c r="D132" s="229">
        <v>29609887</v>
      </c>
      <c r="E132" s="229">
        <v>881536.7</v>
      </c>
      <c r="F132" s="229">
        <v>982436.7</v>
      </c>
      <c r="G132" s="229">
        <v>2698229.27</v>
      </c>
    </row>
    <row r="133" spans="2:8" x14ac:dyDescent="0.25">
      <c r="B133" s="257" t="s">
        <v>611</v>
      </c>
      <c r="C133" s="258">
        <v>58083742</v>
      </c>
      <c r="D133" s="258">
        <v>60228742</v>
      </c>
      <c r="E133" s="258">
        <v>4140413.2399999998</v>
      </c>
      <c r="F133" s="258">
        <v>4129653.32</v>
      </c>
      <c r="G133" s="258">
        <v>4698167.8900000006</v>
      </c>
    </row>
    <row r="134" spans="2:8" x14ac:dyDescent="0.25">
      <c r="B134" s="259" t="s">
        <v>609</v>
      </c>
      <c r="C134" s="229">
        <v>58083742</v>
      </c>
      <c r="D134" s="229">
        <v>60228742</v>
      </c>
      <c r="E134" s="229">
        <v>4140413.2399999998</v>
      </c>
      <c r="F134" s="229">
        <v>4129653.32</v>
      </c>
      <c r="G134" s="229">
        <v>4698167.8900000006</v>
      </c>
    </row>
    <row r="135" spans="2:8" x14ac:dyDescent="0.25">
      <c r="B135" s="257" t="s">
        <v>612</v>
      </c>
      <c r="C135" s="258">
        <v>23220164</v>
      </c>
      <c r="D135" s="258">
        <v>23220164</v>
      </c>
      <c r="E135" s="258">
        <v>389337.84</v>
      </c>
      <c r="F135" s="258">
        <v>1335618.0999999999</v>
      </c>
      <c r="G135" s="258">
        <v>1800620.8699999999</v>
      </c>
    </row>
    <row r="136" spans="2:8" x14ac:dyDescent="0.25">
      <c r="B136" s="259" t="s">
        <v>609</v>
      </c>
      <c r="C136" s="229">
        <v>23220164</v>
      </c>
      <c r="D136" s="229">
        <v>23220164</v>
      </c>
      <c r="E136" s="229">
        <v>389337.84</v>
      </c>
      <c r="F136" s="229">
        <v>1335618.0999999999</v>
      </c>
      <c r="G136" s="229">
        <v>1800620.8699999999</v>
      </c>
    </row>
    <row r="137" spans="2:8" x14ac:dyDescent="0.25">
      <c r="B137" s="257" t="s">
        <v>613</v>
      </c>
      <c r="C137" s="258">
        <v>19538990</v>
      </c>
      <c r="D137" s="258">
        <v>20472557</v>
      </c>
      <c r="E137" s="258">
        <v>186332.16</v>
      </c>
      <c r="F137" s="258">
        <v>1319614.02</v>
      </c>
      <c r="G137" s="258">
        <v>1347095.29</v>
      </c>
    </row>
    <row r="138" spans="2:8" x14ac:dyDescent="0.25">
      <c r="B138" s="259" t="s">
        <v>609</v>
      </c>
      <c r="C138" s="229">
        <v>19538990</v>
      </c>
      <c r="D138" s="229">
        <v>20472557</v>
      </c>
      <c r="E138" s="229">
        <v>186332.16</v>
      </c>
      <c r="F138" s="229">
        <v>1319614.02</v>
      </c>
      <c r="G138" s="229">
        <v>1347095.29</v>
      </c>
    </row>
    <row r="139" spans="2:8" x14ac:dyDescent="0.25">
      <c r="B139" s="257" t="s">
        <v>614</v>
      </c>
      <c r="C139" s="258">
        <v>18714095</v>
      </c>
      <c r="D139" s="258">
        <v>18856095</v>
      </c>
      <c r="E139" s="258">
        <v>1546805.57</v>
      </c>
      <c r="F139" s="258">
        <v>1624451.9900000002</v>
      </c>
      <c r="G139" s="258">
        <v>2030718.48</v>
      </c>
    </row>
    <row r="140" spans="2:8" x14ac:dyDescent="0.25">
      <c r="B140" s="259" t="s">
        <v>609</v>
      </c>
      <c r="C140" s="229">
        <v>18714095</v>
      </c>
      <c r="D140" s="229">
        <v>18856095</v>
      </c>
      <c r="E140" s="229">
        <v>1546805.57</v>
      </c>
      <c r="F140" s="229">
        <v>1624451.9900000002</v>
      </c>
      <c r="G140" s="229">
        <v>2030718.48</v>
      </c>
    </row>
    <row r="141" spans="2:8" x14ac:dyDescent="0.25">
      <c r="B141" s="257" t="s">
        <v>615</v>
      </c>
      <c r="C141" s="258">
        <v>27173879</v>
      </c>
      <c r="D141" s="258">
        <v>30245879</v>
      </c>
      <c r="E141" s="258">
        <v>2164729.6399999997</v>
      </c>
      <c r="F141" s="258">
        <v>2281199.5299999998</v>
      </c>
      <c r="G141" s="258">
        <v>1730862.89</v>
      </c>
      <c r="H141" s="260"/>
    </row>
    <row r="142" spans="2:8" x14ac:dyDescent="0.25">
      <c r="B142" s="259" t="s">
        <v>609</v>
      </c>
      <c r="C142" s="229">
        <v>27173879</v>
      </c>
      <c r="D142" s="229">
        <v>30245879</v>
      </c>
      <c r="E142" s="229">
        <v>2164729.6399999997</v>
      </c>
      <c r="F142" s="229">
        <v>2281199.5299999998</v>
      </c>
      <c r="G142" s="229">
        <v>1730862.89</v>
      </c>
      <c r="H142" s="260"/>
    </row>
    <row r="143" spans="2:8" x14ac:dyDescent="0.25">
      <c r="B143" s="256" t="s">
        <v>616</v>
      </c>
      <c r="C143" s="229">
        <v>30568359855</v>
      </c>
      <c r="D143" s="229">
        <v>35811584193.220001</v>
      </c>
      <c r="E143" s="229">
        <v>3070633090.8100009</v>
      </c>
      <c r="F143" s="229">
        <v>3182790786.4699998</v>
      </c>
      <c r="G143" s="229">
        <v>2994507630.7399998</v>
      </c>
      <c r="H143" s="260"/>
    </row>
    <row r="144" spans="2:8" x14ac:dyDescent="0.25">
      <c r="B144" s="257" t="s">
        <v>617</v>
      </c>
      <c r="C144" s="258">
        <v>27327318461</v>
      </c>
      <c r="D144" s="258">
        <v>31925472721.100002</v>
      </c>
      <c r="E144" s="258">
        <v>2796575937.9900002</v>
      </c>
      <c r="F144" s="258">
        <v>2895237920.9900002</v>
      </c>
      <c r="G144" s="258">
        <v>2745316371.3099999</v>
      </c>
      <c r="H144" s="260"/>
    </row>
    <row r="145" spans="2:9" x14ac:dyDescent="0.25">
      <c r="B145" s="259" t="s">
        <v>584</v>
      </c>
      <c r="C145" s="229">
        <v>0</v>
      </c>
      <c r="D145" s="229">
        <v>700111540.16999996</v>
      </c>
      <c r="E145" s="229">
        <v>768094.15</v>
      </c>
      <c r="F145" s="229">
        <v>320749500</v>
      </c>
      <c r="G145" s="229">
        <v>241137000</v>
      </c>
      <c r="H145" s="260"/>
    </row>
    <row r="146" spans="2:9" x14ac:dyDescent="0.25">
      <c r="B146" s="259" t="s">
        <v>534</v>
      </c>
      <c r="C146" s="229">
        <v>26581221212</v>
      </c>
      <c r="D146" s="229">
        <v>30478259052.460003</v>
      </c>
      <c r="E146" s="229">
        <v>2758346735.27</v>
      </c>
      <c r="F146" s="229">
        <v>2537027412.4200001</v>
      </c>
      <c r="G146" s="229">
        <v>2436718362.7399998</v>
      </c>
      <c r="H146" s="260"/>
    </row>
    <row r="147" spans="2:9" x14ac:dyDescent="0.25">
      <c r="B147" s="259" t="s">
        <v>618</v>
      </c>
      <c r="C147" s="229">
        <v>106097249</v>
      </c>
      <c r="D147" s="229">
        <v>107102128.47</v>
      </c>
      <c r="E147" s="229">
        <v>0</v>
      </c>
      <c r="F147" s="229">
        <v>0</v>
      </c>
      <c r="G147" s="229">
        <v>30000000</v>
      </c>
      <c r="H147" s="260"/>
    </row>
    <row r="148" spans="2:9" x14ac:dyDescent="0.25">
      <c r="B148" s="259" t="s">
        <v>604</v>
      </c>
      <c r="C148" s="229">
        <v>640000000</v>
      </c>
      <c r="D148" s="229">
        <v>640000000</v>
      </c>
      <c r="E148" s="229">
        <v>37461108.57</v>
      </c>
      <c r="F148" s="229">
        <v>37461008.57</v>
      </c>
      <c r="G148" s="229">
        <v>37461008.57</v>
      </c>
      <c r="H148" s="260"/>
    </row>
    <row r="149" spans="2:9" x14ac:dyDescent="0.25">
      <c r="B149" s="257" t="s">
        <v>619</v>
      </c>
      <c r="C149" s="258">
        <v>155897779</v>
      </c>
      <c r="D149" s="258">
        <v>502206799.12</v>
      </c>
      <c r="E149" s="258">
        <v>50685082.419999994</v>
      </c>
      <c r="F149" s="258">
        <v>11359340.389999999</v>
      </c>
      <c r="G149" s="258">
        <v>11228379.140000001</v>
      </c>
      <c r="H149" s="260"/>
    </row>
    <row r="150" spans="2:9" x14ac:dyDescent="0.25">
      <c r="B150" s="259" t="s">
        <v>592</v>
      </c>
      <c r="C150" s="229">
        <v>0</v>
      </c>
      <c r="D150" s="229">
        <v>8728</v>
      </c>
      <c r="E150" s="229">
        <v>0</v>
      </c>
      <c r="F150" s="229">
        <v>0</v>
      </c>
      <c r="G150" s="229">
        <v>0</v>
      </c>
      <c r="H150" s="260"/>
    </row>
    <row r="151" spans="2:9" x14ac:dyDescent="0.25">
      <c r="B151" s="259" t="s">
        <v>572</v>
      </c>
      <c r="C151" s="229">
        <v>155897779</v>
      </c>
      <c r="D151" s="229">
        <v>502198071.12</v>
      </c>
      <c r="E151" s="229">
        <v>50685082.419999994</v>
      </c>
      <c r="F151" s="229">
        <v>11359340.389999999</v>
      </c>
      <c r="G151" s="229">
        <v>11228379.140000001</v>
      </c>
      <c r="H151" s="260"/>
    </row>
    <row r="152" spans="2:9" x14ac:dyDescent="0.25">
      <c r="B152" s="259" t="s">
        <v>620</v>
      </c>
      <c r="C152" s="229">
        <v>0</v>
      </c>
      <c r="D152" s="229">
        <v>0</v>
      </c>
      <c r="E152" s="229">
        <v>0</v>
      </c>
      <c r="F152" s="229">
        <v>0</v>
      </c>
      <c r="G152" s="229">
        <v>0</v>
      </c>
      <c r="H152" s="260"/>
    </row>
    <row r="153" spans="2:9" x14ac:dyDescent="0.25">
      <c r="B153" s="257" t="s">
        <v>621</v>
      </c>
      <c r="C153" s="258">
        <v>571559118</v>
      </c>
      <c r="D153" s="258">
        <v>751633002</v>
      </c>
      <c r="E153" s="258">
        <v>32767832.049999997</v>
      </c>
      <c r="F153" s="258">
        <v>62136043.129999995</v>
      </c>
      <c r="G153" s="258">
        <v>52506668.32</v>
      </c>
      <c r="H153" s="260"/>
    </row>
    <row r="154" spans="2:9" x14ac:dyDescent="0.25">
      <c r="B154" s="259" t="s">
        <v>584</v>
      </c>
      <c r="C154" s="229">
        <v>0</v>
      </c>
      <c r="D154" s="229">
        <v>57414180</v>
      </c>
      <c r="E154" s="229">
        <v>0</v>
      </c>
      <c r="F154" s="229">
        <v>0</v>
      </c>
      <c r="G154" s="229">
        <v>0</v>
      </c>
      <c r="H154" s="260"/>
    </row>
    <row r="155" spans="2:9" x14ac:dyDescent="0.25">
      <c r="B155" s="259" t="s">
        <v>534</v>
      </c>
      <c r="C155" s="229">
        <v>571559118</v>
      </c>
      <c r="D155" s="229">
        <v>694218822</v>
      </c>
      <c r="E155" s="229">
        <v>32767832.049999997</v>
      </c>
      <c r="F155" s="229">
        <v>62136043.129999995</v>
      </c>
      <c r="G155" s="229">
        <v>52506668.32</v>
      </c>
      <c r="H155" s="260"/>
    </row>
    <row r="156" spans="2:9" x14ac:dyDescent="0.25">
      <c r="B156" s="257" t="s">
        <v>622</v>
      </c>
      <c r="C156" s="258">
        <v>1290877592</v>
      </c>
      <c r="D156" s="258">
        <v>1389911706</v>
      </c>
      <c r="E156" s="258">
        <v>153453342.89999998</v>
      </c>
      <c r="F156" s="258">
        <v>111478873.13</v>
      </c>
      <c r="G156" s="258">
        <v>100562504.89</v>
      </c>
      <c r="H156" s="260"/>
    </row>
    <row r="157" spans="2:9" x14ac:dyDescent="0.25">
      <c r="B157" s="259" t="s">
        <v>567</v>
      </c>
      <c r="C157" s="229">
        <v>1290877592</v>
      </c>
      <c r="D157" s="229">
        <v>1389911706</v>
      </c>
      <c r="E157" s="229">
        <v>153453342.89999998</v>
      </c>
      <c r="F157" s="229">
        <v>111478873.13</v>
      </c>
      <c r="G157" s="229">
        <v>100562504.89</v>
      </c>
      <c r="H157" s="260"/>
    </row>
    <row r="158" spans="2:9" x14ac:dyDescent="0.25">
      <c r="B158" s="259" t="s">
        <v>588</v>
      </c>
      <c r="C158" s="229">
        <v>0</v>
      </c>
      <c r="D158" s="229">
        <v>0</v>
      </c>
      <c r="E158" s="229">
        <v>0</v>
      </c>
      <c r="F158" s="229">
        <v>0</v>
      </c>
      <c r="G158" s="229">
        <v>0</v>
      </c>
      <c r="H158" s="260"/>
    </row>
    <row r="159" spans="2:9" x14ac:dyDescent="0.25">
      <c r="B159" s="257" t="s">
        <v>623</v>
      </c>
      <c r="C159" s="258">
        <v>86748868</v>
      </c>
      <c r="D159" s="258">
        <v>93328868</v>
      </c>
      <c r="E159" s="258">
        <v>-102931.52000000002</v>
      </c>
      <c r="F159" s="258">
        <v>11981327.85</v>
      </c>
      <c r="G159" s="258">
        <v>4497055.17</v>
      </c>
      <c r="H159" s="260"/>
    </row>
    <row r="160" spans="2:9" x14ac:dyDescent="0.25">
      <c r="B160" s="259" t="s">
        <v>570</v>
      </c>
      <c r="C160" s="229">
        <v>86748868</v>
      </c>
      <c r="D160" s="229">
        <v>93328868</v>
      </c>
      <c r="E160" s="229">
        <v>-102931.52000000002</v>
      </c>
      <c r="F160" s="229">
        <v>11981327.85</v>
      </c>
      <c r="G160" s="229">
        <v>4497055.17</v>
      </c>
      <c r="H160" s="260"/>
      <c r="I160" s="260"/>
    </row>
    <row r="161" spans="2:8" x14ac:dyDescent="0.25">
      <c r="B161" s="257" t="s">
        <v>624</v>
      </c>
      <c r="C161" s="258">
        <v>1061940904</v>
      </c>
      <c r="D161" s="258">
        <v>1061940904</v>
      </c>
      <c r="E161" s="258">
        <v>36464960.340000004</v>
      </c>
      <c r="F161" s="258">
        <v>78695012.489999995</v>
      </c>
      <c r="G161" s="258">
        <v>74559544.579999998</v>
      </c>
      <c r="H161" s="260"/>
    </row>
    <row r="162" spans="2:8" x14ac:dyDescent="0.25">
      <c r="B162" s="259" t="s">
        <v>570</v>
      </c>
      <c r="C162" s="229">
        <v>1061940904</v>
      </c>
      <c r="D162" s="229">
        <v>1061833904</v>
      </c>
      <c r="E162" s="229">
        <v>36464960.340000004</v>
      </c>
      <c r="F162" s="229">
        <v>78695012.489999995</v>
      </c>
      <c r="G162" s="229">
        <v>74559544.579999998</v>
      </c>
      <c r="H162" s="260"/>
    </row>
    <row r="163" spans="2:8" x14ac:dyDescent="0.25">
      <c r="B163" s="259" t="s">
        <v>625</v>
      </c>
      <c r="C163" s="229">
        <v>0</v>
      </c>
      <c r="D163" s="229">
        <v>107000</v>
      </c>
      <c r="E163" s="229">
        <v>0</v>
      </c>
      <c r="F163" s="229">
        <v>0</v>
      </c>
      <c r="G163" s="229">
        <v>0</v>
      </c>
    </row>
    <row r="164" spans="2:8" x14ac:dyDescent="0.25">
      <c r="B164" s="257" t="s">
        <v>626</v>
      </c>
      <c r="C164" s="258">
        <v>74017133</v>
      </c>
      <c r="D164" s="258">
        <v>87090193</v>
      </c>
      <c r="E164" s="258">
        <v>788866.63</v>
      </c>
      <c r="F164" s="258">
        <v>11902268.49</v>
      </c>
      <c r="G164" s="258">
        <v>5837107.3300000001</v>
      </c>
    </row>
    <row r="165" spans="2:8" x14ac:dyDescent="0.25">
      <c r="B165" s="259" t="s">
        <v>570</v>
      </c>
      <c r="C165" s="229">
        <v>74017133</v>
      </c>
      <c r="D165" s="229">
        <v>87090193</v>
      </c>
      <c r="E165" s="229">
        <v>788866.63</v>
      </c>
      <c r="F165" s="229">
        <v>11902268.49</v>
      </c>
      <c r="G165" s="229">
        <v>5837107.3300000001</v>
      </c>
    </row>
    <row r="166" spans="2:8" x14ac:dyDescent="0.25">
      <c r="B166" s="259" t="s">
        <v>625</v>
      </c>
      <c r="C166" s="229">
        <v>0</v>
      </c>
      <c r="D166" s="229">
        <v>0</v>
      </c>
      <c r="E166" s="229">
        <v>0</v>
      </c>
      <c r="F166" s="229">
        <v>0</v>
      </c>
      <c r="G166" s="229">
        <v>0</v>
      </c>
    </row>
    <row r="167" spans="2:8" x14ac:dyDescent="0.25">
      <c r="B167" s="254" t="s">
        <v>627</v>
      </c>
      <c r="C167" s="255">
        <v>58313394674</v>
      </c>
      <c r="D167" s="255">
        <v>62475177277.839989</v>
      </c>
      <c r="E167" s="255">
        <v>2856752604.3000002</v>
      </c>
      <c r="F167" s="255">
        <v>4576621480.9000006</v>
      </c>
      <c r="G167" s="255">
        <v>4342052894.960001</v>
      </c>
    </row>
    <row r="168" spans="2:8" x14ac:dyDescent="0.25">
      <c r="B168" s="256" t="s">
        <v>628</v>
      </c>
      <c r="C168" s="229">
        <v>19600126063</v>
      </c>
      <c r="D168" s="229">
        <v>20581728460.209995</v>
      </c>
      <c r="E168" s="229">
        <v>313147776.90000004</v>
      </c>
      <c r="F168" s="229">
        <v>1567631373.4399998</v>
      </c>
      <c r="G168" s="229">
        <v>1311705929.7800002</v>
      </c>
    </row>
    <row r="169" spans="2:8" x14ac:dyDescent="0.25">
      <c r="B169" s="257" t="s">
        <v>629</v>
      </c>
      <c r="C169" s="258">
        <v>14619897239</v>
      </c>
      <c r="D169" s="258">
        <v>14839669618.58</v>
      </c>
      <c r="E169" s="258">
        <v>79946367.63000001</v>
      </c>
      <c r="F169" s="258">
        <v>1191412187.6600001</v>
      </c>
      <c r="G169" s="258">
        <v>948666815.30000019</v>
      </c>
    </row>
    <row r="170" spans="2:8" x14ac:dyDescent="0.25">
      <c r="B170" s="259" t="s">
        <v>542</v>
      </c>
      <c r="C170" s="229">
        <v>5170075406</v>
      </c>
      <c r="D170" s="229">
        <v>5708309631</v>
      </c>
      <c r="E170" s="229">
        <v>80504910.99000001</v>
      </c>
      <c r="F170" s="229">
        <v>503210598.38000005</v>
      </c>
      <c r="G170" s="229">
        <v>265415926.65000004</v>
      </c>
    </row>
    <row r="171" spans="2:8" x14ac:dyDescent="0.25">
      <c r="B171" s="259" t="s">
        <v>535</v>
      </c>
      <c r="C171" s="229">
        <v>9449821833</v>
      </c>
      <c r="D171" s="229">
        <v>9131359987.5799999</v>
      </c>
      <c r="E171" s="229">
        <v>-558543.3600000001</v>
      </c>
      <c r="F171" s="229">
        <v>688201589.28000009</v>
      </c>
      <c r="G171" s="229">
        <v>683250888.6500001</v>
      </c>
    </row>
    <row r="172" spans="2:8" x14ac:dyDescent="0.25">
      <c r="B172" s="257" t="s">
        <v>630</v>
      </c>
      <c r="C172" s="258">
        <v>744949995</v>
      </c>
      <c r="D172" s="258">
        <v>744949995</v>
      </c>
      <c r="E172" s="258">
        <v>-167290.39000000001</v>
      </c>
      <c r="F172" s="258">
        <v>50991222.359999999</v>
      </c>
      <c r="G172" s="258">
        <v>50688472.359999999</v>
      </c>
    </row>
    <row r="173" spans="2:8" x14ac:dyDescent="0.25">
      <c r="B173" s="259" t="s">
        <v>592</v>
      </c>
      <c r="C173" s="229">
        <v>0</v>
      </c>
      <c r="D173" s="229">
        <v>0</v>
      </c>
      <c r="E173" s="229">
        <v>0</v>
      </c>
      <c r="F173" s="229">
        <v>0</v>
      </c>
      <c r="G173" s="229">
        <v>0</v>
      </c>
    </row>
    <row r="174" spans="2:8" x14ac:dyDescent="0.25">
      <c r="B174" s="259" t="s">
        <v>572</v>
      </c>
      <c r="C174" s="229">
        <v>744949995</v>
      </c>
      <c r="D174" s="229">
        <v>745550423</v>
      </c>
      <c r="E174" s="229">
        <v>-167290.39000000001</v>
      </c>
      <c r="F174" s="229">
        <v>50991222.359999999</v>
      </c>
      <c r="G174" s="229">
        <v>50688472.359999999</v>
      </c>
    </row>
    <row r="175" spans="2:8" x14ac:dyDescent="0.25">
      <c r="B175" s="259" t="s">
        <v>631</v>
      </c>
      <c r="C175" s="229">
        <v>0</v>
      </c>
      <c r="D175" s="229">
        <v>-600428</v>
      </c>
      <c r="E175" s="229">
        <v>0</v>
      </c>
      <c r="F175" s="229">
        <v>0</v>
      </c>
      <c r="G175" s="229">
        <v>0</v>
      </c>
    </row>
    <row r="176" spans="2:8" x14ac:dyDescent="0.25">
      <c r="B176" s="259" t="s">
        <v>620</v>
      </c>
      <c r="C176" s="229">
        <v>0</v>
      </c>
      <c r="D176" s="229">
        <v>0</v>
      </c>
      <c r="E176" s="229">
        <v>0</v>
      </c>
      <c r="F176" s="229">
        <v>0</v>
      </c>
      <c r="G176" s="229">
        <v>0</v>
      </c>
    </row>
    <row r="177" spans="2:7" x14ac:dyDescent="0.25">
      <c r="B177" s="257" t="s">
        <v>632</v>
      </c>
      <c r="C177" s="258">
        <v>33945918</v>
      </c>
      <c r="D177" s="258">
        <v>33945918</v>
      </c>
      <c r="E177" s="258">
        <v>2500000</v>
      </c>
      <c r="F177" s="258">
        <v>2807160.4</v>
      </c>
      <c r="G177" s="258">
        <v>3312780.37</v>
      </c>
    </row>
    <row r="178" spans="2:7" x14ac:dyDescent="0.25">
      <c r="B178" s="259" t="s">
        <v>567</v>
      </c>
      <c r="C178" s="229">
        <v>33945918</v>
      </c>
      <c r="D178" s="229">
        <v>33945918</v>
      </c>
      <c r="E178" s="229">
        <v>2500000</v>
      </c>
      <c r="F178" s="229">
        <v>2807160.4</v>
      </c>
      <c r="G178" s="229">
        <v>3312780.37</v>
      </c>
    </row>
    <row r="179" spans="2:7" x14ac:dyDescent="0.25">
      <c r="B179" s="257" t="s">
        <v>633</v>
      </c>
      <c r="C179" s="258">
        <v>103047702</v>
      </c>
      <c r="D179" s="258">
        <v>124293702</v>
      </c>
      <c r="E179" s="258">
        <v>3341818.86</v>
      </c>
      <c r="F179" s="258">
        <v>8346187.21</v>
      </c>
      <c r="G179" s="258">
        <v>6722927.21</v>
      </c>
    </row>
    <row r="180" spans="2:7" x14ac:dyDescent="0.25">
      <c r="B180" s="259" t="s">
        <v>567</v>
      </c>
      <c r="C180" s="229">
        <v>103047702</v>
      </c>
      <c r="D180" s="229">
        <v>124293702</v>
      </c>
      <c r="E180" s="229">
        <v>3341818.86</v>
      </c>
      <c r="F180" s="229">
        <v>8346187.21</v>
      </c>
      <c r="G180" s="229">
        <v>6722927.21</v>
      </c>
    </row>
    <row r="181" spans="2:7" x14ac:dyDescent="0.25">
      <c r="B181" s="257" t="s">
        <v>634</v>
      </c>
      <c r="C181" s="258">
        <v>930879902</v>
      </c>
      <c r="D181" s="258">
        <v>1089161263.5899999</v>
      </c>
      <c r="E181" s="258">
        <v>21835002.689999998</v>
      </c>
      <c r="F181" s="258">
        <v>86494647.560000002</v>
      </c>
      <c r="G181" s="258">
        <v>76396441.670000002</v>
      </c>
    </row>
    <row r="182" spans="2:7" x14ac:dyDescent="0.25">
      <c r="B182" s="259" t="s">
        <v>567</v>
      </c>
      <c r="C182" s="229">
        <v>930879902</v>
      </c>
      <c r="D182" s="229">
        <v>1089090581.5899999</v>
      </c>
      <c r="E182" s="229">
        <v>21835002.689999998</v>
      </c>
      <c r="F182" s="229">
        <v>86494647.560000002</v>
      </c>
      <c r="G182" s="229">
        <v>76396441.670000002</v>
      </c>
    </row>
    <row r="183" spans="2:7" x14ac:dyDescent="0.25">
      <c r="B183" s="259" t="s">
        <v>588</v>
      </c>
      <c r="C183" s="229">
        <v>0</v>
      </c>
      <c r="D183" s="229">
        <v>70682</v>
      </c>
      <c r="E183" s="229">
        <v>0</v>
      </c>
      <c r="F183" s="229">
        <v>0</v>
      </c>
      <c r="G183" s="229">
        <v>0</v>
      </c>
    </row>
    <row r="184" spans="2:7" x14ac:dyDescent="0.25">
      <c r="B184" s="257" t="s">
        <v>635</v>
      </c>
      <c r="C184" s="258">
        <v>44932006</v>
      </c>
      <c r="D184" s="258">
        <v>46056588</v>
      </c>
      <c r="E184" s="258">
        <v>151536</v>
      </c>
      <c r="F184" s="258">
        <v>2983539.5700000003</v>
      </c>
      <c r="G184" s="258">
        <v>2618752.7000000002</v>
      </c>
    </row>
    <row r="185" spans="2:7" x14ac:dyDescent="0.25">
      <c r="B185" s="259" t="s">
        <v>636</v>
      </c>
      <c r="C185" s="229">
        <v>44932006</v>
      </c>
      <c r="D185" s="229">
        <v>46056588</v>
      </c>
      <c r="E185" s="229">
        <v>151536</v>
      </c>
      <c r="F185" s="229">
        <v>2983539.5700000003</v>
      </c>
      <c r="G185" s="229">
        <v>2618752.7000000002</v>
      </c>
    </row>
    <row r="186" spans="2:7" x14ac:dyDescent="0.25">
      <c r="B186" s="257" t="s">
        <v>637</v>
      </c>
      <c r="C186" s="258">
        <v>48550007</v>
      </c>
      <c r="D186" s="258">
        <v>50330007</v>
      </c>
      <c r="E186" s="258">
        <v>2772768.8</v>
      </c>
      <c r="F186" s="258">
        <v>3355210.4699999997</v>
      </c>
      <c r="G186" s="258">
        <v>3331860.4699999997</v>
      </c>
    </row>
    <row r="187" spans="2:7" x14ac:dyDescent="0.25">
      <c r="B187" s="259" t="s">
        <v>572</v>
      </c>
      <c r="C187" s="229">
        <v>48550007</v>
      </c>
      <c r="D187" s="229">
        <v>50330007</v>
      </c>
      <c r="E187" s="229">
        <v>2772768.8</v>
      </c>
      <c r="F187" s="229">
        <v>3355210.4699999997</v>
      </c>
      <c r="G187" s="229">
        <v>3331860.4699999997</v>
      </c>
    </row>
    <row r="188" spans="2:7" x14ac:dyDescent="0.25">
      <c r="B188" s="257" t="s">
        <v>638</v>
      </c>
      <c r="C188" s="258">
        <v>22880448</v>
      </c>
      <c r="D188" s="258">
        <v>22880448</v>
      </c>
      <c r="E188" s="258">
        <v>1664173.7</v>
      </c>
      <c r="F188" s="258">
        <v>1664173.6800000002</v>
      </c>
      <c r="G188" s="258">
        <v>1494602.8</v>
      </c>
    </row>
    <row r="189" spans="2:7" x14ac:dyDescent="0.25">
      <c r="B189" s="259" t="s">
        <v>609</v>
      </c>
      <c r="C189" s="229">
        <v>22305848</v>
      </c>
      <c r="D189" s="229">
        <v>22163548</v>
      </c>
      <c r="E189" s="229">
        <v>1664173.7</v>
      </c>
      <c r="F189" s="229">
        <v>1664173.6800000002</v>
      </c>
      <c r="G189" s="229">
        <v>1494602.8</v>
      </c>
    </row>
    <row r="190" spans="2:7" x14ac:dyDescent="0.25">
      <c r="B190" s="259" t="s">
        <v>631</v>
      </c>
      <c r="C190" s="229">
        <v>574600</v>
      </c>
      <c r="D190" s="229">
        <v>716900</v>
      </c>
      <c r="E190" s="229">
        <v>0</v>
      </c>
      <c r="F190" s="229">
        <v>0</v>
      </c>
      <c r="G190" s="229">
        <v>0</v>
      </c>
    </row>
    <row r="191" spans="2:7" x14ac:dyDescent="0.25">
      <c r="B191" s="257" t="s">
        <v>639</v>
      </c>
      <c r="C191" s="258">
        <v>45966882</v>
      </c>
      <c r="D191" s="258">
        <v>62378317</v>
      </c>
      <c r="E191" s="258">
        <v>6221817</v>
      </c>
      <c r="F191" s="258">
        <v>9901254.040000001</v>
      </c>
      <c r="G191" s="258">
        <v>9721647.2400000002</v>
      </c>
    </row>
    <row r="192" spans="2:7" x14ac:dyDescent="0.25">
      <c r="B192" s="259" t="s">
        <v>592</v>
      </c>
      <c r="C192" s="229">
        <v>0</v>
      </c>
      <c r="D192" s="229">
        <v>0</v>
      </c>
      <c r="E192" s="229">
        <v>0</v>
      </c>
      <c r="F192" s="229">
        <v>0</v>
      </c>
      <c r="G192" s="229">
        <v>0</v>
      </c>
    </row>
    <row r="193" spans="2:7" x14ac:dyDescent="0.25">
      <c r="B193" s="259" t="s">
        <v>572</v>
      </c>
      <c r="C193" s="229">
        <v>39409320</v>
      </c>
      <c r="D193" s="229">
        <v>55704878</v>
      </c>
      <c r="E193" s="229">
        <v>6221817</v>
      </c>
      <c r="F193" s="229">
        <v>9901254.040000001</v>
      </c>
      <c r="G193" s="229">
        <v>9721647.2400000002</v>
      </c>
    </row>
    <row r="194" spans="2:7" x14ac:dyDescent="0.25">
      <c r="B194" s="259" t="s">
        <v>631</v>
      </c>
      <c r="C194" s="229">
        <v>6557562</v>
      </c>
      <c r="D194" s="229">
        <v>6673439</v>
      </c>
      <c r="E194" s="229">
        <v>0</v>
      </c>
      <c r="F194" s="229">
        <v>0</v>
      </c>
      <c r="G194" s="229">
        <v>0</v>
      </c>
    </row>
    <row r="195" spans="2:7" x14ac:dyDescent="0.25">
      <c r="B195" s="257" t="s">
        <v>640</v>
      </c>
      <c r="C195" s="258">
        <v>35548460</v>
      </c>
      <c r="D195" s="258">
        <v>39464860</v>
      </c>
      <c r="E195" s="258">
        <v>-275059.92</v>
      </c>
      <c r="F195" s="258">
        <v>1847942.87</v>
      </c>
      <c r="G195" s="258">
        <v>1847942.87</v>
      </c>
    </row>
    <row r="196" spans="2:7" x14ac:dyDescent="0.25">
      <c r="B196" s="259" t="s">
        <v>572</v>
      </c>
      <c r="C196" s="229">
        <v>35548460</v>
      </c>
      <c r="D196" s="229">
        <v>39464860</v>
      </c>
      <c r="E196" s="229">
        <v>-275059.92</v>
      </c>
      <c r="F196" s="229">
        <v>1847942.87</v>
      </c>
      <c r="G196" s="229">
        <v>1847942.87</v>
      </c>
    </row>
    <row r="197" spans="2:7" x14ac:dyDescent="0.25">
      <c r="B197" s="257" t="s">
        <v>641</v>
      </c>
      <c r="C197" s="258">
        <v>26497431</v>
      </c>
      <c r="D197" s="258">
        <v>27280764</v>
      </c>
      <c r="E197" s="258">
        <v>0</v>
      </c>
      <c r="F197" s="258">
        <v>1643041.52</v>
      </c>
      <c r="G197" s="258">
        <v>1643041.52</v>
      </c>
    </row>
    <row r="198" spans="2:7" x14ac:dyDescent="0.25">
      <c r="B198" s="259" t="s">
        <v>542</v>
      </c>
      <c r="C198" s="229">
        <v>26497431</v>
      </c>
      <c r="D198" s="229">
        <v>27280764</v>
      </c>
      <c r="E198" s="229">
        <v>0</v>
      </c>
      <c r="F198" s="229">
        <v>1643041.52</v>
      </c>
      <c r="G198" s="229">
        <v>1643041.52</v>
      </c>
    </row>
    <row r="199" spans="2:7" x14ac:dyDescent="0.25">
      <c r="B199" s="257" t="s">
        <v>642</v>
      </c>
      <c r="C199" s="258">
        <v>502430792</v>
      </c>
      <c r="D199" s="258">
        <v>502430792</v>
      </c>
      <c r="E199" s="258">
        <v>684270.02</v>
      </c>
      <c r="F199" s="258">
        <v>34084713.079999998</v>
      </c>
      <c r="G199" s="258">
        <v>36514285.980000004</v>
      </c>
    </row>
    <row r="200" spans="2:7" x14ac:dyDescent="0.25">
      <c r="B200" s="259" t="s">
        <v>584</v>
      </c>
      <c r="C200" s="229">
        <v>0</v>
      </c>
      <c r="D200" s="229">
        <v>1004000.06</v>
      </c>
      <c r="E200" s="229">
        <v>0</v>
      </c>
      <c r="F200" s="229">
        <v>0</v>
      </c>
      <c r="G200" s="229">
        <v>0</v>
      </c>
    </row>
    <row r="201" spans="2:7" x14ac:dyDescent="0.25">
      <c r="B201" s="259" t="s">
        <v>636</v>
      </c>
      <c r="C201" s="229">
        <v>500000</v>
      </c>
      <c r="D201" s="229">
        <v>102831</v>
      </c>
      <c r="E201" s="229">
        <v>0</v>
      </c>
      <c r="F201" s="229">
        <v>0</v>
      </c>
      <c r="G201" s="229">
        <v>0</v>
      </c>
    </row>
    <row r="202" spans="2:7" x14ac:dyDescent="0.25">
      <c r="B202" s="259" t="s">
        <v>534</v>
      </c>
      <c r="C202" s="229">
        <v>501930792</v>
      </c>
      <c r="D202" s="229">
        <v>501323960.94</v>
      </c>
      <c r="E202" s="229">
        <v>684270.02</v>
      </c>
      <c r="F202" s="229">
        <v>34084713.079999998</v>
      </c>
      <c r="G202" s="229">
        <v>36514285.980000004</v>
      </c>
    </row>
    <row r="203" spans="2:7" x14ac:dyDescent="0.25">
      <c r="B203" s="257" t="s">
        <v>643</v>
      </c>
      <c r="C203" s="258">
        <v>59148407</v>
      </c>
      <c r="D203" s="258">
        <v>59148407</v>
      </c>
      <c r="E203" s="258">
        <v>4073197.0500000003</v>
      </c>
      <c r="F203" s="258">
        <v>4073197.0500000003</v>
      </c>
      <c r="G203" s="258">
        <v>3750368.9400000004</v>
      </c>
    </row>
    <row r="204" spans="2:7" x14ac:dyDescent="0.25">
      <c r="B204" s="259" t="s">
        <v>534</v>
      </c>
      <c r="C204" s="229">
        <v>59148407</v>
      </c>
      <c r="D204" s="229">
        <v>59148407</v>
      </c>
      <c r="E204" s="229">
        <v>4073197.0500000003</v>
      </c>
      <c r="F204" s="229">
        <v>4073197.0500000003</v>
      </c>
      <c r="G204" s="229">
        <v>3750368.9400000004</v>
      </c>
    </row>
    <row r="205" spans="2:7" x14ac:dyDescent="0.25">
      <c r="B205" s="257" t="s">
        <v>644</v>
      </c>
      <c r="C205" s="258">
        <v>110678266</v>
      </c>
      <c r="D205" s="258">
        <v>129642259</v>
      </c>
      <c r="E205" s="258">
        <v>4973400</v>
      </c>
      <c r="F205" s="258">
        <v>7911705.5899999999</v>
      </c>
      <c r="G205" s="258">
        <v>10721909.82</v>
      </c>
    </row>
    <row r="206" spans="2:7" x14ac:dyDescent="0.25">
      <c r="B206" s="259" t="s">
        <v>534</v>
      </c>
      <c r="C206" s="229">
        <v>110678266</v>
      </c>
      <c r="D206" s="229">
        <v>129642259</v>
      </c>
      <c r="E206" s="229">
        <v>4973400</v>
      </c>
      <c r="F206" s="229">
        <v>7911705.5899999999</v>
      </c>
      <c r="G206" s="229">
        <v>10721909.82</v>
      </c>
    </row>
    <row r="207" spans="2:7" x14ac:dyDescent="0.25">
      <c r="B207" s="257" t="s">
        <v>645</v>
      </c>
      <c r="C207" s="258">
        <v>56066383</v>
      </c>
      <c r="D207" s="258">
        <v>56516383</v>
      </c>
      <c r="E207" s="258">
        <v>571706.19999999995</v>
      </c>
      <c r="F207" s="258">
        <v>3456474.76</v>
      </c>
      <c r="G207" s="258">
        <v>3020871</v>
      </c>
    </row>
    <row r="208" spans="2:7" x14ac:dyDescent="0.25">
      <c r="B208" s="259" t="s">
        <v>572</v>
      </c>
      <c r="C208" s="229">
        <v>56066383</v>
      </c>
      <c r="D208" s="229">
        <v>56516383</v>
      </c>
      <c r="E208" s="229">
        <v>571706.19999999995</v>
      </c>
      <c r="F208" s="229">
        <v>3456474.76</v>
      </c>
      <c r="G208" s="229">
        <v>3020871</v>
      </c>
    </row>
    <row r="209" spans="2:7" x14ac:dyDescent="0.25">
      <c r="B209" s="257" t="s">
        <v>646</v>
      </c>
      <c r="C209" s="258">
        <v>67330163</v>
      </c>
      <c r="D209" s="258">
        <v>72330163</v>
      </c>
      <c r="E209" s="258">
        <v>599369.05000000005</v>
      </c>
      <c r="F209" s="258">
        <v>4766086.92</v>
      </c>
      <c r="G209" s="258">
        <v>3787973.92</v>
      </c>
    </row>
    <row r="210" spans="2:7" x14ac:dyDescent="0.25">
      <c r="B210" s="259" t="s">
        <v>534</v>
      </c>
      <c r="C210" s="229">
        <v>67330163</v>
      </c>
      <c r="D210" s="229">
        <v>72330163</v>
      </c>
      <c r="E210" s="229">
        <v>599369.05000000005</v>
      </c>
      <c r="F210" s="229">
        <v>4766086.92</v>
      </c>
      <c r="G210" s="229">
        <v>3787973.92</v>
      </c>
    </row>
    <row r="211" spans="2:7" x14ac:dyDescent="0.25">
      <c r="B211" s="257" t="s">
        <v>647</v>
      </c>
      <c r="C211" s="258">
        <v>349724674</v>
      </c>
      <c r="D211" s="258">
        <v>426243712.42000002</v>
      </c>
      <c r="E211" s="258">
        <v>29170633.170000002</v>
      </c>
      <c r="F211" s="258">
        <v>31179293.380000003</v>
      </c>
      <c r="G211" s="258">
        <v>30027852.170000002</v>
      </c>
    </row>
    <row r="212" spans="2:7" x14ac:dyDescent="0.25">
      <c r="B212" s="259" t="s">
        <v>584</v>
      </c>
      <c r="C212" s="229">
        <v>0</v>
      </c>
      <c r="D212" s="229">
        <v>-500000</v>
      </c>
      <c r="E212" s="229">
        <v>0</v>
      </c>
      <c r="F212" s="229">
        <v>0</v>
      </c>
      <c r="G212" s="229">
        <v>0</v>
      </c>
    </row>
    <row r="213" spans="2:7" x14ac:dyDescent="0.25">
      <c r="B213" s="259" t="s">
        <v>636</v>
      </c>
      <c r="C213" s="229">
        <v>700000</v>
      </c>
      <c r="D213" s="229">
        <v>1495840</v>
      </c>
      <c r="E213" s="229">
        <v>0</v>
      </c>
      <c r="F213" s="229">
        <v>0</v>
      </c>
      <c r="G213" s="229">
        <v>0</v>
      </c>
    </row>
    <row r="214" spans="2:7" x14ac:dyDescent="0.25">
      <c r="B214" s="259" t="s">
        <v>534</v>
      </c>
      <c r="C214" s="229">
        <v>349024674</v>
      </c>
      <c r="D214" s="229">
        <v>425247872.42000002</v>
      </c>
      <c r="E214" s="229">
        <v>29170633.170000002</v>
      </c>
      <c r="F214" s="229">
        <v>31179293.380000003</v>
      </c>
      <c r="G214" s="229">
        <v>30027852.170000002</v>
      </c>
    </row>
    <row r="215" spans="2:7" x14ac:dyDescent="0.25">
      <c r="B215" s="257" t="s">
        <v>648</v>
      </c>
      <c r="C215" s="258">
        <v>1438381563</v>
      </c>
      <c r="D215" s="258">
        <v>1438381563</v>
      </c>
      <c r="E215" s="258">
        <v>37540912.609999999</v>
      </c>
      <c r="F215" s="258">
        <v>91014137.480000004</v>
      </c>
      <c r="G215" s="258">
        <v>89965248.340000004</v>
      </c>
    </row>
    <row r="216" spans="2:7" x14ac:dyDescent="0.25">
      <c r="B216" s="259" t="s">
        <v>584</v>
      </c>
      <c r="C216" s="229">
        <v>0</v>
      </c>
      <c r="D216" s="229">
        <v>-3125399.9</v>
      </c>
      <c r="E216" s="229">
        <v>0</v>
      </c>
      <c r="F216" s="229">
        <v>0</v>
      </c>
      <c r="G216" s="229">
        <v>0</v>
      </c>
    </row>
    <row r="217" spans="2:7" x14ac:dyDescent="0.25">
      <c r="B217" s="259" t="s">
        <v>636</v>
      </c>
      <c r="C217" s="229">
        <v>0</v>
      </c>
      <c r="D217" s="229">
        <v>700000</v>
      </c>
      <c r="E217" s="229">
        <v>0</v>
      </c>
      <c r="F217" s="229">
        <v>0</v>
      </c>
      <c r="G217" s="229">
        <v>0</v>
      </c>
    </row>
    <row r="218" spans="2:7" x14ac:dyDescent="0.25">
      <c r="B218" s="259" t="s">
        <v>534</v>
      </c>
      <c r="C218" s="229">
        <v>1438381563</v>
      </c>
      <c r="D218" s="229">
        <v>1440806962.9000001</v>
      </c>
      <c r="E218" s="229">
        <v>37540912.609999999</v>
      </c>
      <c r="F218" s="229">
        <v>91014137.480000004</v>
      </c>
      <c r="G218" s="229">
        <v>89965248.340000004</v>
      </c>
    </row>
    <row r="219" spans="2:7" x14ac:dyDescent="0.25">
      <c r="B219" s="257" t="s">
        <v>649</v>
      </c>
      <c r="C219" s="258">
        <v>48158069</v>
      </c>
      <c r="D219" s="258">
        <v>48158069</v>
      </c>
      <c r="E219" s="258">
        <v>0</v>
      </c>
      <c r="F219" s="258">
        <v>3803096.25</v>
      </c>
      <c r="G219" s="258">
        <v>3803096.25</v>
      </c>
    </row>
    <row r="220" spans="2:7" x14ac:dyDescent="0.25">
      <c r="B220" s="259" t="s">
        <v>542</v>
      </c>
      <c r="C220" s="229">
        <v>48158069</v>
      </c>
      <c r="D220" s="229">
        <v>48158069</v>
      </c>
      <c r="E220" s="229">
        <v>0</v>
      </c>
      <c r="F220" s="229">
        <v>3803096.25</v>
      </c>
      <c r="G220" s="229">
        <v>3803096.25</v>
      </c>
    </row>
    <row r="221" spans="2:7" x14ac:dyDescent="0.25">
      <c r="B221" s="257" t="s">
        <v>650</v>
      </c>
      <c r="C221" s="258">
        <v>76493359</v>
      </c>
      <c r="D221" s="258">
        <v>133453296.5</v>
      </c>
      <c r="E221" s="258">
        <v>23725946</v>
      </c>
      <c r="F221" s="258">
        <v>8303799.0599999996</v>
      </c>
      <c r="G221" s="258">
        <v>7893206.2799999993</v>
      </c>
    </row>
    <row r="222" spans="2:7" x14ac:dyDescent="0.25">
      <c r="B222" s="259" t="s">
        <v>572</v>
      </c>
      <c r="C222" s="229">
        <v>76493359</v>
      </c>
      <c r="D222" s="229">
        <v>133353296.5</v>
      </c>
      <c r="E222" s="229">
        <v>23725946</v>
      </c>
      <c r="F222" s="229">
        <v>8303799.0599999996</v>
      </c>
      <c r="G222" s="229">
        <v>7893206.2799999993</v>
      </c>
    </row>
    <row r="223" spans="2:7" x14ac:dyDescent="0.25">
      <c r="B223" s="259" t="s">
        <v>631</v>
      </c>
      <c r="C223" s="229">
        <v>0</v>
      </c>
      <c r="D223" s="229">
        <v>100000</v>
      </c>
      <c r="E223" s="229">
        <v>0</v>
      </c>
      <c r="F223" s="229">
        <v>0</v>
      </c>
      <c r="G223" s="229">
        <v>0</v>
      </c>
    </row>
    <row r="224" spans="2:7" x14ac:dyDescent="0.25">
      <c r="B224" s="257" t="s">
        <v>651</v>
      </c>
      <c r="C224" s="258">
        <v>175132118</v>
      </c>
      <c r="D224" s="258">
        <v>176348784</v>
      </c>
      <c r="E224" s="258">
        <v>1636259.57</v>
      </c>
      <c r="F224" s="258">
        <v>12954165.189999999</v>
      </c>
      <c r="G224" s="258">
        <v>11935327.07</v>
      </c>
    </row>
    <row r="225" spans="2:8" x14ac:dyDescent="0.25">
      <c r="B225" s="259" t="s">
        <v>636</v>
      </c>
      <c r="C225" s="229">
        <v>1187777</v>
      </c>
      <c r="D225" s="229">
        <v>777</v>
      </c>
      <c r="E225" s="229">
        <v>0</v>
      </c>
      <c r="F225" s="229">
        <v>0</v>
      </c>
      <c r="G225" s="229">
        <v>0</v>
      </c>
    </row>
    <row r="226" spans="2:8" x14ac:dyDescent="0.25">
      <c r="B226" s="259" t="s">
        <v>534</v>
      </c>
      <c r="C226" s="229">
        <v>173944341</v>
      </c>
      <c r="D226" s="229">
        <v>176348007</v>
      </c>
      <c r="E226" s="229">
        <v>1636259.57</v>
      </c>
      <c r="F226" s="229">
        <v>12954165.189999999</v>
      </c>
      <c r="G226" s="229">
        <v>11935327.07</v>
      </c>
    </row>
    <row r="227" spans="2:8" x14ac:dyDescent="0.25">
      <c r="B227" s="257" t="s">
        <v>652</v>
      </c>
      <c r="C227" s="258">
        <v>59486279</v>
      </c>
      <c r="D227" s="258">
        <v>230194198.62</v>
      </c>
      <c r="E227" s="258">
        <v>92180948.859999999</v>
      </c>
      <c r="F227" s="258">
        <v>4638137.34</v>
      </c>
      <c r="G227" s="258">
        <v>3840505.5000000005</v>
      </c>
    </row>
    <row r="228" spans="2:8" x14ac:dyDescent="0.25">
      <c r="B228" s="259" t="s">
        <v>542</v>
      </c>
      <c r="C228" s="229">
        <v>59486279</v>
      </c>
      <c r="D228" s="229">
        <v>230194198.62</v>
      </c>
      <c r="E228" s="229">
        <v>92180948.859999999</v>
      </c>
      <c r="F228" s="229">
        <v>4638137.34</v>
      </c>
      <c r="G228" s="229">
        <v>3840505.5000000005</v>
      </c>
    </row>
    <row r="229" spans="2:8" x14ac:dyDescent="0.25">
      <c r="B229" s="257" t="s">
        <v>653</v>
      </c>
      <c r="C229" s="258">
        <v>0</v>
      </c>
      <c r="D229" s="258">
        <v>228469351.5</v>
      </c>
      <c r="E229" s="258">
        <v>0</v>
      </c>
      <c r="F229" s="258">
        <v>0</v>
      </c>
      <c r="G229" s="258">
        <v>0</v>
      </c>
    </row>
    <row r="230" spans="2:8" x14ac:dyDescent="0.25">
      <c r="B230" s="259" t="s">
        <v>636</v>
      </c>
      <c r="C230" s="229">
        <v>0</v>
      </c>
      <c r="D230" s="229">
        <v>180000</v>
      </c>
      <c r="E230" s="229">
        <v>0</v>
      </c>
      <c r="F230" s="229">
        <v>0</v>
      </c>
      <c r="G230" s="229">
        <v>0</v>
      </c>
    </row>
    <row r="231" spans="2:8" x14ac:dyDescent="0.25">
      <c r="B231" s="259" t="s">
        <v>534</v>
      </c>
      <c r="C231" s="229">
        <v>0</v>
      </c>
      <c r="D231" s="229">
        <v>228289351.5</v>
      </c>
      <c r="E231" s="229">
        <v>0</v>
      </c>
      <c r="F231" s="229">
        <v>0</v>
      </c>
      <c r="G231" s="229">
        <v>0</v>
      </c>
    </row>
    <row r="232" spans="2:8" x14ac:dyDescent="0.25">
      <c r="B232" s="256" t="s">
        <v>654</v>
      </c>
      <c r="C232" s="229">
        <v>17740340483</v>
      </c>
      <c r="D232" s="229">
        <v>19640232741</v>
      </c>
      <c r="E232" s="229">
        <v>1850167902.2099998</v>
      </c>
      <c r="F232" s="229">
        <v>1433735452.5499997</v>
      </c>
      <c r="G232" s="229">
        <v>1426886197.8899999</v>
      </c>
    </row>
    <row r="233" spans="2:8" x14ac:dyDescent="0.25">
      <c r="B233" s="257" t="s">
        <v>655</v>
      </c>
      <c r="C233" s="258">
        <v>17612644404</v>
      </c>
      <c r="D233" s="258">
        <v>19402196805</v>
      </c>
      <c r="E233" s="258">
        <v>1844106010.8499999</v>
      </c>
      <c r="F233" s="258">
        <v>1426872791.3299999</v>
      </c>
      <c r="G233" s="258">
        <v>1416032866.53</v>
      </c>
    </row>
    <row r="234" spans="2:8" x14ac:dyDescent="0.25">
      <c r="B234" s="259" t="s">
        <v>584</v>
      </c>
      <c r="C234" s="229">
        <v>0</v>
      </c>
      <c r="D234" s="229">
        <v>213829440</v>
      </c>
      <c r="E234" s="229">
        <v>0</v>
      </c>
      <c r="F234" s="229">
        <v>0</v>
      </c>
      <c r="G234" s="229">
        <v>0</v>
      </c>
    </row>
    <row r="235" spans="2:8" x14ac:dyDescent="0.25">
      <c r="B235" s="259" t="s">
        <v>636</v>
      </c>
      <c r="C235" s="229">
        <v>5659972269</v>
      </c>
      <c r="D235" s="229">
        <v>6386925425.6900005</v>
      </c>
      <c r="E235" s="229">
        <v>1021668020.5700001</v>
      </c>
      <c r="F235" s="229">
        <v>435382772.45999998</v>
      </c>
      <c r="G235" s="229">
        <v>415833103.94999999</v>
      </c>
      <c r="H235" s="263"/>
    </row>
    <row r="236" spans="2:8" x14ac:dyDescent="0.25">
      <c r="B236" s="259" t="s">
        <v>656</v>
      </c>
      <c r="C236" s="229">
        <v>0</v>
      </c>
      <c r="D236" s="229">
        <v>48540344.420000002</v>
      </c>
      <c r="E236" s="229">
        <v>48185916.68</v>
      </c>
      <c r="F236" s="229">
        <v>0</v>
      </c>
      <c r="G236" s="229">
        <v>0</v>
      </c>
      <c r="H236" s="264"/>
    </row>
    <row r="237" spans="2:8" x14ac:dyDescent="0.25">
      <c r="B237" s="259" t="s">
        <v>534</v>
      </c>
      <c r="C237" s="229">
        <v>11952672135</v>
      </c>
      <c r="D237" s="229">
        <v>12752901594.889999</v>
      </c>
      <c r="E237" s="229">
        <v>774252073.5999999</v>
      </c>
      <c r="F237" s="229">
        <v>991490018.87</v>
      </c>
      <c r="G237" s="229">
        <v>1000199762.58</v>
      </c>
      <c r="H237" s="263"/>
    </row>
    <row r="238" spans="2:8" x14ac:dyDescent="0.25">
      <c r="B238" s="257" t="s">
        <v>657</v>
      </c>
      <c r="C238" s="258">
        <v>73836947</v>
      </c>
      <c r="D238" s="258">
        <v>73836947</v>
      </c>
      <c r="E238" s="258">
        <v>3390040.04</v>
      </c>
      <c r="F238" s="258">
        <v>4015321.9</v>
      </c>
      <c r="G238" s="258">
        <v>8181480.04</v>
      </c>
      <c r="H238" s="264"/>
    </row>
    <row r="239" spans="2:8" x14ac:dyDescent="0.25">
      <c r="B239" s="259" t="s">
        <v>658</v>
      </c>
      <c r="C239" s="229">
        <v>1007821</v>
      </c>
      <c r="D239" s="229">
        <v>1007821</v>
      </c>
      <c r="E239" s="229">
        <v>2997440.04</v>
      </c>
      <c r="F239" s="229">
        <v>2997440.04</v>
      </c>
      <c r="G239" s="229">
        <v>2997440.04</v>
      </c>
      <c r="H239" s="263"/>
    </row>
    <row r="240" spans="2:8" x14ac:dyDescent="0.25">
      <c r="B240" s="259" t="s">
        <v>567</v>
      </c>
      <c r="C240" s="229">
        <v>72829126</v>
      </c>
      <c r="D240" s="229">
        <v>72829126</v>
      </c>
      <c r="E240" s="229">
        <v>392600</v>
      </c>
      <c r="F240" s="229">
        <v>1017881.86</v>
      </c>
      <c r="G240" s="229">
        <v>5184040</v>
      </c>
      <c r="H240" s="263"/>
    </row>
    <row r="241" spans="2:8" x14ac:dyDescent="0.25">
      <c r="B241" s="257" t="s">
        <v>659</v>
      </c>
      <c r="C241" s="258">
        <v>53859132</v>
      </c>
      <c r="D241" s="258">
        <v>53859132</v>
      </c>
      <c r="E241" s="258">
        <v>2671851.3199999998</v>
      </c>
      <c r="F241" s="258">
        <v>2847339.32</v>
      </c>
      <c r="G241" s="258">
        <v>2671851.3199999998</v>
      </c>
      <c r="H241" s="263"/>
    </row>
    <row r="242" spans="2:8" x14ac:dyDescent="0.25">
      <c r="B242" s="259" t="s">
        <v>658</v>
      </c>
      <c r="C242" s="229">
        <v>1450000</v>
      </c>
      <c r="D242" s="229">
        <v>2220000</v>
      </c>
      <c r="E242" s="229">
        <v>2251860.3199999998</v>
      </c>
      <c r="F242" s="229">
        <v>2251860.3199999998</v>
      </c>
      <c r="G242" s="229">
        <v>2251860.3199999998</v>
      </c>
      <c r="H242" s="264"/>
    </row>
    <row r="243" spans="2:8" x14ac:dyDescent="0.25">
      <c r="B243" s="259" t="s">
        <v>567</v>
      </c>
      <c r="C243" s="229">
        <v>52409132</v>
      </c>
      <c r="D243" s="229">
        <v>51639132</v>
      </c>
      <c r="E243" s="229">
        <v>419991</v>
      </c>
      <c r="F243" s="229">
        <v>595479</v>
      </c>
      <c r="G243" s="229">
        <v>419991</v>
      </c>
      <c r="H243" s="263"/>
    </row>
    <row r="244" spans="2:8" x14ac:dyDescent="0.25">
      <c r="B244" s="257" t="s">
        <v>660</v>
      </c>
      <c r="C244" s="258">
        <v>0</v>
      </c>
      <c r="D244" s="258">
        <v>110339857</v>
      </c>
      <c r="E244" s="258">
        <v>0</v>
      </c>
      <c r="F244" s="258">
        <v>0</v>
      </c>
      <c r="G244" s="258">
        <v>0</v>
      </c>
      <c r="H244" s="264"/>
    </row>
    <row r="245" spans="2:8" x14ac:dyDescent="0.25">
      <c r="B245" s="259" t="s">
        <v>636</v>
      </c>
      <c r="C245" s="229">
        <v>0</v>
      </c>
      <c r="D245" s="229">
        <v>110339857</v>
      </c>
      <c r="E245" s="229">
        <v>0</v>
      </c>
      <c r="F245" s="229">
        <v>0</v>
      </c>
      <c r="G245" s="229">
        <v>0</v>
      </c>
      <c r="H245" s="263"/>
    </row>
    <row r="246" spans="2:8" x14ac:dyDescent="0.25">
      <c r="B246" s="256" t="s">
        <v>661</v>
      </c>
      <c r="C246" s="229">
        <v>8162078164</v>
      </c>
      <c r="D246" s="229">
        <v>8820976476.6299992</v>
      </c>
      <c r="E246" s="229">
        <v>601327445.4799999</v>
      </c>
      <c r="F246" s="229">
        <v>629550947.05999994</v>
      </c>
      <c r="G246" s="229">
        <v>613043077.75000012</v>
      </c>
      <c r="H246" s="264"/>
    </row>
    <row r="247" spans="2:8" x14ac:dyDescent="0.25">
      <c r="B247" s="257" t="s">
        <v>662</v>
      </c>
      <c r="C247" s="258">
        <v>8043373588</v>
      </c>
      <c r="D247" s="258">
        <v>8701691089.1299992</v>
      </c>
      <c r="E247" s="258">
        <v>595025140.28999996</v>
      </c>
      <c r="F247" s="258">
        <v>620061369.13</v>
      </c>
      <c r="G247" s="258">
        <v>605379602.6400001</v>
      </c>
    </row>
    <row r="248" spans="2:8" x14ac:dyDescent="0.25">
      <c r="B248" s="259" t="s">
        <v>602</v>
      </c>
      <c r="C248" s="229">
        <v>10700000</v>
      </c>
      <c r="D248" s="229">
        <v>8300000</v>
      </c>
      <c r="E248" s="229">
        <v>691600</v>
      </c>
      <c r="F248" s="229">
        <v>691600</v>
      </c>
      <c r="G248" s="229">
        <v>691600</v>
      </c>
    </row>
    <row r="249" spans="2:8" x14ac:dyDescent="0.25">
      <c r="B249" s="259" t="s">
        <v>584</v>
      </c>
      <c r="C249" s="229">
        <v>0</v>
      </c>
      <c r="D249" s="229">
        <v>-700000</v>
      </c>
      <c r="E249" s="229">
        <v>0</v>
      </c>
      <c r="F249" s="229">
        <v>0</v>
      </c>
      <c r="G249" s="229">
        <v>0</v>
      </c>
    </row>
    <row r="250" spans="2:8" x14ac:dyDescent="0.25">
      <c r="B250" s="259" t="s">
        <v>636</v>
      </c>
      <c r="C250" s="229">
        <v>0</v>
      </c>
      <c r="D250" s="229">
        <v>0</v>
      </c>
      <c r="E250" s="229">
        <v>0</v>
      </c>
      <c r="F250" s="229">
        <v>0</v>
      </c>
      <c r="G250" s="229">
        <v>0</v>
      </c>
    </row>
    <row r="251" spans="2:8" x14ac:dyDescent="0.25">
      <c r="B251" s="259" t="s">
        <v>663</v>
      </c>
      <c r="C251" s="229">
        <v>0</v>
      </c>
      <c r="D251" s="229">
        <v>7528250</v>
      </c>
      <c r="E251" s="229">
        <v>0</v>
      </c>
      <c r="F251" s="229">
        <v>0</v>
      </c>
      <c r="G251" s="229">
        <v>0</v>
      </c>
    </row>
    <row r="252" spans="2:8" x14ac:dyDescent="0.25">
      <c r="B252" s="259" t="s">
        <v>543</v>
      </c>
      <c r="C252" s="229">
        <v>0</v>
      </c>
      <c r="D252" s="229">
        <v>0</v>
      </c>
      <c r="E252" s="229">
        <v>0</v>
      </c>
      <c r="F252" s="229">
        <v>0</v>
      </c>
      <c r="G252" s="229">
        <v>0</v>
      </c>
    </row>
    <row r="253" spans="2:8" x14ac:dyDescent="0.25">
      <c r="B253" s="259" t="s">
        <v>534</v>
      </c>
      <c r="C253" s="229">
        <v>7435698947</v>
      </c>
      <c r="D253" s="229">
        <v>7969190344.0900002</v>
      </c>
      <c r="E253" s="229">
        <v>540779664.31999993</v>
      </c>
      <c r="F253" s="229">
        <v>558005148.00999999</v>
      </c>
      <c r="G253" s="229">
        <v>549158161.21000004</v>
      </c>
    </row>
    <row r="254" spans="2:8" x14ac:dyDescent="0.25">
      <c r="B254" s="259" t="s">
        <v>567</v>
      </c>
      <c r="C254" s="229">
        <v>297659396</v>
      </c>
      <c r="D254" s="229">
        <v>359805881.31999999</v>
      </c>
      <c r="E254" s="229">
        <v>25902308.859999999</v>
      </c>
      <c r="F254" s="229">
        <v>26672361.859999999</v>
      </c>
      <c r="G254" s="229">
        <v>27878274.32</v>
      </c>
    </row>
    <row r="255" spans="2:8" x14ac:dyDescent="0.25">
      <c r="B255" s="259" t="s">
        <v>588</v>
      </c>
      <c r="C255" s="229">
        <v>0</v>
      </c>
      <c r="D255" s="229">
        <v>200000</v>
      </c>
      <c r="E255" s="229">
        <v>0</v>
      </c>
      <c r="F255" s="229">
        <v>0</v>
      </c>
      <c r="G255" s="229">
        <v>0</v>
      </c>
    </row>
    <row r="256" spans="2:8" x14ac:dyDescent="0.25">
      <c r="B256" s="259" t="s">
        <v>572</v>
      </c>
      <c r="C256" s="229">
        <v>299315245</v>
      </c>
      <c r="D256" s="229">
        <v>357366613.72000003</v>
      </c>
      <c r="E256" s="229">
        <v>27651567.109999999</v>
      </c>
      <c r="F256" s="229">
        <v>34692259.259999998</v>
      </c>
      <c r="G256" s="229">
        <v>27651567.109999999</v>
      </c>
    </row>
    <row r="257" spans="2:7" x14ac:dyDescent="0.25">
      <c r="B257" s="257" t="s">
        <v>664</v>
      </c>
      <c r="C257" s="258">
        <v>78182369</v>
      </c>
      <c r="D257" s="258">
        <v>78763180.5</v>
      </c>
      <c r="E257" s="258">
        <v>3959351.68</v>
      </c>
      <c r="F257" s="258">
        <v>6349126.04</v>
      </c>
      <c r="G257" s="258">
        <v>4739803.22</v>
      </c>
    </row>
    <row r="258" spans="2:7" x14ac:dyDescent="0.25">
      <c r="B258" s="259" t="s">
        <v>584</v>
      </c>
      <c r="C258" s="229">
        <v>0</v>
      </c>
      <c r="D258" s="229">
        <v>53480</v>
      </c>
      <c r="E258" s="229">
        <v>0</v>
      </c>
      <c r="F258" s="229">
        <v>0</v>
      </c>
      <c r="G258" s="229">
        <v>0</v>
      </c>
    </row>
    <row r="259" spans="2:7" x14ac:dyDescent="0.25">
      <c r="B259" s="259" t="s">
        <v>534</v>
      </c>
      <c r="C259" s="229">
        <v>78182369</v>
      </c>
      <c r="D259" s="229">
        <v>78709700.5</v>
      </c>
      <c r="E259" s="229">
        <v>3959351.68</v>
      </c>
      <c r="F259" s="229">
        <v>6349126.04</v>
      </c>
      <c r="G259" s="229">
        <v>4739803.22</v>
      </c>
    </row>
    <row r="260" spans="2:7" x14ac:dyDescent="0.25">
      <c r="B260" s="257" t="s">
        <v>665</v>
      </c>
      <c r="C260" s="258">
        <v>40522207</v>
      </c>
      <c r="D260" s="258">
        <v>40522207</v>
      </c>
      <c r="E260" s="258">
        <v>2342953.5099999998</v>
      </c>
      <c r="F260" s="258">
        <v>3140451.8899999997</v>
      </c>
      <c r="G260" s="258">
        <v>2923671.8899999997</v>
      </c>
    </row>
    <row r="261" spans="2:7" x14ac:dyDescent="0.25">
      <c r="B261" s="259" t="s">
        <v>534</v>
      </c>
      <c r="C261" s="229">
        <v>40522207</v>
      </c>
      <c r="D261" s="229">
        <v>40522207</v>
      </c>
      <c r="E261" s="229">
        <v>2342953.5099999998</v>
      </c>
      <c r="F261" s="229">
        <v>3140451.8899999997</v>
      </c>
      <c r="G261" s="229">
        <v>2923671.8899999997</v>
      </c>
    </row>
    <row r="262" spans="2:7" x14ac:dyDescent="0.25">
      <c r="B262" s="256" t="s">
        <v>666</v>
      </c>
      <c r="C262" s="229">
        <v>12810849964</v>
      </c>
      <c r="D262" s="229">
        <v>13432239600</v>
      </c>
      <c r="E262" s="229">
        <v>92109479.710000008</v>
      </c>
      <c r="F262" s="229">
        <v>945703707.85000002</v>
      </c>
      <c r="G262" s="229">
        <v>990417689.54000008</v>
      </c>
    </row>
    <row r="263" spans="2:7" x14ac:dyDescent="0.25">
      <c r="B263" s="257" t="s">
        <v>667</v>
      </c>
      <c r="C263" s="258">
        <v>11347215818</v>
      </c>
      <c r="D263" s="258">
        <v>11855639399.030001</v>
      </c>
      <c r="E263" s="258">
        <v>46180293.719999999</v>
      </c>
      <c r="F263" s="258">
        <v>811388476.22000003</v>
      </c>
      <c r="G263" s="258">
        <v>898863887.61000001</v>
      </c>
    </row>
    <row r="264" spans="2:7" x14ac:dyDescent="0.25">
      <c r="B264" s="259" t="s">
        <v>602</v>
      </c>
      <c r="C264" s="229">
        <v>3600000</v>
      </c>
      <c r="D264" s="229">
        <v>3600000</v>
      </c>
      <c r="E264" s="229">
        <v>-1050000</v>
      </c>
      <c r="F264" s="229">
        <v>300000</v>
      </c>
      <c r="G264" s="229">
        <v>300000</v>
      </c>
    </row>
    <row r="265" spans="2:7" x14ac:dyDescent="0.25">
      <c r="B265" s="259" t="s">
        <v>584</v>
      </c>
      <c r="C265" s="229">
        <v>0</v>
      </c>
      <c r="D265" s="229">
        <v>10857500</v>
      </c>
      <c r="E265" s="229">
        <v>0</v>
      </c>
      <c r="F265" s="229">
        <v>0</v>
      </c>
      <c r="G265" s="229">
        <v>0</v>
      </c>
    </row>
    <row r="266" spans="2:7" x14ac:dyDescent="0.25">
      <c r="B266" s="259" t="s">
        <v>668</v>
      </c>
      <c r="C266" s="229">
        <v>0</v>
      </c>
      <c r="D266" s="229">
        <v>-6600000</v>
      </c>
      <c r="E266" s="229">
        <v>-5450000</v>
      </c>
      <c r="F266" s="229">
        <v>4766159</v>
      </c>
      <c r="G266" s="229">
        <v>4766159</v>
      </c>
    </row>
    <row r="267" spans="2:7" x14ac:dyDescent="0.25">
      <c r="B267" s="259" t="s">
        <v>636</v>
      </c>
      <c r="C267" s="229">
        <v>215000</v>
      </c>
      <c r="D267" s="229">
        <v>215000</v>
      </c>
      <c r="E267" s="229">
        <v>0</v>
      </c>
      <c r="F267" s="229">
        <v>0</v>
      </c>
      <c r="G267" s="229">
        <v>0</v>
      </c>
    </row>
    <row r="268" spans="2:7" x14ac:dyDescent="0.25">
      <c r="B268" s="259" t="s">
        <v>663</v>
      </c>
      <c r="C268" s="229">
        <v>0</v>
      </c>
      <c r="D268" s="229">
        <v>1950000</v>
      </c>
      <c r="E268" s="229">
        <v>0</v>
      </c>
      <c r="F268" s="229">
        <v>0</v>
      </c>
      <c r="G268" s="229">
        <v>0</v>
      </c>
    </row>
    <row r="269" spans="2:7" x14ac:dyDescent="0.25">
      <c r="B269" s="259" t="s">
        <v>543</v>
      </c>
      <c r="C269" s="229">
        <v>0</v>
      </c>
      <c r="D269" s="229">
        <v>0</v>
      </c>
      <c r="E269" s="229">
        <v>0</v>
      </c>
      <c r="F269" s="229">
        <v>0</v>
      </c>
      <c r="G269" s="229">
        <v>0</v>
      </c>
    </row>
    <row r="270" spans="2:7" x14ac:dyDescent="0.25">
      <c r="B270" s="259" t="s">
        <v>534</v>
      </c>
      <c r="C270" s="229">
        <v>11343400818</v>
      </c>
      <c r="D270" s="229">
        <v>11845616899.030001</v>
      </c>
      <c r="E270" s="229">
        <v>52680293.719999999</v>
      </c>
      <c r="F270" s="229">
        <v>806322317.22000003</v>
      </c>
      <c r="G270" s="229">
        <v>893797728.61000001</v>
      </c>
    </row>
    <row r="271" spans="2:7" x14ac:dyDescent="0.25">
      <c r="B271" s="257" t="s">
        <v>669</v>
      </c>
      <c r="C271" s="258">
        <v>1320019506</v>
      </c>
      <c r="D271" s="258">
        <v>1424572260.97</v>
      </c>
      <c r="E271" s="258">
        <v>45499822.490000002</v>
      </c>
      <c r="F271" s="258">
        <v>124374951.04000001</v>
      </c>
      <c r="G271" s="258">
        <v>82314664.830000013</v>
      </c>
    </row>
    <row r="272" spans="2:7" x14ac:dyDescent="0.25">
      <c r="B272" s="259" t="s">
        <v>592</v>
      </c>
      <c r="C272" s="229">
        <v>0</v>
      </c>
      <c r="D272" s="229">
        <v>0</v>
      </c>
      <c r="E272" s="229">
        <v>0</v>
      </c>
      <c r="F272" s="229">
        <v>0</v>
      </c>
      <c r="G272" s="229">
        <v>0</v>
      </c>
    </row>
    <row r="273" spans="2:7" x14ac:dyDescent="0.25">
      <c r="B273" s="259" t="s">
        <v>572</v>
      </c>
      <c r="C273" s="229">
        <v>1320019506</v>
      </c>
      <c r="D273" s="229">
        <v>1424446000.97</v>
      </c>
      <c r="E273" s="229">
        <v>45499822.490000002</v>
      </c>
      <c r="F273" s="229">
        <v>124374951.04000001</v>
      </c>
      <c r="G273" s="229">
        <v>82314664.830000013</v>
      </c>
    </row>
    <row r="274" spans="2:7" x14ac:dyDescent="0.25">
      <c r="B274" s="259" t="s">
        <v>631</v>
      </c>
      <c r="C274" s="229">
        <v>0</v>
      </c>
      <c r="D274" s="229">
        <v>0</v>
      </c>
      <c r="E274" s="229">
        <v>0</v>
      </c>
      <c r="F274" s="229">
        <v>0</v>
      </c>
      <c r="G274" s="229">
        <v>0</v>
      </c>
    </row>
    <row r="275" spans="2:7" x14ac:dyDescent="0.25">
      <c r="B275" s="259" t="s">
        <v>620</v>
      </c>
      <c r="C275" s="229">
        <v>0</v>
      </c>
      <c r="D275" s="229">
        <v>0</v>
      </c>
      <c r="E275" s="229">
        <v>0</v>
      </c>
      <c r="F275" s="229">
        <v>0</v>
      </c>
      <c r="G275" s="229">
        <v>0</v>
      </c>
    </row>
    <row r="276" spans="2:7" x14ac:dyDescent="0.25">
      <c r="B276" s="259" t="s">
        <v>670</v>
      </c>
      <c r="C276" s="229">
        <v>0</v>
      </c>
      <c r="D276" s="229">
        <v>126260</v>
      </c>
      <c r="E276" s="229">
        <v>0</v>
      </c>
      <c r="F276" s="229">
        <v>0</v>
      </c>
      <c r="G276" s="229">
        <v>0</v>
      </c>
    </row>
    <row r="277" spans="2:7" x14ac:dyDescent="0.25">
      <c r="B277" s="257" t="s">
        <v>671</v>
      </c>
      <c r="C277" s="258">
        <v>143614640</v>
      </c>
      <c r="D277" s="258">
        <v>152027940</v>
      </c>
      <c r="E277" s="258">
        <v>429363.5</v>
      </c>
      <c r="F277" s="258">
        <v>9940280.5899999999</v>
      </c>
      <c r="G277" s="258">
        <v>9239137.0999999996</v>
      </c>
    </row>
    <row r="278" spans="2:7" x14ac:dyDescent="0.25">
      <c r="B278" s="259" t="s">
        <v>567</v>
      </c>
      <c r="C278" s="229">
        <v>143614640</v>
      </c>
      <c r="D278" s="229">
        <v>152027940</v>
      </c>
      <c r="E278" s="229">
        <v>429363.5</v>
      </c>
      <c r="F278" s="229">
        <v>9940280.5899999999</v>
      </c>
      <c r="G278" s="229">
        <v>9239137.0999999996</v>
      </c>
    </row>
    <row r="279" spans="2:7" x14ac:dyDescent="0.25">
      <c r="B279" s="254" t="s">
        <v>672</v>
      </c>
      <c r="C279" s="255">
        <v>13587977681</v>
      </c>
      <c r="D279" s="255">
        <v>13333718539</v>
      </c>
      <c r="E279" s="255">
        <v>293552404.44999999</v>
      </c>
      <c r="F279" s="255">
        <v>862864765.24000013</v>
      </c>
      <c r="G279" s="255">
        <v>962630378.44999993</v>
      </c>
    </row>
    <row r="280" spans="2:7" x14ac:dyDescent="0.25">
      <c r="B280" s="256" t="s">
        <v>673</v>
      </c>
      <c r="C280" s="229">
        <v>13587977681</v>
      </c>
      <c r="D280" s="229">
        <v>13333718539</v>
      </c>
      <c r="E280" s="229">
        <v>293552404.44999999</v>
      </c>
      <c r="F280" s="229">
        <v>862864765.24000013</v>
      </c>
      <c r="G280" s="229">
        <v>962630378.44999993</v>
      </c>
    </row>
    <row r="281" spans="2:7" x14ac:dyDescent="0.25">
      <c r="B281" s="257" t="s">
        <v>674</v>
      </c>
      <c r="C281" s="258">
        <v>11286899086</v>
      </c>
      <c r="D281" s="258">
        <v>11043397155</v>
      </c>
      <c r="E281" s="258">
        <v>267685875.17999998</v>
      </c>
      <c r="F281" s="258">
        <v>764596700.05000007</v>
      </c>
      <c r="G281" s="258">
        <v>885194312.83999991</v>
      </c>
    </row>
    <row r="282" spans="2:7" x14ac:dyDescent="0.25">
      <c r="B282" s="259" t="s">
        <v>542</v>
      </c>
      <c r="C282" s="229">
        <v>2591849641</v>
      </c>
      <c r="D282" s="229">
        <v>2334037537</v>
      </c>
      <c r="E282" s="229">
        <v>27585971.469999999</v>
      </c>
      <c r="F282" s="229">
        <v>122133458.74000001</v>
      </c>
      <c r="G282" s="229">
        <v>117219375.91</v>
      </c>
    </row>
    <row r="283" spans="2:7" x14ac:dyDescent="0.25">
      <c r="B283" s="259" t="s">
        <v>534</v>
      </c>
      <c r="C283" s="229">
        <v>8257319499</v>
      </c>
      <c r="D283" s="229">
        <v>8271629672</v>
      </c>
      <c r="E283" s="229">
        <v>239758903.70999998</v>
      </c>
      <c r="F283" s="229">
        <v>642122241.31000006</v>
      </c>
      <c r="G283" s="229">
        <v>764398022.77999997</v>
      </c>
    </row>
    <row r="284" spans="2:7" x14ac:dyDescent="0.25">
      <c r="B284" s="259" t="s">
        <v>535</v>
      </c>
      <c r="C284" s="229">
        <v>437729946</v>
      </c>
      <c r="D284" s="229">
        <v>437729946</v>
      </c>
      <c r="E284" s="229">
        <v>341000</v>
      </c>
      <c r="F284" s="229">
        <v>341000</v>
      </c>
      <c r="G284" s="229">
        <v>3576914.15</v>
      </c>
    </row>
    <row r="285" spans="2:7" x14ac:dyDescent="0.25">
      <c r="B285" s="257" t="s">
        <v>675</v>
      </c>
      <c r="C285" s="258">
        <v>2025735038</v>
      </c>
      <c r="D285" s="258">
        <v>2023139432</v>
      </c>
      <c r="E285" s="258">
        <v>24536194.900000002</v>
      </c>
      <c r="F285" s="258">
        <v>77432963.219999999</v>
      </c>
      <c r="G285" s="258">
        <v>58883923.75999999</v>
      </c>
    </row>
    <row r="286" spans="2:7" x14ac:dyDescent="0.25">
      <c r="B286" s="259" t="s">
        <v>567</v>
      </c>
      <c r="C286" s="229">
        <v>2025735038</v>
      </c>
      <c r="D286" s="229">
        <v>2023139432</v>
      </c>
      <c r="E286" s="229">
        <v>24536194.900000002</v>
      </c>
      <c r="F286" s="229">
        <v>77432963.219999999</v>
      </c>
      <c r="G286" s="229">
        <v>58883923.75999999</v>
      </c>
    </row>
    <row r="287" spans="2:7" x14ac:dyDescent="0.25">
      <c r="B287" s="259" t="s">
        <v>588</v>
      </c>
      <c r="C287" s="229">
        <v>0</v>
      </c>
      <c r="D287" s="229">
        <v>0</v>
      </c>
      <c r="E287" s="229">
        <v>0</v>
      </c>
      <c r="F287" s="229">
        <v>0</v>
      </c>
      <c r="G287" s="229">
        <v>0</v>
      </c>
    </row>
    <row r="288" spans="2:7" x14ac:dyDescent="0.25">
      <c r="B288" s="257" t="s">
        <v>676</v>
      </c>
      <c r="C288" s="258">
        <v>177246110</v>
      </c>
      <c r="D288" s="258">
        <v>171537470</v>
      </c>
      <c r="E288" s="258">
        <v>1177531.8699999999</v>
      </c>
      <c r="F288" s="258">
        <v>15222182.400000002</v>
      </c>
      <c r="G288" s="258">
        <v>12636321.5</v>
      </c>
    </row>
    <row r="289" spans="2:7" x14ac:dyDescent="0.25">
      <c r="B289" s="259" t="s">
        <v>609</v>
      </c>
      <c r="C289" s="229">
        <v>174856110</v>
      </c>
      <c r="D289" s="229">
        <v>169347470</v>
      </c>
      <c r="E289" s="229">
        <v>1177531.8699999999</v>
      </c>
      <c r="F289" s="229">
        <v>15222182.400000002</v>
      </c>
      <c r="G289" s="229">
        <v>12636321.5</v>
      </c>
    </row>
    <row r="290" spans="2:7" x14ac:dyDescent="0.25">
      <c r="B290" s="259" t="s">
        <v>677</v>
      </c>
      <c r="C290" s="229">
        <v>2300000</v>
      </c>
      <c r="D290" s="229">
        <v>2100000</v>
      </c>
      <c r="E290" s="229">
        <v>0</v>
      </c>
      <c r="F290" s="229">
        <v>0</v>
      </c>
      <c r="G290" s="229">
        <v>0</v>
      </c>
    </row>
    <row r="291" spans="2:7" x14ac:dyDescent="0.25">
      <c r="B291" s="259" t="s">
        <v>631</v>
      </c>
      <c r="C291" s="229">
        <v>90000</v>
      </c>
      <c r="D291" s="229">
        <v>90000</v>
      </c>
      <c r="E291" s="229">
        <v>0</v>
      </c>
      <c r="F291" s="229">
        <v>0</v>
      </c>
      <c r="G291" s="229">
        <v>0</v>
      </c>
    </row>
    <row r="292" spans="2:7" x14ac:dyDescent="0.25">
      <c r="B292" s="257" t="s">
        <v>678</v>
      </c>
      <c r="C292" s="258">
        <v>53537459</v>
      </c>
      <c r="D292" s="258">
        <v>53537459</v>
      </c>
      <c r="E292" s="258">
        <v>152802.5</v>
      </c>
      <c r="F292" s="258">
        <v>3581614.99</v>
      </c>
      <c r="G292" s="258">
        <v>3819927.4000000004</v>
      </c>
    </row>
    <row r="293" spans="2:7" x14ac:dyDescent="0.25">
      <c r="B293" s="259" t="s">
        <v>679</v>
      </c>
      <c r="C293" s="229">
        <v>53537459</v>
      </c>
      <c r="D293" s="229">
        <v>53537459</v>
      </c>
      <c r="E293" s="229">
        <v>152802.5</v>
      </c>
      <c r="F293" s="229">
        <v>3581614.99</v>
      </c>
      <c r="G293" s="229">
        <v>3819927.4000000004</v>
      </c>
    </row>
    <row r="294" spans="2:7" x14ac:dyDescent="0.25">
      <c r="B294" s="257" t="s">
        <v>680</v>
      </c>
      <c r="C294" s="258">
        <v>44559988</v>
      </c>
      <c r="D294" s="258">
        <v>42107023</v>
      </c>
      <c r="E294" s="258">
        <v>0</v>
      </c>
      <c r="F294" s="258">
        <v>2031304.58</v>
      </c>
      <c r="G294" s="258">
        <v>2095892.95</v>
      </c>
    </row>
    <row r="295" spans="2:7" x14ac:dyDescent="0.25">
      <c r="B295" s="259" t="s">
        <v>636</v>
      </c>
      <c r="C295" s="229">
        <v>44559988</v>
      </c>
      <c r="D295" s="229">
        <v>42107023</v>
      </c>
      <c r="E295" s="229">
        <v>0</v>
      </c>
      <c r="F295" s="229">
        <v>2031304.58</v>
      </c>
      <c r="G295" s="229">
        <v>2095892.95</v>
      </c>
    </row>
    <row r="296" spans="2:7" x14ac:dyDescent="0.25">
      <c r="B296" s="254" t="s">
        <v>681</v>
      </c>
      <c r="C296" s="255">
        <v>23351049641</v>
      </c>
      <c r="D296" s="255">
        <v>25020166195.439999</v>
      </c>
      <c r="E296" s="255">
        <v>2184266210.9300008</v>
      </c>
      <c r="F296" s="255">
        <v>2426759188.8500009</v>
      </c>
      <c r="G296" s="255">
        <v>2816314863.9900002</v>
      </c>
    </row>
    <row r="297" spans="2:7" x14ac:dyDescent="0.25">
      <c r="B297" s="256" t="s">
        <v>682</v>
      </c>
      <c r="C297" s="229">
        <v>23351049641</v>
      </c>
      <c r="D297" s="229">
        <v>25020166195.439999</v>
      </c>
      <c r="E297" s="229">
        <v>2184266210.9300008</v>
      </c>
      <c r="F297" s="229">
        <v>2426759188.8500009</v>
      </c>
      <c r="G297" s="229">
        <v>2816314863.9900002</v>
      </c>
    </row>
    <row r="298" spans="2:7" x14ac:dyDescent="0.25">
      <c r="B298" s="257" t="s">
        <v>683</v>
      </c>
      <c r="C298" s="258">
        <v>17019125722</v>
      </c>
      <c r="D298" s="258">
        <v>18444140400.130001</v>
      </c>
      <c r="E298" s="258">
        <v>2043825844.9500003</v>
      </c>
      <c r="F298" s="258">
        <v>2130911965.8300004</v>
      </c>
      <c r="G298" s="258">
        <v>2481214217.1000004</v>
      </c>
    </row>
    <row r="299" spans="2:7" x14ac:dyDescent="0.25">
      <c r="B299" s="259" t="s">
        <v>542</v>
      </c>
      <c r="C299" s="229">
        <v>3496257442</v>
      </c>
      <c r="D299" s="229">
        <v>2996720667.1300001</v>
      </c>
      <c r="E299" s="229">
        <v>35984939.920000002</v>
      </c>
      <c r="F299" s="229">
        <v>123071060.8</v>
      </c>
      <c r="G299" s="229">
        <v>474971153.04999995</v>
      </c>
    </row>
    <row r="300" spans="2:7" x14ac:dyDescent="0.25">
      <c r="B300" s="259" t="s">
        <v>684</v>
      </c>
      <c r="C300" s="229">
        <v>209280272</v>
      </c>
      <c r="D300" s="229">
        <v>209631725</v>
      </c>
      <c r="E300" s="229">
        <v>1367291.1</v>
      </c>
      <c r="F300" s="229">
        <v>1367291.1</v>
      </c>
      <c r="G300" s="229">
        <v>1367291.1</v>
      </c>
    </row>
    <row r="301" spans="2:7" x14ac:dyDescent="0.25">
      <c r="B301" s="259" t="s">
        <v>535</v>
      </c>
      <c r="C301" s="229">
        <v>300000000</v>
      </c>
      <c r="D301" s="229">
        <v>309500000</v>
      </c>
      <c r="E301" s="229">
        <v>1784009.3</v>
      </c>
      <c r="F301" s="229">
        <v>1784009.3</v>
      </c>
      <c r="G301" s="229">
        <v>186168.32000000001</v>
      </c>
    </row>
    <row r="302" spans="2:7" x14ac:dyDescent="0.25">
      <c r="B302" s="259" t="s">
        <v>544</v>
      </c>
      <c r="C302" s="229">
        <v>13013588008</v>
      </c>
      <c r="D302" s="229">
        <v>14928288008</v>
      </c>
      <c r="E302" s="229">
        <v>2004689604.6300004</v>
      </c>
      <c r="F302" s="229">
        <v>2004689604.6300004</v>
      </c>
      <c r="G302" s="229">
        <v>2004689604.6300004</v>
      </c>
    </row>
    <row r="303" spans="2:7" x14ac:dyDescent="0.25">
      <c r="B303" s="257" t="s">
        <v>685</v>
      </c>
      <c r="C303" s="258">
        <v>315600396</v>
      </c>
      <c r="D303" s="258">
        <v>330785396</v>
      </c>
      <c r="E303" s="258">
        <v>20209548.580000002</v>
      </c>
      <c r="F303" s="258">
        <v>21291903.169999998</v>
      </c>
      <c r="G303" s="258">
        <v>22575965.669999998</v>
      </c>
    </row>
    <row r="304" spans="2:7" x14ac:dyDescent="0.25">
      <c r="B304" s="259" t="s">
        <v>567</v>
      </c>
      <c r="C304" s="229">
        <v>315600396</v>
      </c>
      <c r="D304" s="229">
        <v>330785396</v>
      </c>
      <c r="E304" s="229">
        <v>20209548.580000002</v>
      </c>
      <c r="F304" s="229">
        <v>21291903.169999998</v>
      </c>
      <c r="G304" s="229">
        <v>22575965.669999998</v>
      </c>
    </row>
    <row r="305" spans="2:7" x14ac:dyDescent="0.25">
      <c r="B305" s="257" t="s">
        <v>686</v>
      </c>
      <c r="C305" s="258">
        <v>2457348209</v>
      </c>
      <c r="D305" s="258">
        <v>2573972723</v>
      </c>
      <c r="E305" s="258">
        <v>83490435.649999991</v>
      </c>
      <c r="F305" s="258">
        <v>66946917.119999997</v>
      </c>
      <c r="G305" s="258">
        <v>83871645.710000008</v>
      </c>
    </row>
    <row r="306" spans="2:7" x14ac:dyDescent="0.25">
      <c r="B306" s="259" t="s">
        <v>687</v>
      </c>
      <c r="C306" s="229">
        <v>1510200000</v>
      </c>
      <c r="D306" s="229">
        <v>1501445000</v>
      </c>
      <c r="E306" s="229">
        <v>1404592.8499999999</v>
      </c>
      <c r="F306" s="229">
        <v>1404592.8499999999</v>
      </c>
      <c r="G306" s="229">
        <v>1404592.8499999999</v>
      </c>
    </row>
    <row r="307" spans="2:7" x14ac:dyDescent="0.25">
      <c r="B307" s="259" t="s">
        <v>572</v>
      </c>
      <c r="C307" s="229">
        <v>947148209</v>
      </c>
      <c r="D307" s="229">
        <v>1072527723</v>
      </c>
      <c r="E307" s="229">
        <v>82085842.799999997</v>
      </c>
      <c r="F307" s="229">
        <v>65542324.269999996</v>
      </c>
      <c r="G307" s="229">
        <v>82467052.860000014</v>
      </c>
    </row>
    <row r="308" spans="2:7" x14ac:dyDescent="0.25">
      <c r="B308" s="257" t="s">
        <v>688</v>
      </c>
      <c r="C308" s="258">
        <v>585577987</v>
      </c>
      <c r="D308" s="258">
        <v>609616261.25000012</v>
      </c>
      <c r="E308" s="258">
        <v>5549456.1299999999</v>
      </c>
      <c r="F308" s="258">
        <v>34526181.530000001</v>
      </c>
      <c r="G308" s="258">
        <v>45562751.140000001</v>
      </c>
    </row>
    <row r="309" spans="2:7" x14ac:dyDescent="0.25">
      <c r="B309" s="259" t="s">
        <v>570</v>
      </c>
      <c r="C309" s="229">
        <v>576562987</v>
      </c>
      <c r="D309" s="229">
        <v>598220335.00000012</v>
      </c>
      <c r="E309" s="229">
        <v>3718231.27</v>
      </c>
      <c r="F309" s="229">
        <v>33591341.670000002</v>
      </c>
      <c r="G309" s="229">
        <v>45463351.140000001</v>
      </c>
    </row>
    <row r="310" spans="2:7" x14ac:dyDescent="0.25">
      <c r="B310" s="259" t="s">
        <v>598</v>
      </c>
      <c r="C310" s="229">
        <v>9000000</v>
      </c>
      <c r="D310" s="229">
        <v>11034526.25</v>
      </c>
      <c r="E310" s="229">
        <v>1783172.76</v>
      </c>
      <c r="F310" s="229">
        <v>886787.76</v>
      </c>
      <c r="G310" s="229">
        <v>9500</v>
      </c>
    </row>
    <row r="311" spans="2:7" x14ac:dyDescent="0.25">
      <c r="B311" s="259" t="s">
        <v>689</v>
      </c>
      <c r="C311" s="229">
        <v>15000</v>
      </c>
      <c r="D311" s="229">
        <v>383990.12</v>
      </c>
      <c r="E311" s="229">
        <v>48052.1</v>
      </c>
      <c r="F311" s="229">
        <v>48052.1</v>
      </c>
      <c r="G311" s="229">
        <v>89900</v>
      </c>
    </row>
    <row r="312" spans="2:7" x14ac:dyDescent="0.25">
      <c r="B312" s="259" t="s">
        <v>625</v>
      </c>
      <c r="C312" s="229">
        <v>0</v>
      </c>
      <c r="D312" s="229">
        <v>-22590.12</v>
      </c>
      <c r="E312" s="229">
        <v>0</v>
      </c>
      <c r="F312" s="229">
        <v>0</v>
      </c>
      <c r="G312" s="229">
        <v>0</v>
      </c>
    </row>
    <row r="313" spans="2:7" x14ac:dyDescent="0.25">
      <c r="B313" s="257" t="s">
        <v>690</v>
      </c>
      <c r="C313" s="258">
        <v>130210775</v>
      </c>
      <c r="D313" s="258">
        <v>144773474.62</v>
      </c>
      <c r="E313" s="258">
        <v>4487552.05</v>
      </c>
      <c r="F313" s="258">
        <v>10095153.219999999</v>
      </c>
      <c r="G313" s="258">
        <v>6803820.7199999997</v>
      </c>
    </row>
    <row r="314" spans="2:7" x14ac:dyDescent="0.25">
      <c r="B314" s="259" t="s">
        <v>578</v>
      </c>
      <c r="C314" s="229">
        <v>0</v>
      </c>
      <c r="D314" s="229">
        <v>50000</v>
      </c>
      <c r="E314" s="229">
        <v>0</v>
      </c>
      <c r="F314" s="229">
        <v>0</v>
      </c>
      <c r="G314" s="229">
        <v>0</v>
      </c>
    </row>
    <row r="315" spans="2:7" x14ac:dyDescent="0.25">
      <c r="B315" s="259" t="s">
        <v>551</v>
      </c>
      <c r="C315" s="229">
        <v>130210775</v>
      </c>
      <c r="D315" s="229">
        <v>144723474.62</v>
      </c>
      <c r="E315" s="229">
        <v>4487552.05</v>
      </c>
      <c r="F315" s="229">
        <v>10095153.219999999</v>
      </c>
      <c r="G315" s="229">
        <v>6803820.7199999997</v>
      </c>
    </row>
    <row r="316" spans="2:7" x14ac:dyDescent="0.25">
      <c r="B316" s="257" t="s">
        <v>691</v>
      </c>
      <c r="C316" s="258">
        <v>286290776</v>
      </c>
      <c r="D316" s="258">
        <v>305341286.29999995</v>
      </c>
      <c r="E316" s="258">
        <v>1033595.82</v>
      </c>
      <c r="F316" s="258">
        <v>14296189.09</v>
      </c>
      <c r="G316" s="258">
        <v>14444855.860000001</v>
      </c>
    </row>
    <row r="317" spans="2:7" x14ac:dyDescent="0.25">
      <c r="B317" s="259" t="s">
        <v>692</v>
      </c>
      <c r="C317" s="229">
        <v>0</v>
      </c>
      <c r="D317" s="229">
        <v>11716319.380000001</v>
      </c>
      <c r="E317" s="229">
        <v>0</v>
      </c>
      <c r="F317" s="229">
        <v>0</v>
      </c>
      <c r="G317" s="229">
        <v>445500</v>
      </c>
    </row>
    <row r="318" spans="2:7" x14ac:dyDescent="0.25">
      <c r="B318" s="259" t="s">
        <v>568</v>
      </c>
      <c r="C318" s="229">
        <v>286290776</v>
      </c>
      <c r="D318" s="229">
        <v>293382366.91999996</v>
      </c>
      <c r="E318" s="229">
        <v>1033595.82</v>
      </c>
      <c r="F318" s="229">
        <v>14296189.09</v>
      </c>
      <c r="G318" s="229">
        <v>13999355.860000001</v>
      </c>
    </row>
    <row r="319" spans="2:7" x14ac:dyDescent="0.25">
      <c r="B319" s="259" t="s">
        <v>594</v>
      </c>
      <c r="C319" s="229">
        <v>0</v>
      </c>
      <c r="D319" s="229">
        <v>242600</v>
      </c>
      <c r="E319" s="229">
        <v>0</v>
      </c>
      <c r="F319" s="229">
        <v>0</v>
      </c>
      <c r="G319" s="229">
        <v>0</v>
      </c>
    </row>
    <row r="320" spans="2:7" x14ac:dyDescent="0.25">
      <c r="B320" s="257" t="s">
        <v>693</v>
      </c>
      <c r="C320" s="258">
        <v>494722596</v>
      </c>
      <c r="D320" s="258">
        <v>493398466.51999998</v>
      </c>
      <c r="E320" s="258">
        <v>3336649.46</v>
      </c>
      <c r="F320" s="258">
        <v>25379877.480000004</v>
      </c>
      <c r="G320" s="258">
        <v>31774294.919999998</v>
      </c>
    </row>
    <row r="321" spans="2:8" x14ac:dyDescent="0.25">
      <c r="B321" s="259" t="s">
        <v>602</v>
      </c>
      <c r="C321" s="229">
        <v>75000</v>
      </c>
      <c r="D321" s="229">
        <v>75000</v>
      </c>
      <c r="E321" s="229">
        <v>0</v>
      </c>
      <c r="F321" s="229">
        <v>0</v>
      </c>
      <c r="G321" s="229">
        <v>0</v>
      </c>
    </row>
    <row r="322" spans="2:8" x14ac:dyDescent="0.25">
      <c r="B322" s="259" t="s">
        <v>543</v>
      </c>
      <c r="C322" s="229">
        <v>0</v>
      </c>
      <c r="D322" s="229">
        <v>130000</v>
      </c>
      <c r="E322" s="229">
        <v>0</v>
      </c>
      <c r="F322" s="229">
        <v>0</v>
      </c>
      <c r="G322" s="229">
        <v>0</v>
      </c>
    </row>
    <row r="323" spans="2:8" x14ac:dyDescent="0.25">
      <c r="B323" s="259" t="s">
        <v>534</v>
      </c>
      <c r="C323" s="229">
        <v>494647596</v>
      </c>
      <c r="D323" s="229">
        <v>493193466.51999998</v>
      </c>
      <c r="E323" s="229">
        <v>3336649.46</v>
      </c>
      <c r="F323" s="229">
        <v>25379877.480000004</v>
      </c>
      <c r="G323" s="229">
        <v>31774294.919999998</v>
      </c>
    </row>
    <row r="324" spans="2:8" x14ac:dyDescent="0.25">
      <c r="B324" s="257" t="s">
        <v>694</v>
      </c>
      <c r="C324" s="258">
        <v>553271603</v>
      </c>
      <c r="D324" s="258">
        <v>553601305</v>
      </c>
      <c r="E324" s="258">
        <v>14656536.75</v>
      </c>
      <c r="F324" s="258">
        <v>40380855.609999999</v>
      </c>
      <c r="G324" s="258">
        <v>40606410.699999996</v>
      </c>
    </row>
    <row r="325" spans="2:8" x14ac:dyDescent="0.25">
      <c r="B325" s="259" t="s">
        <v>695</v>
      </c>
      <c r="C325" s="229">
        <v>553271603</v>
      </c>
      <c r="D325" s="229">
        <v>553601305</v>
      </c>
      <c r="E325" s="229">
        <v>14656536.75</v>
      </c>
      <c r="F325" s="229">
        <v>40380855.609999999</v>
      </c>
      <c r="G325" s="229">
        <v>40606410.699999996</v>
      </c>
    </row>
    <row r="326" spans="2:8" x14ac:dyDescent="0.25">
      <c r="B326" s="257" t="s">
        <v>696</v>
      </c>
      <c r="C326" s="258">
        <v>721592971</v>
      </c>
      <c r="D326" s="258">
        <v>781001471</v>
      </c>
      <c r="E326" s="258">
        <v>6832025.4799999995</v>
      </c>
      <c r="F326" s="258">
        <v>35618238.280000001</v>
      </c>
      <c r="G326" s="258">
        <v>43901912.249999993</v>
      </c>
    </row>
    <row r="327" spans="2:8" x14ac:dyDescent="0.25">
      <c r="B327" s="259" t="s">
        <v>697</v>
      </c>
      <c r="C327" s="229">
        <v>721592971</v>
      </c>
      <c r="D327" s="229">
        <v>781001471</v>
      </c>
      <c r="E327" s="229">
        <v>6832025.4799999995</v>
      </c>
      <c r="F327" s="229">
        <v>35618238.280000001</v>
      </c>
      <c r="G327" s="229">
        <v>43901912.249999993</v>
      </c>
    </row>
    <row r="328" spans="2:8" x14ac:dyDescent="0.25">
      <c r="B328" s="257" t="s">
        <v>698</v>
      </c>
      <c r="C328" s="258">
        <v>165461386</v>
      </c>
      <c r="D328" s="258">
        <v>161288191.62</v>
      </c>
      <c r="E328" s="258">
        <v>-294602.59999999998</v>
      </c>
      <c r="F328" s="258">
        <v>8510405.2200000007</v>
      </c>
      <c r="G328" s="258">
        <v>5430451.7699999996</v>
      </c>
    </row>
    <row r="329" spans="2:8" x14ac:dyDescent="0.25">
      <c r="B329" s="259" t="s">
        <v>699</v>
      </c>
      <c r="C329" s="229">
        <v>1004125</v>
      </c>
      <c r="D329" s="229">
        <v>404125</v>
      </c>
      <c r="E329" s="229">
        <v>0</v>
      </c>
      <c r="F329" s="229">
        <v>0</v>
      </c>
      <c r="G329" s="229">
        <v>0</v>
      </c>
    </row>
    <row r="330" spans="2:8" x14ac:dyDescent="0.25">
      <c r="B330" s="259" t="s">
        <v>554</v>
      </c>
      <c r="C330" s="229">
        <v>164457261</v>
      </c>
      <c r="D330" s="229">
        <v>158844066.62</v>
      </c>
      <c r="E330" s="229">
        <v>-294602.59999999998</v>
      </c>
      <c r="F330" s="229">
        <v>8510405.2200000007</v>
      </c>
      <c r="G330" s="229">
        <v>5430451.7699999996</v>
      </c>
    </row>
    <row r="331" spans="2:8" x14ac:dyDescent="0.25">
      <c r="B331" s="259" t="s">
        <v>590</v>
      </c>
      <c r="C331" s="229">
        <v>0</v>
      </c>
      <c r="D331" s="229">
        <v>2040000</v>
      </c>
      <c r="E331" s="229">
        <v>0</v>
      </c>
      <c r="F331" s="229">
        <v>0</v>
      </c>
      <c r="G331" s="229">
        <v>0</v>
      </c>
    </row>
    <row r="332" spans="2:8" x14ac:dyDescent="0.25">
      <c r="B332" s="257" t="s">
        <v>700</v>
      </c>
      <c r="C332" s="258">
        <v>621847220</v>
      </c>
      <c r="D332" s="258">
        <v>622247220</v>
      </c>
      <c r="E332" s="258">
        <v>1139168.6599999999</v>
      </c>
      <c r="F332" s="258">
        <v>38801502.299999997</v>
      </c>
      <c r="G332" s="258">
        <v>40128538.149999999</v>
      </c>
    </row>
    <row r="333" spans="2:8" x14ac:dyDescent="0.25">
      <c r="B333" s="259" t="s">
        <v>701</v>
      </c>
      <c r="C333" s="229">
        <v>621847220</v>
      </c>
      <c r="D333" s="229">
        <v>622247220</v>
      </c>
      <c r="E333" s="229">
        <v>1139168.6599999999</v>
      </c>
      <c r="F333" s="229">
        <v>38801502.299999997</v>
      </c>
      <c r="G333" s="229">
        <v>40128538.149999999</v>
      </c>
    </row>
    <row r="334" spans="2:8" x14ac:dyDescent="0.25">
      <c r="B334" s="254" t="s">
        <v>702</v>
      </c>
      <c r="C334" s="255">
        <v>297041500000</v>
      </c>
      <c r="D334" s="255">
        <v>297033703860.52997</v>
      </c>
      <c r="E334" s="255">
        <v>4315992433.6999998</v>
      </c>
      <c r="F334" s="255">
        <v>21344272766.829998</v>
      </c>
      <c r="G334" s="255">
        <v>22045068917.57</v>
      </c>
    </row>
    <row r="335" spans="2:8" x14ac:dyDescent="0.25">
      <c r="B335" s="256" t="s">
        <v>703</v>
      </c>
      <c r="C335" s="229">
        <v>297041500000</v>
      </c>
      <c r="D335" s="229">
        <v>297033703860.52997</v>
      </c>
      <c r="E335" s="229">
        <v>4315992433.6999998</v>
      </c>
      <c r="F335" s="229">
        <v>21344272766.829998</v>
      </c>
      <c r="G335" s="229">
        <v>22045068917.57</v>
      </c>
    </row>
    <row r="336" spans="2:8" x14ac:dyDescent="0.25">
      <c r="B336" s="257" t="s">
        <v>704</v>
      </c>
      <c r="C336" s="258">
        <v>232828502416</v>
      </c>
      <c r="D336" s="258">
        <v>230206956496.11996</v>
      </c>
      <c r="E336" s="258">
        <v>2619748822.79</v>
      </c>
      <c r="F336" s="258">
        <v>15892279974.159998</v>
      </c>
      <c r="G336" s="258">
        <v>16555823470.009998</v>
      </c>
      <c r="H336" s="264"/>
    </row>
    <row r="337" spans="2:8" x14ac:dyDescent="0.25">
      <c r="B337" s="259" t="s">
        <v>542</v>
      </c>
      <c r="C337" s="229">
        <v>32802316088</v>
      </c>
      <c r="D337" s="229">
        <v>30490214202.359997</v>
      </c>
      <c r="E337" s="229">
        <v>430846976.93000001</v>
      </c>
      <c r="F337" s="229">
        <v>800049419.24000001</v>
      </c>
      <c r="G337" s="229">
        <v>900946658.36000001</v>
      </c>
      <c r="H337" s="264"/>
    </row>
    <row r="338" spans="2:8" x14ac:dyDescent="0.25">
      <c r="B338" s="259" t="s">
        <v>705</v>
      </c>
      <c r="C338" s="229">
        <v>1900418385</v>
      </c>
      <c r="D338" s="229">
        <v>5844836235.4099998</v>
      </c>
      <c r="E338" s="229">
        <v>-404202536.56</v>
      </c>
      <c r="F338" s="229">
        <v>267222703.43000001</v>
      </c>
      <c r="G338" s="229">
        <v>139260872.05000001</v>
      </c>
      <c r="H338" s="264"/>
    </row>
    <row r="339" spans="2:8" x14ac:dyDescent="0.25">
      <c r="B339" s="259" t="s">
        <v>602</v>
      </c>
      <c r="C339" s="229">
        <v>0</v>
      </c>
      <c r="D339" s="229">
        <v>0</v>
      </c>
      <c r="E339" s="229">
        <v>85442.559999999998</v>
      </c>
      <c r="F339" s="229">
        <v>85442.559999999998</v>
      </c>
      <c r="G339" s="229">
        <v>0</v>
      </c>
      <c r="H339" s="264"/>
    </row>
    <row r="340" spans="2:8" x14ac:dyDescent="0.25">
      <c r="B340" s="259" t="s">
        <v>584</v>
      </c>
      <c r="C340" s="229">
        <v>0</v>
      </c>
      <c r="D340" s="229">
        <v>111500</v>
      </c>
      <c r="E340" s="229">
        <v>0</v>
      </c>
      <c r="F340" s="229">
        <v>25488</v>
      </c>
      <c r="G340" s="229">
        <v>0</v>
      </c>
      <c r="H340" s="264"/>
    </row>
    <row r="341" spans="2:8" x14ac:dyDescent="0.25">
      <c r="B341" s="259" t="s">
        <v>668</v>
      </c>
      <c r="C341" s="229">
        <v>0</v>
      </c>
      <c r="D341" s="229">
        <v>0</v>
      </c>
      <c r="E341" s="229">
        <v>0</v>
      </c>
      <c r="F341" s="229">
        <v>0</v>
      </c>
      <c r="G341" s="229">
        <v>0</v>
      </c>
      <c r="H341" s="264"/>
    </row>
    <row r="342" spans="2:8" x14ac:dyDescent="0.25">
      <c r="B342" s="259" t="s">
        <v>636</v>
      </c>
      <c r="C342" s="229">
        <v>0</v>
      </c>
      <c r="D342" s="229">
        <v>143872.95999999999</v>
      </c>
      <c r="E342" s="229">
        <v>0</v>
      </c>
      <c r="F342" s="229">
        <v>0</v>
      </c>
      <c r="G342" s="229">
        <v>0</v>
      </c>
      <c r="H342" s="264"/>
    </row>
    <row r="343" spans="2:8" x14ac:dyDescent="0.25">
      <c r="B343" s="259" t="s">
        <v>543</v>
      </c>
      <c r="C343" s="229">
        <v>0</v>
      </c>
      <c r="D343" s="229">
        <v>-7273649</v>
      </c>
      <c r="E343" s="229">
        <v>0</v>
      </c>
      <c r="F343" s="229">
        <v>0</v>
      </c>
      <c r="G343" s="229">
        <v>0</v>
      </c>
    </row>
    <row r="344" spans="2:8" x14ac:dyDescent="0.25">
      <c r="B344" s="259" t="s">
        <v>534</v>
      </c>
      <c r="C344" s="229">
        <v>26319658762</v>
      </c>
      <c r="D344" s="229">
        <v>18091789733.149994</v>
      </c>
      <c r="E344" s="229">
        <v>109084710.29000001</v>
      </c>
      <c r="F344" s="229">
        <v>1265775820.46</v>
      </c>
      <c r="G344" s="229">
        <v>1295545021.55</v>
      </c>
    </row>
    <row r="345" spans="2:8" x14ac:dyDescent="0.25">
      <c r="B345" s="259" t="s">
        <v>618</v>
      </c>
      <c r="C345" s="229">
        <v>12500000</v>
      </c>
      <c r="D345" s="229">
        <v>12500000</v>
      </c>
      <c r="E345" s="229">
        <v>0</v>
      </c>
      <c r="F345" s="229">
        <v>0</v>
      </c>
      <c r="G345" s="229">
        <v>0</v>
      </c>
    </row>
    <row r="346" spans="2:8" x14ac:dyDescent="0.25">
      <c r="B346" s="259" t="s">
        <v>706</v>
      </c>
      <c r="C346" s="229">
        <v>1268505625</v>
      </c>
      <c r="D346" s="229">
        <v>651771550.32999992</v>
      </c>
      <c r="E346" s="229">
        <v>19743875.829999998</v>
      </c>
      <c r="F346" s="229">
        <v>19743875.829999998</v>
      </c>
      <c r="G346" s="229">
        <v>1101519.72</v>
      </c>
    </row>
    <row r="347" spans="2:8" x14ac:dyDescent="0.25">
      <c r="B347" s="259" t="s">
        <v>687</v>
      </c>
      <c r="C347" s="229">
        <v>0</v>
      </c>
      <c r="D347" s="229">
        <v>127650000</v>
      </c>
      <c r="E347" s="229">
        <v>10090730</v>
      </c>
      <c r="F347" s="229">
        <v>0</v>
      </c>
      <c r="G347" s="229">
        <v>5712601.0599999996</v>
      </c>
    </row>
    <row r="348" spans="2:8" x14ac:dyDescent="0.25">
      <c r="B348" s="259" t="s">
        <v>572</v>
      </c>
      <c r="C348" s="229">
        <v>93655196857</v>
      </c>
      <c r="D348" s="229">
        <v>97711606379.149994</v>
      </c>
      <c r="E348" s="229">
        <v>193487588.95999998</v>
      </c>
      <c r="F348" s="229">
        <v>8326432146.7699995</v>
      </c>
      <c r="G348" s="229">
        <v>8302754777.2999992</v>
      </c>
    </row>
    <row r="349" spans="2:8" x14ac:dyDescent="0.25">
      <c r="B349" s="259" t="s">
        <v>707</v>
      </c>
      <c r="C349" s="229">
        <v>4752942872</v>
      </c>
      <c r="D349" s="229">
        <v>2715335578.7400002</v>
      </c>
      <c r="E349" s="229">
        <v>1826250</v>
      </c>
      <c r="F349" s="229">
        <v>1826250</v>
      </c>
      <c r="G349" s="229">
        <v>0</v>
      </c>
    </row>
    <row r="350" spans="2:8" x14ac:dyDescent="0.25">
      <c r="B350" s="259" t="s">
        <v>570</v>
      </c>
      <c r="C350" s="229">
        <v>37140218926</v>
      </c>
      <c r="D350" s="229">
        <v>39550911352.489998</v>
      </c>
      <c r="E350" s="229">
        <v>203146572.69999999</v>
      </c>
      <c r="F350" s="229">
        <v>3251090145.0600004</v>
      </c>
      <c r="G350" s="229">
        <v>3250243859.7399998</v>
      </c>
    </row>
    <row r="351" spans="2:8" x14ac:dyDescent="0.25">
      <c r="B351" s="259" t="s">
        <v>598</v>
      </c>
      <c r="C351" s="229">
        <v>0</v>
      </c>
      <c r="D351" s="229">
        <v>8058501.0499999998</v>
      </c>
      <c r="E351" s="229">
        <v>1374657.79</v>
      </c>
      <c r="F351" s="229">
        <v>774991.38</v>
      </c>
      <c r="G351" s="229">
        <v>2703200.84</v>
      </c>
    </row>
    <row r="352" spans="2:8" x14ac:dyDescent="0.25">
      <c r="B352" s="259" t="s">
        <v>689</v>
      </c>
      <c r="C352" s="229">
        <v>0</v>
      </c>
      <c r="D352" s="229">
        <v>0</v>
      </c>
      <c r="E352" s="229">
        <v>0</v>
      </c>
      <c r="F352" s="229">
        <v>0</v>
      </c>
      <c r="G352" s="229">
        <v>0</v>
      </c>
    </row>
    <row r="353" spans="2:7" x14ac:dyDescent="0.25">
      <c r="B353" s="259" t="s">
        <v>708</v>
      </c>
      <c r="C353" s="229">
        <v>3163260775</v>
      </c>
      <c r="D353" s="229">
        <v>2153952360.0799999</v>
      </c>
      <c r="E353" s="229">
        <v>70042248.769999996</v>
      </c>
      <c r="F353" s="229">
        <v>52366804.269999996</v>
      </c>
      <c r="G353" s="229">
        <v>52868453.929999992</v>
      </c>
    </row>
    <row r="354" spans="2:7" x14ac:dyDescent="0.25">
      <c r="B354" s="259" t="s">
        <v>551</v>
      </c>
      <c r="C354" s="229">
        <v>3732161359</v>
      </c>
      <c r="D354" s="229">
        <v>3921405543.7200003</v>
      </c>
      <c r="E354" s="229">
        <v>9219760</v>
      </c>
      <c r="F354" s="229">
        <v>222600961.69</v>
      </c>
      <c r="G354" s="229">
        <v>220400790.49000001</v>
      </c>
    </row>
    <row r="355" spans="2:7" x14ac:dyDescent="0.25">
      <c r="B355" s="259" t="s">
        <v>709</v>
      </c>
      <c r="C355" s="229">
        <v>284345000</v>
      </c>
      <c r="D355" s="229">
        <v>136185230.40000001</v>
      </c>
      <c r="E355" s="229">
        <v>535000</v>
      </c>
      <c r="F355" s="229">
        <v>535000</v>
      </c>
      <c r="G355" s="229">
        <v>8803126.6600000001</v>
      </c>
    </row>
    <row r="356" spans="2:7" x14ac:dyDescent="0.25">
      <c r="B356" s="259" t="s">
        <v>710</v>
      </c>
      <c r="C356" s="229">
        <v>0</v>
      </c>
      <c r="D356" s="229">
        <v>-36495764.809999995</v>
      </c>
      <c r="E356" s="229">
        <v>40012405.470000006</v>
      </c>
      <c r="F356" s="229">
        <v>61367359.670000002</v>
      </c>
      <c r="G356" s="229">
        <v>44051361.859999999</v>
      </c>
    </row>
    <row r="357" spans="2:7" x14ac:dyDescent="0.25">
      <c r="B357" s="259" t="s">
        <v>711</v>
      </c>
      <c r="C357" s="229">
        <v>10000000000</v>
      </c>
      <c r="D357" s="229">
        <v>11326612055.100002</v>
      </c>
      <c r="E357" s="229">
        <v>580251822.03999996</v>
      </c>
      <c r="F357" s="229">
        <v>576138368.79999995</v>
      </c>
      <c r="G357" s="229">
        <v>628512614.71999991</v>
      </c>
    </row>
    <row r="358" spans="2:7" x14ac:dyDescent="0.25">
      <c r="B358" s="259" t="s">
        <v>695</v>
      </c>
      <c r="C358" s="229">
        <v>93619780</v>
      </c>
      <c r="D358" s="229">
        <v>80571843.819999993</v>
      </c>
      <c r="E358" s="229">
        <v>0</v>
      </c>
      <c r="F358" s="229">
        <v>4156302.35</v>
      </c>
      <c r="G358" s="229">
        <v>3931937.35</v>
      </c>
    </row>
    <row r="359" spans="2:7" x14ac:dyDescent="0.25">
      <c r="B359" s="259" t="s">
        <v>699</v>
      </c>
      <c r="C359" s="229">
        <v>0</v>
      </c>
      <c r="D359" s="229">
        <v>-3000000</v>
      </c>
      <c r="E359" s="229">
        <v>0</v>
      </c>
      <c r="F359" s="229">
        <v>0</v>
      </c>
      <c r="G359" s="229">
        <v>0</v>
      </c>
    </row>
    <row r="360" spans="2:7" x14ac:dyDescent="0.25">
      <c r="B360" s="259" t="s">
        <v>554</v>
      </c>
      <c r="C360" s="229">
        <v>304808796</v>
      </c>
      <c r="D360" s="229">
        <v>681028911.20000005</v>
      </c>
      <c r="E360" s="229">
        <v>505307182.73000002</v>
      </c>
      <c r="F360" s="229">
        <v>16321724.27</v>
      </c>
      <c r="G360" s="229">
        <v>28694157.809999999</v>
      </c>
    </row>
    <row r="361" spans="2:7" x14ac:dyDescent="0.25">
      <c r="B361" s="259" t="s">
        <v>590</v>
      </c>
      <c r="C361" s="229">
        <v>0</v>
      </c>
      <c r="D361" s="229">
        <v>50000</v>
      </c>
      <c r="E361" s="229">
        <v>0</v>
      </c>
      <c r="F361" s="229">
        <v>0</v>
      </c>
      <c r="G361" s="229">
        <v>0</v>
      </c>
    </row>
    <row r="362" spans="2:7" x14ac:dyDescent="0.25">
      <c r="B362" s="259" t="s">
        <v>712</v>
      </c>
      <c r="C362" s="229">
        <v>2138400</v>
      </c>
      <c r="D362" s="229">
        <v>40062840.480000004</v>
      </c>
      <c r="E362" s="229">
        <v>0</v>
      </c>
      <c r="F362" s="229">
        <v>0</v>
      </c>
      <c r="G362" s="229">
        <v>0</v>
      </c>
    </row>
    <row r="363" spans="2:7" x14ac:dyDescent="0.25">
      <c r="B363" s="259" t="s">
        <v>596</v>
      </c>
      <c r="C363" s="229">
        <v>976839007</v>
      </c>
      <c r="D363" s="229">
        <v>1041366606.1200001</v>
      </c>
      <c r="E363" s="229">
        <v>10739912.930000002</v>
      </c>
      <c r="F363" s="229">
        <v>75942540.890000001</v>
      </c>
      <c r="G363" s="229">
        <v>70648782.5</v>
      </c>
    </row>
    <row r="364" spans="2:7" x14ac:dyDescent="0.25">
      <c r="B364" s="259" t="s">
        <v>713</v>
      </c>
      <c r="C364" s="229">
        <v>50000000</v>
      </c>
      <c r="D364" s="229">
        <v>51110520</v>
      </c>
      <c r="E364" s="229">
        <v>3160123.09</v>
      </c>
      <c r="F364" s="229">
        <v>3160123.09</v>
      </c>
      <c r="G364" s="229">
        <v>3160123.09</v>
      </c>
    </row>
    <row r="365" spans="2:7" x14ac:dyDescent="0.25">
      <c r="B365" s="259" t="s">
        <v>556</v>
      </c>
      <c r="C365" s="229">
        <v>1676590081</v>
      </c>
      <c r="D365" s="229">
        <v>1339932226.24</v>
      </c>
      <c r="E365" s="229">
        <v>762650</v>
      </c>
      <c r="F365" s="229">
        <v>74892891.659999996</v>
      </c>
      <c r="G365" s="229">
        <v>76483077.659999996</v>
      </c>
    </row>
    <row r="366" spans="2:7" x14ac:dyDescent="0.25">
      <c r="B366" s="259" t="s">
        <v>714</v>
      </c>
      <c r="C366" s="229">
        <v>659303200</v>
      </c>
      <c r="D366" s="229">
        <v>204863671.93000001</v>
      </c>
      <c r="E366" s="229">
        <v>53412466.789999999</v>
      </c>
      <c r="F366" s="229">
        <v>90950632.269999996</v>
      </c>
      <c r="G366" s="229">
        <v>52685418.690000005</v>
      </c>
    </row>
    <row r="367" spans="2:7" x14ac:dyDescent="0.25">
      <c r="B367" s="259" t="s">
        <v>535</v>
      </c>
      <c r="C367" s="229">
        <v>2851354019</v>
      </c>
      <c r="D367" s="229">
        <v>2889330711.1999998</v>
      </c>
      <c r="E367" s="229">
        <v>172960321.47</v>
      </c>
      <c r="F367" s="229">
        <v>172960321.47</v>
      </c>
      <c r="G367" s="229">
        <v>251593792.63</v>
      </c>
    </row>
    <row r="368" spans="2:7" x14ac:dyDescent="0.25">
      <c r="B368" s="259" t="s">
        <v>544</v>
      </c>
      <c r="C368" s="229">
        <v>11182324484</v>
      </c>
      <c r="D368" s="229">
        <v>11182324484</v>
      </c>
      <c r="E368" s="229">
        <v>607860661</v>
      </c>
      <c r="F368" s="229">
        <v>607860661</v>
      </c>
      <c r="G368" s="229">
        <v>1215721322</v>
      </c>
    </row>
    <row r="369" spans="2:7" x14ac:dyDescent="0.25">
      <c r="B369" s="257" t="s">
        <v>715</v>
      </c>
      <c r="C369" s="258">
        <v>2471721073</v>
      </c>
      <c r="D369" s="258">
        <v>3971721073</v>
      </c>
      <c r="E369" s="258">
        <v>1195213.1500000004</v>
      </c>
      <c r="F369" s="258">
        <v>106735209.64</v>
      </c>
      <c r="G369" s="258">
        <v>117861221.71000001</v>
      </c>
    </row>
    <row r="370" spans="2:7" x14ac:dyDescent="0.25">
      <c r="B370" s="259" t="s">
        <v>701</v>
      </c>
      <c r="C370" s="229">
        <v>1609867050</v>
      </c>
      <c r="D370" s="229">
        <v>1425417050</v>
      </c>
      <c r="E370" s="229">
        <v>6540285.71</v>
      </c>
      <c r="F370" s="229">
        <v>26793443.77</v>
      </c>
      <c r="G370" s="229">
        <v>16121186.68</v>
      </c>
    </row>
    <row r="371" spans="2:7" x14ac:dyDescent="0.25">
      <c r="B371" s="259" t="s">
        <v>716</v>
      </c>
      <c r="C371" s="229">
        <v>861854023</v>
      </c>
      <c r="D371" s="229">
        <v>2546304023</v>
      </c>
      <c r="E371" s="229">
        <v>-5345072.5599999996</v>
      </c>
      <c r="F371" s="229">
        <v>79941765.870000005</v>
      </c>
      <c r="G371" s="229">
        <v>101740035.03</v>
      </c>
    </row>
    <row r="372" spans="2:7" x14ac:dyDescent="0.25">
      <c r="B372" s="257" t="s">
        <v>717</v>
      </c>
      <c r="C372" s="258">
        <v>830569217</v>
      </c>
      <c r="D372" s="258">
        <v>1513994776</v>
      </c>
      <c r="E372" s="258">
        <v>90294800.980000004</v>
      </c>
      <c r="F372" s="258">
        <v>95937149.229999989</v>
      </c>
      <c r="G372" s="258">
        <v>88915715.239999995</v>
      </c>
    </row>
    <row r="373" spans="2:7" x14ac:dyDescent="0.25">
      <c r="B373" s="259" t="s">
        <v>584</v>
      </c>
      <c r="C373" s="229">
        <v>0</v>
      </c>
      <c r="D373" s="229">
        <v>0</v>
      </c>
      <c r="E373" s="229">
        <v>0</v>
      </c>
      <c r="F373" s="229">
        <v>0</v>
      </c>
      <c r="G373" s="229">
        <v>0</v>
      </c>
    </row>
    <row r="374" spans="2:7" x14ac:dyDescent="0.25">
      <c r="B374" s="259" t="s">
        <v>534</v>
      </c>
      <c r="C374" s="229">
        <v>814935212</v>
      </c>
      <c r="D374" s="229">
        <v>1372783683.03</v>
      </c>
      <c r="E374" s="229">
        <v>89321000.980000004</v>
      </c>
      <c r="F374" s="229">
        <v>94963349.229999989</v>
      </c>
      <c r="G374" s="229">
        <v>87726915.239999995</v>
      </c>
    </row>
    <row r="375" spans="2:7" x14ac:dyDescent="0.25">
      <c r="B375" s="259" t="s">
        <v>706</v>
      </c>
      <c r="C375" s="229">
        <v>15634005</v>
      </c>
      <c r="D375" s="229">
        <v>141211092.97</v>
      </c>
      <c r="E375" s="229">
        <v>973800</v>
      </c>
      <c r="F375" s="229">
        <v>973800</v>
      </c>
      <c r="G375" s="229">
        <v>1188800</v>
      </c>
    </row>
    <row r="376" spans="2:7" x14ac:dyDescent="0.25">
      <c r="B376" s="257" t="s">
        <v>718</v>
      </c>
      <c r="C376" s="258">
        <v>21215522200</v>
      </c>
      <c r="D376" s="258">
        <v>21286111345.080002</v>
      </c>
      <c r="E376" s="258">
        <v>48348656.429999992</v>
      </c>
      <c r="F376" s="258">
        <v>1828777522.6399999</v>
      </c>
      <c r="G376" s="258">
        <v>1830568917.26</v>
      </c>
    </row>
    <row r="377" spans="2:7" x14ac:dyDescent="0.25">
      <c r="B377" s="259" t="s">
        <v>697</v>
      </c>
      <c r="C377" s="229">
        <v>679828725</v>
      </c>
      <c r="D377" s="229">
        <v>784743857.67999995</v>
      </c>
      <c r="E377" s="229">
        <v>48348656.429999992</v>
      </c>
      <c r="F377" s="229">
        <v>61990643.850000001</v>
      </c>
      <c r="G377" s="229">
        <v>63826194.469999999</v>
      </c>
    </row>
    <row r="378" spans="2:7" x14ac:dyDescent="0.25">
      <c r="B378" s="259" t="s">
        <v>719</v>
      </c>
      <c r="C378" s="229">
        <v>20535693475</v>
      </c>
      <c r="D378" s="229">
        <v>20501367487.400002</v>
      </c>
      <c r="E378" s="229">
        <v>0</v>
      </c>
      <c r="F378" s="229">
        <v>1766786878.79</v>
      </c>
      <c r="G378" s="229">
        <v>1766742722.79</v>
      </c>
    </row>
    <row r="379" spans="2:7" x14ac:dyDescent="0.25">
      <c r="B379" s="257" t="s">
        <v>720</v>
      </c>
      <c r="C379" s="258">
        <v>280000000</v>
      </c>
      <c r="D379" s="258">
        <v>283270000</v>
      </c>
      <c r="E379" s="258">
        <v>23011969.439999998</v>
      </c>
      <c r="F379" s="258">
        <v>20094136.52</v>
      </c>
      <c r="G379" s="258">
        <v>26614484.449999999</v>
      </c>
    </row>
    <row r="380" spans="2:7" x14ac:dyDescent="0.25">
      <c r="B380" s="259" t="s">
        <v>534</v>
      </c>
      <c r="C380" s="229">
        <v>268000000</v>
      </c>
      <c r="D380" s="229">
        <v>283270000</v>
      </c>
      <c r="E380" s="229">
        <v>23011969.439999998</v>
      </c>
      <c r="F380" s="229">
        <v>20094136.52</v>
      </c>
      <c r="G380" s="229">
        <v>26614484.449999999</v>
      </c>
    </row>
    <row r="381" spans="2:7" x14ac:dyDescent="0.25">
      <c r="B381" s="259" t="s">
        <v>706</v>
      </c>
      <c r="C381" s="229">
        <v>12000000</v>
      </c>
      <c r="D381" s="229">
        <v>0</v>
      </c>
      <c r="E381" s="229">
        <v>0</v>
      </c>
      <c r="F381" s="229">
        <v>0</v>
      </c>
      <c r="G381" s="229">
        <v>0</v>
      </c>
    </row>
    <row r="382" spans="2:7" x14ac:dyDescent="0.25">
      <c r="B382" s="257" t="s">
        <v>721</v>
      </c>
      <c r="C382" s="258">
        <v>3466956135</v>
      </c>
      <c r="D382" s="258">
        <v>3466956135</v>
      </c>
      <c r="E382" s="258">
        <v>198660222.19</v>
      </c>
      <c r="F382" s="258">
        <v>212402514.59</v>
      </c>
      <c r="G382" s="258">
        <v>338517742.23000002</v>
      </c>
    </row>
    <row r="383" spans="2:7" x14ac:dyDescent="0.25">
      <c r="B383" s="259" t="s">
        <v>699</v>
      </c>
      <c r="C383" s="229">
        <v>9260000</v>
      </c>
      <c r="D383" s="229">
        <v>34860000</v>
      </c>
      <c r="E383" s="229">
        <v>0</v>
      </c>
      <c r="F383" s="229">
        <v>0</v>
      </c>
      <c r="G383" s="229">
        <v>0</v>
      </c>
    </row>
    <row r="384" spans="2:7" x14ac:dyDescent="0.25">
      <c r="B384" s="259" t="s">
        <v>554</v>
      </c>
      <c r="C384" s="229">
        <v>783164048</v>
      </c>
      <c r="D384" s="229">
        <v>934481569.19000006</v>
      </c>
      <c r="E384" s="229">
        <v>77163857.340000004</v>
      </c>
      <c r="F384" s="229">
        <v>80190149.829999998</v>
      </c>
      <c r="G384" s="229">
        <v>83076981.469999999</v>
      </c>
    </row>
    <row r="385" spans="2:7" x14ac:dyDescent="0.25">
      <c r="B385" s="259" t="s">
        <v>590</v>
      </c>
      <c r="C385" s="229">
        <v>0</v>
      </c>
      <c r="D385" s="229">
        <v>0</v>
      </c>
      <c r="E385" s="229">
        <v>0</v>
      </c>
      <c r="F385" s="229">
        <v>0</v>
      </c>
      <c r="G385" s="229">
        <v>0</v>
      </c>
    </row>
    <row r="386" spans="2:7" x14ac:dyDescent="0.25">
      <c r="B386" s="259" t="s">
        <v>712</v>
      </c>
      <c r="C386" s="229">
        <v>2674532087</v>
      </c>
      <c r="D386" s="229">
        <v>2497614565.8099999</v>
      </c>
      <c r="E386" s="229">
        <v>121496364.84999999</v>
      </c>
      <c r="F386" s="229">
        <v>132212364.76000001</v>
      </c>
      <c r="G386" s="229">
        <v>255440760.75999999</v>
      </c>
    </row>
    <row r="387" spans="2:7" x14ac:dyDescent="0.25">
      <c r="B387" s="257" t="s">
        <v>722</v>
      </c>
      <c r="C387" s="258">
        <v>2948228959</v>
      </c>
      <c r="D387" s="258">
        <v>2948228959.0000005</v>
      </c>
      <c r="E387" s="258">
        <v>189229492.66000003</v>
      </c>
      <c r="F387" s="258">
        <v>192495314.96000001</v>
      </c>
      <c r="G387" s="258">
        <v>171836815.07000002</v>
      </c>
    </row>
    <row r="388" spans="2:7" x14ac:dyDescent="0.25">
      <c r="B388" s="259" t="s">
        <v>699</v>
      </c>
      <c r="C388" s="229">
        <v>16100000</v>
      </c>
      <c r="D388" s="229">
        <v>3501000</v>
      </c>
      <c r="E388" s="229">
        <v>0</v>
      </c>
      <c r="F388" s="229">
        <v>0</v>
      </c>
      <c r="G388" s="229">
        <v>0</v>
      </c>
    </row>
    <row r="389" spans="2:7" x14ac:dyDescent="0.25">
      <c r="B389" s="259" t="s">
        <v>554</v>
      </c>
      <c r="C389" s="229">
        <v>2880528959</v>
      </c>
      <c r="D389" s="229">
        <v>2873840710.0200005</v>
      </c>
      <c r="E389" s="229">
        <v>177309112.89000002</v>
      </c>
      <c r="F389" s="229">
        <v>186450064.96000001</v>
      </c>
      <c r="G389" s="229">
        <v>163118818.74000001</v>
      </c>
    </row>
    <row r="390" spans="2:7" x14ac:dyDescent="0.25">
      <c r="B390" s="259" t="s">
        <v>590</v>
      </c>
      <c r="C390" s="229">
        <v>0</v>
      </c>
      <c r="D390" s="229">
        <v>49253138.229999997</v>
      </c>
      <c r="E390" s="229">
        <v>0</v>
      </c>
      <c r="F390" s="229">
        <v>0</v>
      </c>
      <c r="G390" s="229">
        <v>0</v>
      </c>
    </row>
    <row r="391" spans="2:7" x14ac:dyDescent="0.25">
      <c r="B391" s="259" t="s">
        <v>712</v>
      </c>
      <c r="C391" s="229">
        <v>51600000</v>
      </c>
      <c r="D391" s="229">
        <v>21634110.750000007</v>
      </c>
      <c r="E391" s="229">
        <v>11920379.77</v>
      </c>
      <c r="F391" s="229">
        <v>6045250</v>
      </c>
      <c r="G391" s="229">
        <v>8717996.3300000001</v>
      </c>
    </row>
    <row r="392" spans="2:7" x14ac:dyDescent="0.25">
      <c r="B392" s="257" t="s">
        <v>723</v>
      </c>
      <c r="C392" s="258">
        <v>33000000000</v>
      </c>
      <c r="D392" s="258">
        <v>33000000000</v>
      </c>
      <c r="E392" s="258">
        <v>1105145464.8499999</v>
      </c>
      <c r="F392" s="258">
        <v>2962436315.1100001</v>
      </c>
      <c r="G392" s="258">
        <v>2886660819.1600003</v>
      </c>
    </row>
    <row r="393" spans="2:7" x14ac:dyDescent="0.25">
      <c r="B393" s="259" t="s">
        <v>692</v>
      </c>
      <c r="C393" s="229">
        <v>48225000</v>
      </c>
      <c r="D393" s="229">
        <v>61000000</v>
      </c>
      <c r="E393" s="229">
        <v>0</v>
      </c>
      <c r="F393" s="229">
        <v>0</v>
      </c>
      <c r="G393" s="229">
        <v>0</v>
      </c>
    </row>
    <row r="394" spans="2:7" x14ac:dyDescent="0.25">
      <c r="B394" s="259" t="s">
        <v>568</v>
      </c>
      <c r="C394" s="229">
        <v>32545776416</v>
      </c>
      <c r="D394" s="229">
        <v>32249854238</v>
      </c>
      <c r="E394" s="229">
        <v>1105145464.8499999</v>
      </c>
      <c r="F394" s="229">
        <v>2962436315.1100001</v>
      </c>
      <c r="G394" s="229">
        <v>2843480103.7900004</v>
      </c>
    </row>
    <row r="395" spans="2:7" x14ac:dyDescent="0.25">
      <c r="B395" s="259" t="s">
        <v>594</v>
      </c>
      <c r="C395" s="229">
        <v>4375000</v>
      </c>
      <c r="D395" s="229">
        <v>10875000</v>
      </c>
      <c r="E395" s="229">
        <v>0</v>
      </c>
      <c r="F395" s="229">
        <v>0</v>
      </c>
      <c r="G395" s="229">
        <v>43180715.369999997</v>
      </c>
    </row>
    <row r="396" spans="2:7" x14ac:dyDescent="0.25">
      <c r="B396" s="259" t="s">
        <v>724</v>
      </c>
      <c r="C396" s="229">
        <v>401623584</v>
      </c>
      <c r="D396" s="229">
        <v>678270762</v>
      </c>
      <c r="E396" s="229">
        <v>0</v>
      </c>
      <c r="F396" s="229">
        <v>0</v>
      </c>
      <c r="G396" s="229">
        <v>0</v>
      </c>
    </row>
    <row r="397" spans="2:7" x14ac:dyDescent="0.25">
      <c r="B397" s="257" t="s">
        <v>725</v>
      </c>
      <c r="C397" s="258">
        <v>0</v>
      </c>
      <c r="D397" s="258">
        <v>356465076.33000004</v>
      </c>
      <c r="E397" s="258">
        <v>40357791.210000001</v>
      </c>
      <c r="F397" s="258">
        <v>33114629.979999997</v>
      </c>
      <c r="G397" s="258">
        <v>28269732.439999998</v>
      </c>
    </row>
    <row r="398" spans="2:7" x14ac:dyDescent="0.25">
      <c r="B398" s="259" t="s">
        <v>596</v>
      </c>
      <c r="C398" s="229">
        <v>0</v>
      </c>
      <c r="D398" s="229">
        <v>356465076.33000004</v>
      </c>
      <c r="E398" s="229">
        <v>40357791.210000001</v>
      </c>
      <c r="F398" s="229">
        <v>33114629.979999997</v>
      </c>
      <c r="G398" s="229">
        <v>28269732.439999998</v>
      </c>
    </row>
    <row r="399" spans="2:7" x14ac:dyDescent="0.25">
      <c r="B399" s="259" t="s">
        <v>713</v>
      </c>
      <c r="C399" s="229">
        <v>0</v>
      </c>
      <c r="D399" s="229">
        <v>0</v>
      </c>
      <c r="E399" s="229">
        <v>0</v>
      </c>
      <c r="F399" s="229">
        <v>0</v>
      </c>
      <c r="G399" s="229">
        <v>0</v>
      </c>
    </row>
    <row r="400" spans="2:7" x14ac:dyDescent="0.25">
      <c r="B400" s="254" t="s">
        <v>726</v>
      </c>
      <c r="C400" s="255">
        <v>146276983678</v>
      </c>
      <c r="D400" s="255">
        <v>153779609179.81003</v>
      </c>
      <c r="E400" s="255">
        <v>15831263604.309999</v>
      </c>
      <c r="F400" s="255">
        <v>12733952844.48</v>
      </c>
      <c r="G400" s="255">
        <v>12971633379.870001</v>
      </c>
    </row>
    <row r="401" spans="2:7" x14ac:dyDescent="0.25">
      <c r="B401" s="256" t="s">
        <v>727</v>
      </c>
      <c r="C401" s="229">
        <v>146276983678</v>
      </c>
      <c r="D401" s="229">
        <v>153779609179.81003</v>
      </c>
      <c r="E401" s="229">
        <v>15831263604.309999</v>
      </c>
      <c r="F401" s="229">
        <v>12733952844.48</v>
      </c>
      <c r="G401" s="229">
        <v>12971633379.870001</v>
      </c>
    </row>
    <row r="402" spans="2:7" x14ac:dyDescent="0.25">
      <c r="B402" s="257" t="s">
        <v>728</v>
      </c>
      <c r="C402" s="258">
        <v>129251551355</v>
      </c>
      <c r="D402" s="258">
        <v>136450389878.33</v>
      </c>
      <c r="E402" s="258">
        <v>12483457365.4</v>
      </c>
      <c r="F402" s="258">
        <v>12198401300.549999</v>
      </c>
      <c r="G402" s="258">
        <v>11683679568.85</v>
      </c>
    </row>
    <row r="403" spans="2:7" x14ac:dyDescent="0.25">
      <c r="B403" s="259" t="s">
        <v>542</v>
      </c>
      <c r="C403" s="229">
        <v>6995819685</v>
      </c>
      <c r="D403" s="229">
        <v>6943209377.04</v>
      </c>
      <c r="E403" s="229">
        <v>699774946.6099999</v>
      </c>
      <c r="F403" s="229">
        <v>459152299.36000001</v>
      </c>
      <c r="G403" s="229">
        <v>436324808.23000002</v>
      </c>
    </row>
    <row r="404" spans="2:7" x14ac:dyDescent="0.25">
      <c r="B404" s="259" t="s">
        <v>729</v>
      </c>
      <c r="C404" s="229">
        <v>9005210</v>
      </c>
      <c r="D404" s="229">
        <v>-4025790</v>
      </c>
      <c r="E404" s="229">
        <v>826697.67</v>
      </c>
      <c r="F404" s="229">
        <v>826697.67</v>
      </c>
      <c r="G404" s="229">
        <v>826697.67</v>
      </c>
    </row>
    <row r="405" spans="2:7" x14ac:dyDescent="0.25">
      <c r="B405" s="259" t="s">
        <v>556</v>
      </c>
      <c r="C405" s="229">
        <v>416820027</v>
      </c>
      <c r="D405" s="229">
        <v>323321027</v>
      </c>
      <c r="E405" s="229">
        <v>25509392.199999999</v>
      </c>
      <c r="F405" s="229">
        <v>23706294.43</v>
      </c>
      <c r="G405" s="229">
        <v>23912591.979999997</v>
      </c>
    </row>
    <row r="406" spans="2:7" x14ac:dyDescent="0.25">
      <c r="B406" s="259" t="s">
        <v>714</v>
      </c>
      <c r="C406" s="229">
        <v>0</v>
      </c>
      <c r="D406" s="229">
        <v>0</v>
      </c>
      <c r="E406" s="229">
        <v>104460.57</v>
      </c>
      <c r="F406" s="229">
        <v>0</v>
      </c>
      <c r="G406" s="229">
        <v>21000</v>
      </c>
    </row>
    <row r="407" spans="2:7" x14ac:dyDescent="0.25">
      <c r="B407" s="259" t="s">
        <v>549</v>
      </c>
      <c r="C407" s="229">
        <v>42474671</v>
      </c>
      <c r="D407" s="229">
        <v>272448458.32999998</v>
      </c>
      <c r="E407" s="229">
        <v>3685991.63</v>
      </c>
      <c r="F407" s="229">
        <v>2290385.7199999997</v>
      </c>
      <c r="G407" s="229">
        <v>382439</v>
      </c>
    </row>
    <row r="408" spans="2:7" x14ac:dyDescent="0.25">
      <c r="B408" s="259" t="s">
        <v>730</v>
      </c>
      <c r="C408" s="229">
        <v>436060</v>
      </c>
      <c r="D408" s="229">
        <v>44976060</v>
      </c>
      <c r="E408" s="229">
        <v>46580229.18</v>
      </c>
      <c r="F408" s="229">
        <v>7976502.4799999995</v>
      </c>
      <c r="G408" s="229">
        <v>0</v>
      </c>
    </row>
    <row r="409" spans="2:7" x14ac:dyDescent="0.25">
      <c r="B409" s="259" t="s">
        <v>559</v>
      </c>
      <c r="C409" s="229">
        <v>1698518391</v>
      </c>
      <c r="D409" s="229">
        <v>3910758421.5799999</v>
      </c>
      <c r="E409" s="229">
        <v>850118919.27999997</v>
      </c>
      <c r="F409" s="229">
        <v>847106756.23999989</v>
      </c>
      <c r="G409" s="229">
        <v>676906120.83000004</v>
      </c>
    </row>
    <row r="410" spans="2:7" x14ac:dyDescent="0.25">
      <c r="B410" s="259" t="s">
        <v>731</v>
      </c>
      <c r="C410" s="229">
        <v>21018000</v>
      </c>
      <c r="D410" s="229">
        <v>26307188.579999998</v>
      </c>
      <c r="E410" s="229">
        <v>0</v>
      </c>
      <c r="F410" s="229">
        <v>0</v>
      </c>
      <c r="G410" s="229">
        <v>0</v>
      </c>
    </row>
    <row r="411" spans="2:7" x14ac:dyDescent="0.25">
      <c r="B411" s="259" t="s">
        <v>574</v>
      </c>
      <c r="C411" s="229">
        <v>135536158</v>
      </c>
      <c r="D411" s="229">
        <v>135536158</v>
      </c>
      <c r="E411" s="229">
        <v>2133619.35</v>
      </c>
      <c r="F411" s="229">
        <v>2415972.2400000002</v>
      </c>
      <c r="G411" s="229">
        <v>16071773.060000001</v>
      </c>
    </row>
    <row r="412" spans="2:7" x14ac:dyDescent="0.25">
      <c r="B412" s="259" t="s">
        <v>732</v>
      </c>
      <c r="C412" s="229">
        <v>652590657</v>
      </c>
      <c r="D412" s="229">
        <v>862675174.79999995</v>
      </c>
      <c r="E412" s="229">
        <v>533861.5</v>
      </c>
      <c r="F412" s="229">
        <v>1913487</v>
      </c>
      <c r="G412" s="229">
        <v>1913487</v>
      </c>
    </row>
    <row r="413" spans="2:7" x14ac:dyDescent="0.25">
      <c r="B413" s="259" t="s">
        <v>733</v>
      </c>
      <c r="C413" s="229">
        <v>26900000</v>
      </c>
      <c r="D413" s="229">
        <v>26900000</v>
      </c>
      <c r="E413" s="229">
        <v>128519</v>
      </c>
      <c r="F413" s="229">
        <v>128519</v>
      </c>
      <c r="G413" s="229">
        <v>0</v>
      </c>
    </row>
    <row r="414" spans="2:7" x14ac:dyDescent="0.25">
      <c r="B414" s="259" t="s">
        <v>575</v>
      </c>
      <c r="C414" s="229">
        <v>25200000</v>
      </c>
      <c r="D414" s="229">
        <v>25200000</v>
      </c>
      <c r="E414" s="229">
        <v>1176342</v>
      </c>
      <c r="F414" s="229">
        <v>0</v>
      </c>
      <c r="G414" s="229">
        <v>500000</v>
      </c>
    </row>
    <row r="415" spans="2:7" x14ac:dyDescent="0.25">
      <c r="B415" s="259" t="s">
        <v>535</v>
      </c>
      <c r="C415" s="229">
        <v>1248861601</v>
      </c>
      <c r="D415" s="229">
        <v>1330860731</v>
      </c>
      <c r="E415" s="229">
        <v>98066978.239999995</v>
      </c>
      <c r="F415" s="229">
        <v>98066978.239999995</v>
      </c>
      <c r="G415" s="229">
        <v>92244331.260000005</v>
      </c>
    </row>
    <row r="416" spans="2:7" x14ac:dyDescent="0.25">
      <c r="B416" s="259" t="s">
        <v>544</v>
      </c>
      <c r="C416" s="229">
        <v>117978370895</v>
      </c>
      <c r="D416" s="229">
        <v>122552223072</v>
      </c>
      <c r="E416" s="229">
        <v>10754817408.17</v>
      </c>
      <c r="F416" s="229">
        <v>10754817408.17</v>
      </c>
      <c r="G416" s="229">
        <v>10434576319.82</v>
      </c>
    </row>
    <row r="417" spans="2:7" x14ac:dyDescent="0.25">
      <c r="B417" s="257" t="s">
        <v>734</v>
      </c>
      <c r="C417" s="258">
        <v>615399033</v>
      </c>
      <c r="D417" s="258">
        <v>611259468</v>
      </c>
      <c r="E417" s="258">
        <v>16210716.419999998</v>
      </c>
      <c r="F417" s="258">
        <v>14175315.779999999</v>
      </c>
      <c r="G417" s="258">
        <v>19590988.679999996</v>
      </c>
    </row>
    <row r="418" spans="2:7" x14ac:dyDescent="0.25">
      <c r="B418" s="259" t="s">
        <v>732</v>
      </c>
      <c r="C418" s="229">
        <v>615399033</v>
      </c>
      <c r="D418" s="229">
        <v>611259468</v>
      </c>
      <c r="E418" s="229">
        <v>16210716.419999998</v>
      </c>
      <c r="F418" s="229">
        <v>14175315.779999999</v>
      </c>
      <c r="G418" s="229">
        <v>19590988.679999996</v>
      </c>
    </row>
    <row r="419" spans="2:7" x14ac:dyDescent="0.25">
      <c r="B419" s="257" t="s">
        <v>735</v>
      </c>
      <c r="C419" s="258">
        <v>15080529512</v>
      </c>
      <c r="D419" s="258">
        <v>15372709548.740002</v>
      </c>
      <c r="E419" s="258">
        <v>3308018322.5599999</v>
      </c>
      <c r="F419" s="258">
        <v>493869748.23999995</v>
      </c>
      <c r="G419" s="258">
        <v>1236196762.8999999</v>
      </c>
    </row>
    <row r="420" spans="2:7" x14ac:dyDescent="0.25">
      <c r="B420" s="259" t="s">
        <v>699</v>
      </c>
      <c r="C420" s="229">
        <v>25445000</v>
      </c>
      <c r="D420" s="229">
        <v>25529629.149999999</v>
      </c>
      <c r="E420" s="229">
        <v>0</v>
      </c>
      <c r="F420" s="229">
        <v>0</v>
      </c>
      <c r="G420" s="229">
        <v>0</v>
      </c>
    </row>
    <row r="421" spans="2:7" x14ac:dyDescent="0.25">
      <c r="B421" s="259" t="s">
        <v>554</v>
      </c>
      <c r="C421" s="229">
        <v>7188390858</v>
      </c>
      <c r="D421" s="229">
        <v>7598492459.3700008</v>
      </c>
      <c r="E421" s="229">
        <v>369137068.19999999</v>
      </c>
      <c r="F421" s="229">
        <v>385717955.52999997</v>
      </c>
      <c r="G421" s="229">
        <v>492583653.69999999</v>
      </c>
    </row>
    <row r="422" spans="2:7" x14ac:dyDescent="0.25">
      <c r="B422" s="259" t="s">
        <v>590</v>
      </c>
      <c r="C422" s="229">
        <v>0</v>
      </c>
      <c r="D422" s="229">
        <v>0</v>
      </c>
      <c r="E422" s="229">
        <v>0</v>
      </c>
      <c r="F422" s="229">
        <v>0</v>
      </c>
      <c r="G422" s="229">
        <v>0</v>
      </c>
    </row>
    <row r="423" spans="2:7" x14ac:dyDescent="0.25">
      <c r="B423" s="259" t="s">
        <v>712</v>
      </c>
      <c r="C423" s="229">
        <v>30480055</v>
      </c>
      <c r="D423" s="229">
        <v>30480055</v>
      </c>
      <c r="E423" s="229">
        <v>0</v>
      </c>
      <c r="F423" s="229">
        <v>0</v>
      </c>
      <c r="G423" s="229">
        <v>1172497.24</v>
      </c>
    </row>
    <row r="424" spans="2:7" x14ac:dyDescent="0.25">
      <c r="B424" s="259" t="s">
        <v>736</v>
      </c>
      <c r="C424" s="229">
        <v>1600000</v>
      </c>
      <c r="D424" s="229">
        <v>1600000</v>
      </c>
      <c r="E424" s="229">
        <v>0</v>
      </c>
      <c r="F424" s="229">
        <v>0</v>
      </c>
      <c r="G424" s="229">
        <v>0</v>
      </c>
    </row>
    <row r="425" spans="2:7" x14ac:dyDescent="0.25">
      <c r="B425" s="259" t="s">
        <v>549</v>
      </c>
      <c r="C425" s="229">
        <v>40000000</v>
      </c>
      <c r="D425" s="229">
        <v>132039824.02000001</v>
      </c>
      <c r="E425" s="229">
        <v>3263262.8</v>
      </c>
      <c r="F425" s="229">
        <v>2997500</v>
      </c>
      <c r="G425" s="229">
        <v>0</v>
      </c>
    </row>
    <row r="426" spans="2:7" x14ac:dyDescent="0.25">
      <c r="B426" s="259" t="s">
        <v>730</v>
      </c>
      <c r="C426" s="229">
        <v>0</v>
      </c>
      <c r="D426" s="229">
        <v>38500</v>
      </c>
      <c r="E426" s="229">
        <v>0</v>
      </c>
      <c r="F426" s="229">
        <v>0</v>
      </c>
      <c r="G426" s="229">
        <v>0</v>
      </c>
    </row>
    <row r="427" spans="2:7" x14ac:dyDescent="0.25">
      <c r="B427" s="259" t="s">
        <v>559</v>
      </c>
      <c r="C427" s="229">
        <v>7438147490</v>
      </c>
      <c r="D427" s="229">
        <v>7438147490</v>
      </c>
      <c r="E427" s="229">
        <v>2935617991.5599999</v>
      </c>
      <c r="F427" s="229">
        <v>104614292.70999999</v>
      </c>
      <c r="G427" s="229">
        <v>714115614.15999997</v>
      </c>
    </row>
    <row r="428" spans="2:7" x14ac:dyDescent="0.25">
      <c r="B428" s="259" t="s">
        <v>732</v>
      </c>
      <c r="C428" s="229">
        <v>356466109</v>
      </c>
      <c r="D428" s="229">
        <v>146381591.19999999</v>
      </c>
      <c r="E428" s="229">
        <v>0</v>
      </c>
      <c r="F428" s="229">
        <v>540000</v>
      </c>
      <c r="G428" s="229">
        <v>28324997.800000001</v>
      </c>
    </row>
    <row r="429" spans="2:7" x14ac:dyDescent="0.25">
      <c r="B429" s="257" t="s">
        <v>737</v>
      </c>
      <c r="C429" s="258">
        <v>566728425</v>
      </c>
      <c r="D429" s="258">
        <v>582474931.74000001</v>
      </c>
      <c r="E429" s="258">
        <v>-2023922.0600000003</v>
      </c>
      <c r="F429" s="258">
        <v>7119457.9399999995</v>
      </c>
      <c r="G429" s="258">
        <v>12398438.99</v>
      </c>
    </row>
    <row r="430" spans="2:7" x14ac:dyDescent="0.25">
      <c r="B430" s="259" t="s">
        <v>547</v>
      </c>
      <c r="C430" s="229">
        <v>565314698</v>
      </c>
      <c r="D430" s="229">
        <v>575490072.75999999</v>
      </c>
      <c r="E430" s="229">
        <v>-2042523.0600000003</v>
      </c>
      <c r="F430" s="229">
        <v>7100857.9399999995</v>
      </c>
      <c r="G430" s="229">
        <v>12379838.99</v>
      </c>
    </row>
    <row r="431" spans="2:7" x14ac:dyDescent="0.25">
      <c r="B431" s="259" t="s">
        <v>738</v>
      </c>
      <c r="C431" s="229">
        <v>1413727</v>
      </c>
      <c r="D431" s="229">
        <v>6984858.9800000004</v>
      </c>
      <c r="E431" s="229">
        <v>18601</v>
      </c>
      <c r="F431" s="229">
        <v>18600</v>
      </c>
      <c r="G431" s="229">
        <v>18600</v>
      </c>
    </row>
    <row r="432" spans="2:7" x14ac:dyDescent="0.25">
      <c r="B432" s="257" t="s">
        <v>739</v>
      </c>
      <c r="C432" s="258">
        <v>762775353</v>
      </c>
      <c r="D432" s="258">
        <v>762775353</v>
      </c>
      <c r="E432" s="258">
        <v>25601121.990000002</v>
      </c>
      <c r="F432" s="258">
        <v>20387021.969999999</v>
      </c>
      <c r="G432" s="258">
        <v>19767620.449999999</v>
      </c>
    </row>
    <row r="433" spans="2:7" x14ac:dyDescent="0.25">
      <c r="B433" s="259" t="s">
        <v>549</v>
      </c>
      <c r="C433" s="229">
        <v>762775353</v>
      </c>
      <c r="D433" s="229">
        <v>598770353</v>
      </c>
      <c r="E433" s="229">
        <v>25601121.990000002</v>
      </c>
      <c r="F433" s="229">
        <v>20387021.969999999</v>
      </c>
      <c r="G433" s="229">
        <v>19767620.449999999</v>
      </c>
    </row>
    <row r="434" spans="2:7" x14ac:dyDescent="0.25">
      <c r="B434" s="259" t="s">
        <v>730</v>
      </c>
      <c r="C434" s="229">
        <v>0</v>
      </c>
      <c r="D434" s="229">
        <v>164005000</v>
      </c>
      <c r="E434" s="229">
        <v>0</v>
      </c>
      <c r="F434" s="229">
        <v>0</v>
      </c>
      <c r="G434" s="229">
        <v>0</v>
      </c>
    </row>
    <row r="435" spans="2:7" x14ac:dyDescent="0.25">
      <c r="B435" s="254" t="s">
        <v>740</v>
      </c>
      <c r="C435" s="255">
        <v>3827865389</v>
      </c>
      <c r="D435" s="255">
        <v>4267533051.7699995</v>
      </c>
      <c r="E435" s="255">
        <v>264446151.32999998</v>
      </c>
      <c r="F435" s="255">
        <v>277186624.66000003</v>
      </c>
      <c r="G435" s="255">
        <v>282810550.95999992</v>
      </c>
    </row>
    <row r="436" spans="2:7" x14ac:dyDescent="0.25">
      <c r="B436" s="256" t="s">
        <v>741</v>
      </c>
      <c r="C436" s="229">
        <v>3827865389</v>
      </c>
      <c r="D436" s="229">
        <v>4267533051.7699995</v>
      </c>
      <c r="E436" s="229">
        <v>264446151.32999998</v>
      </c>
      <c r="F436" s="229">
        <v>277186624.66000003</v>
      </c>
      <c r="G436" s="229">
        <v>282810550.95999992</v>
      </c>
    </row>
    <row r="437" spans="2:7" x14ac:dyDescent="0.25">
      <c r="B437" s="257" t="s">
        <v>742</v>
      </c>
      <c r="C437" s="258">
        <v>3672537739</v>
      </c>
      <c r="D437" s="258">
        <v>4069339907.9199996</v>
      </c>
      <c r="E437" s="258">
        <v>258296588.64999998</v>
      </c>
      <c r="F437" s="258">
        <v>270554101.69</v>
      </c>
      <c r="G437" s="258">
        <v>276178027.98999989</v>
      </c>
    </row>
    <row r="438" spans="2:7" x14ac:dyDescent="0.25">
      <c r="B438" s="259" t="s">
        <v>542</v>
      </c>
      <c r="C438" s="229">
        <v>1449525344</v>
      </c>
      <c r="D438" s="229">
        <v>1440180578.29</v>
      </c>
      <c r="E438" s="229">
        <v>108612169.97</v>
      </c>
      <c r="F438" s="229">
        <v>112947913.00999999</v>
      </c>
      <c r="G438" s="229">
        <v>88400446.129999995</v>
      </c>
    </row>
    <row r="439" spans="2:7" x14ac:dyDescent="0.25">
      <c r="B439" s="259" t="s">
        <v>743</v>
      </c>
      <c r="C439" s="229">
        <v>0</v>
      </c>
      <c r="D439" s="229">
        <v>77369819.790000007</v>
      </c>
      <c r="E439" s="229">
        <v>66204206.119999997</v>
      </c>
      <c r="F439" s="229">
        <v>64287436.530000001</v>
      </c>
      <c r="G439" s="229">
        <v>38949311.700000003</v>
      </c>
    </row>
    <row r="440" spans="2:7" x14ac:dyDescent="0.25">
      <c r="B440" s="259" t="s">
        <v>636</v>
      </c>
      <c r="C440" s="229">
        <v>325000000</v>
      </c>
      <c r="D440" s="229">
        <v>300000000</v>
      </c>
      <c r="E440" s="229">
        <v>0</v>
      </c>
      <c r="F440" s="229">
        <v>0</v>
      </c>
      <c r="G440" s="229">
        <v>0</v>
      </c>
    </row>
    <row r="441" spans="2:7" x14ac:dyDescent="0.25">
      <c r="B441" s="259" t="s">
        <v>534</v>
      </c>
      <c r="C441" s="229">
        <v>91810380</v>
      </c>
      <c r="D441" s="229">
        <v>454621504.20000005</v>
      </c>
      <c r="E441" s="229">
        <v>3505612.4999999995</v>
      </c>
      <c r="F441" s="229">
        <v>7647474.7699999996</v>
      </c>
      <c r="G441" s="229">
        <v>3278112.4999999995</v>
      </c>
    </row>
    <row r="442" spans="2:7" x14ac:dyDescent="0.25">
      <c r="B442" s="259" t="s">
        <v>744</v>
      </c>
      <c r="C442" s="229">
        <v>950025784</v>
      </c>
      <c r="D442" s="229">
        <v>889575784</v>
      </c>
      <c r="E442" s="229">
        <v>0</v>
      </c>
      <c r="F442" s="229">
        <v>0</v>
      </c>
      <c r="G442" s="229">
        <v>97621988</v>
      </c>
    </row>
    <row r="443" spans="2:7" x14ac:dyDescent="0.25">
      <c r="B443" s="259" t="s">
        <v>567</v>
      </c>
      <c r="C443" s="229">
        <v>318552000</v>
      </c>
      <c r="D443" s="229">
        <v>377032246.69</v>
      </c>
      <c r="E443" s="229">
        <v>50393643.420000002</v>
      </c>
      <c r="F443" s="229">
        <v>52922071.719999999</v>
      </c>
      <c r="G443" s="229">
        <v>36952855.579999998</v>
      </c>
    </row>
    <row r="444" spans="2:7" x14ac:dyDescent="0.25">
      <c r="B444" s="259" t="s">
        <v>572</v>
      </c>
      <c r="C444" s="229">
        <v>74224216</v>
      </c>
      <c r="D444" s="229">
        <v>74224216</v>
      </c>
      <c r="E444" s="229">
        <v>5328123.5</v>
      </c>
      <c r="F444" s="229">
        <v>5328123.5</v>
      </c>
      <c r="G444" s="229">
        <v>4539318.28</v>
      </c>
    </row>
    <row r="445" spans="2:7" x14ac:dyDescent="0.25">
      <c r="B445" s="259" t="s">
        <v>570</v>
      </c>
      <c r="C445" s="229">
        <v>32011000</v>
      </c>
      <c r="D445" s="229">
        <v>29041177.370000001</v>
      </c>
      <c r="E445" s="229">
        <v>2176505.66</v>
      </c>
      <c r="F445" s="229">
        <v>2176505.65</v>
      </c>
      <c r="G445" s="229">
        <v>1607607.5899999999</v>
      </c>
    </row>
    <row r="446" spans="2:7" x14ac:dyDescent="0.25">
      <c r="B446" s="259" t="s">
        <v>551</v>
      </c>
      <c r="C446" s="229">
        <v>226696015</v>
      </c>
      <c r="D446" s="229">
        <v>222601581.58000001</v>
      </c>
      <c r="E446" s="229">
        <v>12224422.449999999</v>
      </c>
      <c r="F446" s="229">
        <v>15392671.48</v>
      </c>
      <c r="G446" s="229">
        <v>1328388.21</v>
      </c>
    </row>
    <row r="447" spans="2:7" x14ac:dyDescent="0.25">
      <c r="B447" s="259" t="s">
        <v>535</v>
      </c>
      <c r="C447" s="229">
        <v>204693000</v>
      </c>
      <c r="D447" s="229">
        <v>204693000</v>
      </c>
      <c r="E447" s="229">
        <v>9851905.0299999993</v>
      </c>
      <c r="F447" s="229">
        <v>9851905.0299999993</v>
      </c>
      <c r="G447" s="229">
        <v>3500000</v>
      </c>
    </row>
    <row r="448" spans="2:7" x14ac:dyDescent="0.25">
      <c r="B448" s="257" t="s">
        <v>745</v>
      </c>
      <c r="C448" s="258">
        <v>155327650</v>
      </c>
      <c r="D448" s="258">
        <v>155327650</v>
      </c>
      <c r="E448" s="258">
        <v>0</v>
      </c>
      <c r="F448" s="258">
        <v>6632522.9699999997</v>
      </c>
      <c r="G448" s="258">
        <v>6632522.9699999997</v>
      </c>
    </row>
    <row r="449" spans="2:7" x14ac:dyDescent="0.25">
      <c r="B449" s="259" t="s">
        <v>746</v>
      </c>
      <c r="C449" s="229">
        <v>60000000</v>
      </c>
      <c r="D449" s="229">
        <v>60000000</v>
      </c>
      <c r="E449" s="229">
        <v>0</v>
      </c>
      <c r="F449" s="229">
        <v>0</v>
      </c>
      <c r="G449" s="229">
        <v>0</v>
      </c>
    </row>
    <row r="450" spans="2:7" x14ac:dyDescent="0.25">
      <c r="B450" s="259" t="s">
        <v>551</v>
      </c>
      <c r="C450" s="229">
        <v>95327650</v>
      </c>
      <c r="D450" s="229">
        <v>95327650</v>
      </c>
      <c r="E450" s="229">
        <v>0</v>
      </c>
      <c r="F450" s="229">
        <v>6632522.9699999997</v>
      </c>
      <c r="G450" s="229">
        <v>6632522.9699999997</v>
      </c>
    </row>
    <row r="451" spans="2:7" x14ac:dyDescent="0.25">
      <c r="B451" s="257" t="s">
        <v>747</v>
      </c>
      <c r="C451" s="258">
        <v>0</v>
      </c>
      <c r="D451" s="258">
        <v>42865493.850000001</v>
      </c>
      <c r="E451" s="258">
        <v>6149562.6799999997</v>
      </c>
      <c r="F451" s="258">
        <v>0</v>
      </c>
      <c r="G451" s="258">
        <v>0</v>
      </c>
    </row>
    <row r="452" spans="2:7" x14ac:dyDescent="0.25">
      <c r="B452" s="259" t="s">
        <v>697</v>
      </c>
      <c r="C452" s="229">
        <v>0</v>
      </c>
      <c r="D452" s="229">
        <v>42865493.850000001</v>
      </c>
      <c r="E452" s="229">
        <v>6149562.6799999997</v>
      </c>
      <c r="F452" s="229">
        <v>0</v>
      </c>
      <c r="G452" s="229">
        <v>0</v>
      </c>
    </row>
    <row r="453" spans="2:7" x14ac:dyDescent="0.25">
      <c r="B453" s="254" t="s">
        <v>748</v>
      </c>
      <c r="C453" s="255">
        <v>2838762408</v>
      </c>
      <c r="D453" s="255">
        <v>2885011414.6300001</v>
      </c>
      <c r="E453" s="255">
        <v>178258883.20999998</v>
      </c>
      <c r="F453" s="255">
        <v>303578541.42000002</v>
      </c>
      <c r="G453" s="255">
        <v>185769077.24000001</v>
      </c>
    </row>
    <row r="454" spans="2:7" x14ac:dyDescent="0.25">
      <c r="B454" s="256" t="s">
        <v>749</v>
      </c>
      <c r="C454" s="229">
        <v>2838762408</v>
      </c>
      <c r="D454" s="229">
        <v>2885011414.6300001</v>
      </c>
      <c r="E454" s="229">
        <v>178258883.20999998</v>
      </c>
      <c r="F454" s="229">
        <v>303578541.42000002</v>
      </c>
      <c r="G454" s="229">
        <v>185769077.24000001</v>
      </c>
    </row>
    <row r="455" spans="2:7" x14ac:dyDescent="0.25">
      <c r="B455" s="257" t="s">
        <v>750</v>
      </c>
      <c r="C455" s="258">
        <v>2838762408</v>
      </c>
      <c r="D455" s="258">
        <v>2885011414.6300001</v>
      </c>
      <c r="E455" s="258">
        <v>178258883.20999998</v>
      </c>
      <c r="F455" s="258">
        <v>303578541.42000002</v>
      </c>
      <c r="G455" s="258">
        <v>185769077.24000001</v>
      </c>
    </row>
    <row r="456" spans="2:7" x14ac:dyDescent="0.25">
      <c r="B456" s="259" t="s">
        <v>542</v>
      </c>
      <c r="C456" s="229">
        <v>726203978</v>
      </c>
      <c r="D456" s="229">
        <v>720732711.03999996</v>
      </c>
      <c r="E456" s="229">
        <v>33853469.829999998</v>
      </c>
      <c r="F456" s="229">
        <v>81742985.300000012</v>
      </c>
      <c r="G456" s="229">
        <v>36809512.050000004</v>
      </c>
    </row>
    <row r="457" spans="2:7" x14ac:dyDescent="0.25">
      <c r="B457" s="259" t="s">
        <v>567</v>
      </c>
      <c r="C457" s="229">
        <v>385195385</v>
      </c>
      <c r="D457" s="229">
        <v>397490566.11000001</v>
      </c>
      <c r="E457" s="229">
        <v>30840314.539999999</v>
      </c>
      <c r="F457" s="229">
        <v>38718556.640000001</v>
      </c>
      <c r="G457" s="229">
        <v>32452815.52</v>
      </c>
    </row>
    <row r="458" spans="2:7" x14ac:dyDescent="0.25">
      <c r="B458" s="259" t="s">
        <v>588</v>
      </c>
      <c r="C458" s="229">
        <v>0</v>
      </c>
      <c r="D458" s="229">
        <v>96590.5</v>
      </c>
      <c r="E458" s="229">
        <v>0</v>
      </c>
      <c r="F458" s="229">
        <v>0</v>
      </c>
      <c r="G458" s="229">
        <v>0</v>
      </c>
    </row>
    <row r="459" spans="2:7" x14ac:dyDescent="0.25">
      <c r="B459" s="259" t="s">
        <v>572</v>
      </c>
      <c r="C459" s="229">
        <v>14862645</v>
      </c>
      <c r="D459" s="229">
        <v>12824860.98</v>
      </c>
      <c r="E459" s="229">
        <v>825237.86</v>
      </c>
      <c r="F459" s="229">
        <v>956606.91999999993</v>
      </c>
      <c r="G459" s="229">
        <v>966464.28</v>
      </c>
    </row>
    <row r="460" spans="2:7" x14ac:dyDescent="0.25">
      <c r="B460" s="259" t="s">
        <v>701</v>
      </c>
      <c r="C460" s="229">
        <v>140863125</v>
      </c>
      <c r="D460" s="229">
        <v>166901672.86000001</v>
      </c>
      <c r="E460" s="229">
        <v>12485530.949999999</v>
      </c>
      <c r="F460" s="229">
        <v>11265469.18</v>
      </c>
      <c r="G460" s="229">
        <v>10962977.050000001</v>
      </c>
    </row>
    <row r="461" spans="2:7" x14ac:dyDescent="0.25">
      <c r="B461" s="259" t="s">
        <v>751</v>
      </c>
      <c r="C461" s="229">
        <v>542571400</v>
      </c>
      <c r="D461" s="229">
        <v>313733530.45999998</v>
      </c>
      <c r="E461" s="229">
        <v>18745948.780000001</v>
      </c>
      <c r="F461" s="229">
        <v>89784931.129999995</v>
      </c>
      <c r="G461" s="229">
        <v>23066470.09</v>
      </c>
    </row>
    <row r="462" spans="2:7" x14ac:dyDescent="0.25">
      <c r="B462" s="259" t="s">
        <v>716</v>
      </c>
      <c r="C462" s="229">
        <v>31000000</v>
      </c>
      <c r="D462" s="229">
        <v>27802607.68</v>
      </c>
      <c r="E462" s="229">
        <v>0</v>
      </c>
      <c r="F462" s="229">
        <v>0</v>
      </c>
      <c r="G462" s="229">
        <v>0</v>
      </c>
    </row>
    <row r="463" spans="2:7" x14ac:dyDescent="0.25">
      <c r="B463" s="259" t="s">
        <v>535</v>
      </c>
      <c r="C463" s="229">
        <v>24745964</v>
      </c>
      <c r="D463" s="229">
        <v>32108964</v>
      </c>
      <c r="E463" s="229">
        <v>398389</v>
      </c>
      <c r="F463" s="229">
        <v>0</v>
      </c>
      <c r="G463" s="229">
        <v>400846</v>
      </c>
    </row>
    <row r="464" spans="2:7" x14ac:dyDescent="0.25">
      <c r="B464" s="259" t="s">
        <v>544</v>
      </c>
      <c r="C464" s="229">
        <v>973319911</v>
      </c>
      <c r="D464" s="229">
        <v>1213319911</v>
      </c>
      <c r="E464" s="229">
        <v>81109992.25</v>
      </c>
      <c r="F464" s="229">
        <v>81109992.25</v>
      </c>
      <c r="G464" s="229">
        <v>81109992.25</v>
      </c>
    </row>
    <row r="465" spans="2:7" x14ac:dyDescent="0.25">
      <c r="B465" s="254" t="s">
        <v>752</v>
      </c>
      <c r="C465" s="255">
        <v>18541650695</v>
      </c>
      <c r="D465" s="255">
        <v>21620764834.799999</v>
      </c>
      <c r="E465" s="255">
        <v>1339532858.1700003</v>
      </c>
      <c r="F465" s="255">
        <v>1274585139.3500004</v>
      </c>
      <c r="G465" s="255">
        <v>1444504836.55</v>
      </c>
    </row>
    <row r="466" spans="2:7" x14ac:dyDescent="0.25">
      <c r="B466" s="256" t="s">
        <v>753</v>
      </c>
      <c r="C466" s="229">
        <v>18541650695</v>
      </c>
      <c r="D466" s="229">
        <v>21620764834.799999</v>
      </c>
      <c r="E466" s="229">
        <v>1339532858.1700003</v>
      </c>
      <c r="F466" s="229">
        <v>1274585139.3500004</v>
      </c>
      <c r="G466" s="229">
        <v>1444504836.55</v>
      </c>
    </row>
    <row r="467" spans="2:7" x14ac:dyDescent="0.25">
      <c r="B467" s="257" t="s">
        <v>754</v>
      </c>
      <c r="C467" s="258">
        <v>17417799267</v>
      </c>
      <c r="D467" s="258">
        <v>20496257171</v>
      </c>
      <c r="E467" s="258">
        <v>1291118144.6500001</v>
      </c>
      <c r="F467" s="258">
        <v>1161392723.4000001</v>
      </c>
      <c r="G467" s="258">
        <v>1324596924.25</v>
      </c>
    </row>
    <row r="468" spans="2:7" x14ac:dyDescent="0.25">
      <c r="B468" s="259" t="s">
        <v>542</v>
      </c>
      <c r="C468" s="229">
        <v>4596528412</v>
      </c>
      <c r="D468" s="229">
        <v>4617563412</v>
      </c>
      <c r="E468" s="229">
        <v>340149366.80000001</v>
      </c>
      <c r="F468" s="229">
        <v>337145750.79000002</v>
      </c>
      <c r="G468" s="229">
        <v>323806199.26999992</v>
      </c>
    </row>
    <row r="469" spans="2:7" x14ac:dyDescent="0.25">
      <c r="B469" s="259" t="s">
        <v>755</v>
      </c>
      <c r="C469" s="229">
        <v>4600000</v>
      </c>
      <c r="D469" s="229">
        <v>21600000</v>
      </c>
      <c r="E469" s="229">
        <v>172100.17</v>
      </c>
      <c r="F469" s="229">
        <v>0</v>
      </c>
      <c r="G469" s="229">
        <v>0</v>
      </c>
    </row>
    <row r="470" spans="2:7" x14ac:dyDescent="0.25">
      <c r="B470" s="259" t="s">
        <v>743</v>
      </c>
      <c r="C470" s="229">
        <v>0</v>
      </c>
      <c r="D470" s="229">
        <v>9640000</v>
      </c>
      <c r="E470" s="229">
        <v>199359329.14000002</v>
      </c>
      <c r="F470" s="229">
        <v>168065637.88999999</v>
      </c>
      <c r="G470" s="229">
        <v>119546061.97</v>
      </c>
    </row>
    <row r="471" spans="2:7" x14ac:dyDescent="0.25">
      <c r="B471" s="259" t="s">
        <v>584</v>
      </c>
      <c r="C471" s="229">
        <v>5720000</v>
      </c>
      <c r="D471" s="229">
        <v>6570000</v>
      </c>
      <c r="E471" s="229">
        <v>1214794.5</v>
      </c>
      <c r="F471" s="229">
        <v>494648.43</v>
      </c>
      <c r="G471" s="229">
        <v>0</v>
      </c>
    </row>
    <row r="472" spans="2:7" x14ac:dyDescent="0.25">
      <c r="B472" s="259" t="s">
        <v>636</v>
      </c>
      <c r="C472" s="229">
        <v>747311384</v>
      </c>
      <c r="D472" s="229">
        <v>947311384</v>
      </c>
      <c r="E472" s="229">
        <v>0</v>
      </c>
      <c r="F472" s="229">
        <v>0</v>
      </c>
      <c r="G472" s="229">
        <v>0</v>
      </c>
    </row>
    <row r="473" spans="2:7" x14ac:dyDescent="0.25">
      <c r="B473" s="259" t="s">
        <v>756</v>
      </c>
      <c r="C473" s="229">
        <v>742880000</v>
      </c>
      <c r="D473" s="229">
        <v>958915000</v>
      </c>
      <c r="E473" s="229">
        <v>158735531.34</v>
      </c>
      <c r="F473" s="229">
        <v>68901883.120000005</v>
      </c>
      <c r="G473" s="229">
        <v>49168676.549999997</v>
      </c>
    </row>
    <row r="474" spans="2:7" x14ac:dyDescent="0.25">
      <c r="B474" s="259" t="s">
        <v>534</v>
      </c>
      <c r="C474" s="229">
        <v>878866127</v>
      </c>
      <c r="D474" s="229">
        <v>1746326127</v>
      </c>
      <c r="E474" s="229">
        <v>91465137.310000002</v>
      </c>
      <c r="F474" s="229">
        <v>71577242.859999999</v>
      </c>
      <c r="G474" s="229">
        <v>55265298.230000004</v>
      </c>
    </row>
    <row r="475" spans="2:7" x14ac:dyDescent="0.25">
      <c r="B475" s="259" t="s">
        <v>567</v>
      </c>
      <c r="C475" s="229">
        <v>223858069</v>
      </c>
      <c r="D475" s="229">
        <v>204007969</v>
      </c>
      <c r="E475" s="229">
        <v>7553154.96</v>
      </c>
      <c r="F475" s="229">
        <v>11922796.609999999</v>
      </c>
      <c r="G475" s="229">
        <v>16204533.199999999</v>
      </c>
    </row>
    <row r="476" spans="2:7" x14ac:dyDescent="0.25">
      <c r="B476" s="259" t="s">
        <v>757</v>
      </c>
      <c r="C476" s="229">
        <v>0</v>
      </c>
      <c r="D476" s="229">
        <v>0</v>
      </c>
      <c r="E476" s="229">
        <v>0</v>
      </c>
      <c r="F476" s="229">
        <v>0</v>
      </c>
      <c r="G476" s="229">
        <v>0</v>
      </c>
    </row>
    <row r="477" spans="2:7" x14ac:dyDescent="0.25">
      <c r="B477" s="259" t="s">
        <v>570</v>
      </c>
      <c r="C477" s="229">
        <v>2562180000</v>
      </c>
      <c r="D477" s="229">
        <v>135680000</v>
      </c>
      <c r="E477" s="229">
        <v>2332326.11</v>
      </c>
      <c r="F477" s="229">
        <v>13148359.379999999</v>
      </c>
      <c r="G477" s="229">
        <v>11724413.91</v>
      </c>
    </row>
    <row r="478" spans="2:7" x14ac:dyDescent="0.25">
      <c r="B478" s="259" t="s">
        <v>758</v>
      </c>
      <c r="C478" s="229">
        <v>187223522</v>
      </c>
      <c r="D478" s="229">
        <v>187223522</v>
      </c>
      <c r="E478" s="229">
        <v>0</v>
      </c>
      <c r="F478" s="229">
        <v>0</v>
      </c>
      <c r="G478" s="229">
        <v>0</v>
      </c>
    </row>
    <row r="479" spans="2:7" x14ac:dyDescent="0.25">
      <c r="B479" s="259" t="s">
        <v>759</v>
      </c>
      <c r="C479" s="229">
        <v>415276478</v>
      </c>
      <c r="D479" s="229">
        <v>428393059</v>
      </c>
      <c r="E479" s="229">
        <v>0</v>
      </c>
      <c r="F479" s="229">
        <v>0</v>
      </c>
      <c r="G479" s="229">
        <v>0</v>
      </c>
    </row>
    <row r="480" spans="2:7" x14ac:dyDescent="0.25">
      <c r="B480" s="259" t="s">
        <v>535</v>
      </c>
      <c r="C480" s="229">
        <v>958842218</v>
      </c>
      <c r="D480" s="229">
        <v>1952803418</v>
      </c>
      <c r="E480" s="229">
        <v>65972073</v>
      </c>
      <c r="F480" s="229">
        <v>65972073</v>
      </c>
      <c r="G480" s="229">
        <v>184602941.44</v>
      </c>
    </row>
    <row r="481" spans="2:8" x14ac:dyDescent="0.25">
      <c r="B481" s="259" t="s">
        <v>544</v>
      </c>
      <c r="C481" s="229">
        <v>6094513057</v>
      </c>
      <c r="D481" s="229">
        <v>9280223280</v>
      </c>
      <c r="E481" s="229">
        <v>424164331.31999999</v>
      </c>
      <c r="F481" s="229">
        <v>424164331.31999999</v>
      </c>
      <c r="G481" s="229">
        <v>564278799.67999995</v>
      </c>
    </row>
    <row r="482" spans="2:8" x14ac:dyDescent="0.25">
      <c r="B482" s="257" t="s">
        <v>760</v>
      </c>
      <c r="C482" s="258">
        <v>669691884</v>
      </c>
      <c r="D482" s="258">
        <v>755148119.79999995</v>
      </c>
      <c r="E482" s="258">
        <v>32950630.91</v>
      </c>
      <c r="F482" s="258">
        <v>89540521.510000005</v>
      </c>
      <c r="G482" s="258">
        <v>97741123.639999986</v>
      </c>
    </row>
    <row r="483" spans="2:8" x14ac:dyDescent="0.25">
      <c r="B483" s="259" t="s">
        <v>687</v>
      </c>
      <c r="C483" s="229">
        <v>25000</v>
      </c>
      <c r="D483" s="229">
        <v>25000</v>
      </c>
      <c r="E483" s="229">
        <v>0</v>
      </c>
      <c r="F483" s="229">
        <v>0</v>
      </c>
      <c r="G483" s="229">
        <v>0</v>
      </c>
    </row>
    <row r="484" spans="2:8" x14ac:dyDescent="0.25">
      <c r="B484" s="259" t="s">
        <v>592</v>
      </c>
      <c r="C484" s="229">
        <v>0</v>
      </c>
      <c r="D484" s="229">
        <v>10145142</v>
      </c>
      <c r="E484" s="229">
        <v>0</v>
      </c>
      <c r="F484" s="229">
        <v>0</v>
      </c>
      <c r="G484" s="229">
        <v>0</v>
      </c>
    </row>
    <row r="485" spans="2:8" x14ac:dyDescent="0.25">
      <c r="B485" s="259" t="s">
        <v>572</v>
      </c>
      <c r="C485" s="229">
        <v>579982258</v>
      </c>
      <c r="D485" s="229">
        <v>655013351.79999995</v>
      </c>
      <c r="E485" s="229">
        <v>31186722.91</v>
      </c>
      <c r="F485" s="229">
        <v>84214682.659999996</v>
      </c>
      <c r="G485" s="229">
        <v>88135230.309999987</v>
      </c>
    </row>
    <row r="486" spans="2:8" x14ac:dyDescent="0.25">
      <c r="B486" s="259" t="s">
        <v>620</v>
      </c>
      <c r="C486" s="229">
        <v>0</v>
      </c>
      <c r="D486" s="229">
        <v>0</v>
      </c>
      <c r="E486" s="229">
        <v>0</v>
      </c>
      <c r="F486" s="229">
        <v>0</v>
      </c>
      <c r="G486" s="229">
        <v>0</v>
      </c>
    </row>
    <row r="487" spans="2:8" x14ac:dyDescent="0.25">
      <c r="B487" s="259" t="s">
        <v>761</v>
      </c>
      <c r="C487" s="229">
        <v>10566528</v>
      </c>
      <c r="D487" s="229">
        <v>10846528</v>
      </c>
      <c r="E487" s="229">
        <v>0</v>
      </c>
      <c r="F487" s="229">
        <v>93465.9</v>
      </c>
      <c r="G487" s="229">
        <v>514334.44999999995</v>
      </c>
    </row>
    <row r="488" spans="2:8" x14ac:dyDescent="0.25">
      <c r="B488" s="259" t="s">
        <v>762</v>
      </c>
      <c r="C488" s="229">
        <v>54500000</v>
      </c>
      <c r="D488" s="229">
        <v>54500000</v>
      </c>
      <c r="E488" s="229">
        <v>1278136</v>
      </c>
      <c r="F488" s="229">
        <v>2222897.9</v>
      </c>
      <c r="G488" s="229">
        <v>6069650.3200000003</v>
      </c>
    </row>
    <row r="489" spans="2:8" x14ac:dyDescent="0.25">
      <c r="B489" s="259" t="s">
        <v>596</v>
      </c>
      <c r="C489" s="229">
        <v>6839800</v>
      </c>
      <c r="D489" s="229">
        <v>6839800</v>
      </c>
      <c r="E489" s="229">
        <v>245772</v>
      </c>
      <c r="F489" s="229">
        <v>950000</v>
      </c>
      <c r="G489" s="229">
        <v>961918.52</v>
      </c>
    </row>
    <row r="490" spans="2:8" x14ac:dyDescent="0.25">
      <c r="B490" s="259" t="s">
        <v>763</v>
      </c>
      <c r="C490" s="229">
        <v>17778298</v>
      </c>
      <c r="D490" s="229">
        <v>17778298</v>
      </c>
      <c r="E490" s="229">
        <v>240000</v>
      </c>
      <c r="F490" s="229">
        <v>2059475.05</v>
      </c>
      <c r="G490" s="229">
        <v>2059990.04</v>
      </c>
    </row>
    <row r="491" spans="2:8" x14ac:dyDescent="0.25">
      <c r="B491" s="257" t="s">
        <v>764</v>
      </c>
      <c r="C491" s="258">
        <v>28022531</v>
      </c>
      <c r="D491" s="258">
        <v>26222531</v>
      </c>
      <c r="E491" s="258">
        <v>1138969.45</v>
      </c>
      <c r="F491" s="258">
        <v>1216012.22</v>
      </c>
      <c r="G491" s="258">
        <v>1369186.54</v>
      </c>
    </row>
    <row r="492" spans="2:8" x14ac:dyDescent="0.25">
      <c r="B492" s="259" t="s">
        <v>542</v>
      </c>
      <c r="C492" s="229">
        <v>28022531</v>
      </c>
      <c r="D492" s="229">
        <v>26222531</v>
      </c>
      <c r="E492" s="229">
        <v>1138969.45</v>
      </c>
      <c r="F492" s="229">
        <v>1216012.22</v>
      </c>
      <c r="G492" s="229">
        <v>1369186.54</v>
      </c>
    </row>
    <row r="493" spans="2:8" x14ac:dyDescent="0.25">
      <c r="B493" s="257" t="s">
        <v>765</v>
      </c>
      <c r="C493" s="258">
        <v>191121879</v>
      </c>
      <c r="D493" s="258">
        <v>186121879</v>
      </c>
      <c r="E493" s="258">
        <v>10670616.390000001</v>
      </c>
      <c r="F493" s="258">
        <v>15873430.74</v>
      </c>
      <c r="G493" s="258">
        <v>14235150.640000001</v>
      </c>
    </row>
    <row r="494" spans="2:8" x14ac:dyDescent="0.25">
      <c r="B494" s="259" t="s">
        <v>578</v>
      </c>
      <c r="C494" s="229">
        <v>730000</v>
      </c>
      <c r="D494" s="229">
        <v>110000</v>
      </c>
      <c r="E494" s="229">
        <v>0</v>
      </c>
      <c r="F494" s="229">
        <v>0</v>
      </c>
      <c r="G494" s="229">
        <v>0</v>
      </c>
      <c r="H494" s="265"/>
    </row>
    <row r="495" spans="2:8" x14ac:dyDescent="0.25">
      <c r="B495" s="259" t="s">
        <v>766</v>
      </c>
      <c r="C495" s="229">
        <v>50000</v>
      </c>
      <c r="D495" s="229">
        <v>428508</v>
      </c>
      <c r="E495" s="229">
        <v>0</v>
      </c>
      <c r="F495" s="229">
        <v>0</v>
      </c>
      <c r="G495" s="229">
        <v>0</v>
      </c>
    </row>
    <row r="496" spans="2:8" x14ac:dyDescent="0.25">
      <c r="B496" s="259" t="s">
        <v>551</v>
      </c>
      <c r="C496" s="229">
        <v>189091879</v>
      </c>
      <c r="D496" s="229">
        <v>184322371</v>
      </c>
      <c r="E496" s="229">
        <v>9630616.3900000006</v>
      </c>
      <c r="F496" s="229">
        <v>14833430.74</v>
      </c>
      <c r="G496" s="229">
        <v>13195150.640000001</v>
      </c>
    </row>
    <row r="497" spans="2:7" x14ac:dyDescent="0.25">
      <c r="B497" s="259" t="s">
        <v>603</v>
      </c>
      <c r="C497" s="229">
        <v>1250000</v>
      </c>
      <c r="D497" s="229">
        <v>1261000</v>
      </c>
      <c r="E497" s="229">
        <v>1040000</v>
      </c>
      <c r="F497" s="229">
        <v>1040000</v>
      </c>
      <c r="G497" s="229">
        <v>1040000</v>
      </c>
    </row>
    <row r="498" spans="2:7" x14ac:dyDescent="0.25">
      <c r="B498" s="257" t="s">
        <v>767</v>
      </c>
      <c r="C498" s="258">
        <v>49015134</v>
      </c>
      <c r="D498" s="258">
        <v>49015134</v>
      </c>
      <c r="E498" s="258">
        <v>3654496.77</v>
      </c>
      <c r="F498" s="258">
        <v>3643496.77</v>
      </c>
      <c r="G498" s="258">
        <v>3643496.77</v>
      </c>
    </row>
    <row r="499" spans="2:7" x14ac:dyDescent="0.25">
      <c r="B499" s="259" t="s">
        <v>542</v>
      </c>
      <c r="C499" s="229">
        <v>49015134</v>
      </c>
      <c r="D499" s="229">
        <v>49015134</v>
      </c>
      <c r="E499" s="229">
        <v>3654496.77</v>
      </c>
      <c r="F499" s="229">
        <v>3643496.77</v>
      </c>
      <c r="G499" s="229">
        <v>3643496.77</v>
      </c>
    </row>
    <row r="500" spans="2:7" x14ac:dyDescent="0.25">
      <c r="B500" s="257" t="s">
        <v>768</v>
      </c>
      <c r="C500" s="258">
        <v>186000000</v>
      </c>
      <c r="D500" s="258">
        <v>108000000</v>
      </c>
      <c r="E500" s="258">
        <v>0</v>
      </c>
      <c r="F500" s="258">
        <v>2918954.71</v>
      </c>
      <c r="G500" s="258">
        <v>2918954.71</v>
      </c>
    </row>
    <row r="501" spans="2:7" x14ac:dyDescent="0.25">
      <c r="B501" s="259" t="s">
        <v>542</v>
      </c>
      <c r="C501" s="229">
        <v>186000000</v>
      </c>
      <c r="D501" s="229">
        <v>108000000</v>
      </c>
      <c r="E501" s="229">
        <v>0</v>
      </c>
      <c r="F501" s="229">
        <v>2918954.71</v>
      </c>
      <c r="G501" s="229">
        <v>2918954.71</v>
      </c>
    </row>
    <row r="502" spans="2:7" x14ac:dyDescent="0.25">
      <c r="B502" s="254" t="s">
        <v>769</v>
      </c>
      <c r="C502" s="255">
        <v>85145723816</v>
      </c>
      <c r="D502" s="255">
        <v>72055789032</v>
      </c>
      <c r="E502" s="255">
        <v>2671292495.7600002</v>
      </c>
      <c r="F502" s="255">
        <v>4218194284.1500001</v>
      </c>
      <c r="G502" s="255">
        <v>4920451664.1900005</v>
      </c>
    </row>
    <row r="503" spans="2:7" x14ac:dyDescent="0.25">
      <c r="B503" s="256" t="s">
        <v>770</v>
      </c>
      <c r="C503" s="229">
        <v>85145723816</v>
      </c>
      <c r="D503" s="229">
        <v>72055789032</v>
      </c>
      <c r="E503" s="229">
        <v>2671292495.7600002</v>
      </c>
      <c r="F503" s="229">
        <v>4218194284.1500001</v>
      </c>
      <c r="G503" s="229">
        <v>4920451664.1900005</v>
      </c>
    </row>
    <row r="504" spans="2:7" x14ac:dyDescent="0.25">
      <c r="B504" s="257" t="s">
        <v>771</v>
      </c>
      <c r="C504" s="258">
        <v>66126298418</v>
      </c>
      <c r="D504" s="258">
        <v>53743268026.020004</v>
      </c>
      <c r="E504" s="258">
        <v>1934287982.9899998</v>
      </c>
      <c r="F504" s="258">
        <v>3351389222</v>
      </c>
      <c r="G504" s="258">
        <v>3791529139.9200001</v>
      </c>
    </row>
    <row r="505" spans="2:7" x14ac:dyDescent="0.25">
      <c r="B505" s="259" t="s">
        <v>542</v>
      </c>
      <c r="C505" s="229">
        <v>3536222965</v>
      </c>
      <c r="D505" s="229">
        <v>3432610089.4499998</v>
      </c>
      <c r="E505" s="229">
        <v>144812342.59999999</v>
      </c>
      <c r="F505" s="229">
        <v>182214952.51000002</v>
      </c>
      <c r="G505" s="229">
        <v>191340103.23999998</v>
      </c>
    </row>
    <row r="506" spans="2:7" x14ac:dyDescent="0.25">
      <c r="B506" s="259" t="s">
        <v>743</v>
      </c>
      <c r="C506" s="229">
        <v>0</v>
      </c>
      <c r="D506" s="229">
        <v>-7607695110.1700001</v>
      </c>
      <c r="E506" s="229">
        <v>0</v>
      </c>
      <c r="F506" s="229">
        <v>0</v>
      </c>
      <c r="G506" s="229">
        <v>0</v>
      </c>
    </row>
    <row r="507" spans="2:7" x14ac:dyDescent="0.25">
      <c r="B507" s="259" t="s">
        <v>636</v>
      </c>
      <c r="C507" s="229">
        <v>19138553785</v>
      </c>
      <c r="D507" s="229">
        <v>19138553785</v>
      </c>
      <c r="E507" s="229">
        <v>0</v>
      </c>
      <c r="F507" s="229">
        <v>0</v>
      </c>
      <c r="G507" s="229">
        <v>0</v>
      </c>
    </row>
    <row r="508" spans="2:7" x14ac:dyDescent="0.25">
      <c r="B508" s="259" t="s">
        <v>772</v>
      </c>
      <c r="C508" s="229">
        <v>484938255</v>
      </c>
      <c r="D508" s="229">
        <v>1082289626.8299999</v>
      </c>
      <c r="E508" s="229">
        <v>12000000</v>
      </c>
      <c r="F508" s="229">
        <v>12000000</v>
      </c>
      <c r="G508" s="229">
        <v>0</v>
      </c>
    </row>
    <row r="509" spans="2:7" x14ac:dyDescent="0.25">
      <c r="B509" s="259" t="s">
        <v>773</v>
      </c>
      <c r="C509" s="229">
        <v>2055995127</v>
      </c>
      <c r="D509" s="229">
        <v>1795598786.8099999</v>
      </c>
      <c r="E509" s="229">
        <v>22000000</v>
      </c>
      <c r="F509" s="229">
        <v>22000000</v>
      </c>
      <c r="G509" s="229">
        <v>8476653.8100000005</v>
      </c>
    </row>
    <row r="510" spans="2:7" x14ac:dyDescent="0.25">
      <c r="B510" s="259" t="s">
        <v>756</v>
      </c>
      <c r="C510" s="229">
        <v>85603015</v>
      </c>
      <c r="D510" s="229">
        <v>81281785</v>
      </c>
      <c r="E510" s="229">
        <v>0</v>
      </c>
      <c r="F510" s="229">
        <v>0</v>
      </c>
      <c r="G510" s="229">
        <v>0</v>
      </c>
    </row>
    <row r="511" spans="2:7" x14ac:dyDescent="0.25">
      <c r="B511" s="259" t="s">
        <v>774</v>
      </c>
      <c r="C511" s="229">
        <v>0</v>
      </c>
      <c r="D511" s="229">
        <v>0</v>
      </c>
      <c r="E511" s="229">
        <v>0</v>
      </c>
      <c r="F511" s="229">
        <v>0</v>
      </c>
      <c r="G511" s="229">
        <v>0</v>
      </c>
    </row>
    <row r="512" spans="2:7" x14ac:dyDescent="0.25">
      <c r="B512" s="259" t="s">
        <v>534</v>
      </c>
      <c r="C512" s="229">
        <v>1820854518</v>
      </c>
      <c r="D512" s="229">
        <v>-9665054193.8999996</v>
      </c>
      <c r="E512" s="229">
        <v>6182723.7199999997</v>
      </c>
      <c r="F512" s="229">
        <v>97601170.649999991</v>
      </c>
      <c r="G512" s="229">
        <v>101777495.19999999</v>
      </c>
    </row>
    <row r="513" spans="2:8" x14ac:dyDescent="0.25">
      <c r="B513" s="259" t="s">
        <v>775</v>
      </c>
      <c r="C513" s="229">
        <v>81316522</v>
      </c>
      <c r="D513" s="229">
        <v>-969086214.93000007</v>
      </c>
      <c r="E513" s="229">
        <v>237688.8</v>
      </c>
      <c r="F513" s="229">
        <v>237688.8</v>
      </c>
      <c r="G513" s="229">
        <v>6647624.3099999996</v>
      </c>
    </row>
    <row r="514" spans="2:8" x14ac:dyDescent="0.25">
      <c r="B514" s="259" t="s">
        <v>566</v>
      </c>
      <c r="C514" s="229">
        <v>22073711621</v>
      </c>
      <c r="D514" s="229">
        <v>18029998328.579998</v>
      </c>
      <c r="E514" s="229">
        <v>40733209.18</v>
      </c>
      <c r="F514" s="229">
        <v>1251469486.54</v>
      </c>
      <c r="G514" s="229">
        <v>1446268496.74</v>
      </c>
    </row>
    <row r="515" spans="2:8" x14ac:dyDescent="0.25">
      <c r="B515" s="259" t="s">
        <v>567</v>
      </c>
      <c r="C515" s="229">
        <v>1536000000</v>
      </c>
      <c r="D515" s="229">
        <v>998856285</v>
      </c>
      <c r="E515" s="229">
        <v>79300000</v>
      </c>
      <c r="F515" s="229">
        <v>78613373.879999995</v>
      </c>
      <c r="G515" s="229">
        <v>77585359.260000005</v>
      </c>
    </row>
    <row r="516" spans="2:8" x14ac:dyDescent="0.25">
      <c r="B516" s="259" t="s">
        <v>588</v>
      </c>
      <c r="C516" s="229">
        <v>45256615</v>
      </c>
      <c r="D516" s="229">
        <v>18062079.120000001</v>
      </c>
      <c r="E516" s="229">
        <v>0</v>
      </c>
      <c r="F516" s="229">
        <v>0</v>
      </c>
      <c r="G516" s="229">
        <v>0</v>
      </c>
    </row>
    <row r="517" spans="2:8" x14ac:dyDescent="0.25">
      <c r="B517" s="259" t="s">
        <v>776</v>
      </c>
      <c r="C517" s="229">
        <v>370423614</v>
      </c>
      <c r="D517" s="229">
        <v>5513191267.9399996</v>
      </c>
      <c r="E517" s="229">
        <v>445028478.18000001</v>
      </c>
      <c r="F517" s="229">
        <v>445028478.18000001</v>
      </c>
      <c r="G517" s="229">
        <v>306501240.46999997</v>
      </c>
    </row>
    <row r="518" spans="2:8" x14ac:dyDescent="0.25">
      <c r="B518" s="259" t="s">
        <v>777</v>
      </c>
      <c r="C518" s="229">
        <v>430553429</v>
      </c>
      <c r="D518" s="229">
        <v>1751214828.96</v>
      </c>
      <c r="E518" s="229">
        <v>79062733.980000004</v>
      </c>
      <c r="F518" s="229">
        <v>79062733.980000004</v>
      </c>
      <c r="G518" s="229">
        <v>98624800.549999997</v>
      </c>
      <c r="H518" s="260"/>
    </row>
    <row r="519" spans="2:8" x14ac:dyDescent="0.25">
      <c r="B519" s="259" t="s">
        <v>778</v>
      </c>
      <c r="C519" s="229">
        <v>74143721</v>
      </c>
      <c r="D519" s="229">
        <v>65000002</v>
      </c>
      <c r="E519" s="229">
        <v>0</v>
      </c>
      <c r="F519" s="229">
        <v>0</v>
      </c>
      <c r="G519" s="229">
        <v>0</v>
      </c>
      <c r="H519" s="260"/>
    </row>
    <row r="520" spans="2:8" x14ac:dyDescent="0.25">
      <c r="B520" s="259" t="s">
        <v>779</v>
      </c>
      <c r="C520" s="229">
        <v>706485147</v>
      </c>
      <c r="D520" s="229">
        <v>2324540115.6900005</v>
      </c>
      <c r="E520" s="229">
        <v>69118385.75999999</v>
      </c>
      <c r="F520" s="229">
        <v>69118385.75999999</v>
      </c>
      <c r="G520" s="229">
        <v>742867143.19000006</v>
      </c>
      <c r="H520" s="260"/>
    </row>
    <row r="521" spans="2:8" x14ac:dyDescent="0.25">
      <c r="B521" s="259" t="s">
        <v>759</v>
      </c>
      <c r="C521" s="229">
        <v>610031250</v>
      </c>
      <c r="D521" s="229">
        <v>2222326550</v>
      </c>
      <c r="E521" s="229">
        <v>0</v>
      </c>
      <c r="F521" s="229">
        <v>0</v>
      </c>
      <c r="G521" s="229">
        <v>0</v>
      </c>
      <c r="H521" s="260"/>
    </row>
    <row r="522" spans="2:8" x14ac:dyDescent="0.25">
      <c r="B522" s="259" t="s">
        <v>780</v>
      </c>
      <c r="C522" s="229">
        <v>3347482870</v>
      </c>
      <c r="D522" s="229">
        <v>2019433841.9000006</v>
      </c>
      <c r="E522" s="229">
        <v>475938191.38</v>
      </c>
      <c r="F522" s="229">
        <v>475938191.38</v>
      </c>
      <c r="G522" s="229">
        <v>81644285.340000004</v>
      </c>
      <c r="H522" s="260"/>
    </row>
    <row r="523" spans="2:8" x14ac:dyDescent="0.25">
      <c r="B523" s="259" t="s">
        <v>781</v>
      </c>
      <c r="C523" s="229">
        <v>761102433</v>
      </c>
      <c r="D523" s="229">
        <v>292119015.61000001</v>
      </c>
      <c r="E523" s="229">
        <v>0</v>
      </c>
      <c r="F523" s="229">
        <v>0</v>
      </c>
      <c r="G523" s="229">
        <v>0</v>
      </c>
      <c r="H523" s="260"/>
    </row>
    <row r="524" spans="2:8" x14ac:dyDescent="0.25">
      <c r="B524" s="259" t="s">
        <v>710</v>
      </c>
      <c r="C524" s="229">
        <v>577997761</v>
      </c>
      <c r="D524" s="229">
        <v>776809584.18999994</v>
      </c>
      <c r="E524" s="229">
        <v>9394457.120000001</v>
      </c>
      <c r="F524" s="229">
        <v>4217527.25</v>
      </c>
      <c r="G524" s="229">
        <v>4533649.41</v>
      </c>
      <c r="H524" s="260"/>
    </row>
    <row r="525" spans="2:8" x14ac:dyDescent="0.25">
      <c r="B525" s="259" t="s">
        <v>711</v>
      </c>
      <c r="C525" s="229">
        <v>19354028</v>
      </c>
      <c r="D525" s="229">
        <v>1563384032.1499999</v>
      </c>
      <c r="E525" s="229">
        <v>268385738.52999997</v>
      </c>
      <c r="F525" s="229">
        <v>266126738.52999997</v>
      </c>
      <c r="G525" s="229">
        <v>327968582.09000003</v>
      </c>
      <c r="H525" s="260"/>
    </row>
    <row r="526" spans="2:8" x14ac:dyDescent="0.25">
      <c r="B526" s="259" t="s">
        <v>695</v>
      </c>
      <c r="C526" s="229">
        <v>142000000</v>
      </c>
      <c r="D526" s="229">
        <v>142000000</v>
      </c>
      <c r="E526" s="229">
        <v>0</v>
      </c>
      <c r="F526" s="229">
        <v>10565294.629999999</v>
      </c>
      <c r="G526" s="229">
        <v>10565294.629999999</v>
      </c>
      <c r="H526" s="260"/>
    </row>
    <row r="527" spans="2:8" x14ac:dyDescent="0.25">
      <c r="B527" s="259" t="s">
        <v>782</v>
      </c>
      <c r="C527" s="229">
        <v>1890528932</v>
      </c>
      <c r="D527" s="229">
        <v>2372758062.2199998</v>
      </c>
      <c r="E527" s="229">
        <v>0</v>
      </c>
      <c r="F527" s="229">
        <v>0</v>
      </c>
      <c r="G527" s="229">
        <v>0</v>
      </c>
      <c r="H527" s="260"/>
    </row>
    <row r="528" spans="2:8" x14ac:dyDescent="0.25">
      <c r="B528" s="259" t="s">
        <v>596</v>
      </c>
      <c r="C528" s="229">
        <v>963600000</v>
      </c>
      <c r="D528" s="229">
        <v>963600000</v>
      </c>
      <c r="E528" s="229">
        <v>0</v>
      </c>
      <c r="F528" s="229">
        <v>75101166.170000002</v>
      </c>
      <c r="G528" s="229">
        <v>74813981.150000006</v>
      </c>
      <c r="H528" s="260"/>
    </row>
    <row r="529" spans="2:8" x14ac:dyDescent="0.25">
      <c r="B529" s="259" t="s">
        <v>535</v>
      </c>
      <c r="C529" s="229">
        <v>1766206</v>
      </c>
      <c r="D529" s="229">
        <v>79574218.569999993</v>
      </c>
      <c r="E529" s="229">
        <v>135862</v>
      </c>
      <c r="F529" s="229">
        <v>135862</v>
      </c>
      <c r="G529" s="229">
        <v>29956258.789999999</v>
      </c>
      <c r="H529" s="260"/>
    </row>
    <row r="530" spans="2:8" x14ac:dyDescent="0.25">
      <c r="B530" s="259" t="s">
        <v>544</v>
      </c>
      <c r="C530" s="229">
        <v>5372376604</v>
      </c>
      <c r="D530" s="229">
        <v>7321901260</v>
      </c>
      <c r="E530" s="229">
        <v>281958171.74000001</v>
      </c>
      <c r="F530" s="229">
        <v>281958171.74000001</v>
      </c>
      <c r="G530" s="229">
        <v>281958171.74000001</v>
      </c>
      <c r="H530" s="260"/>
    </row>
    <row r="531" spans="2:8" x14ac:dyDescent="0.25">
      <c r="B531" s="257" t="s">
        <v>783</v>
      </c>
      <c r="C531" s="258">
        <v>392135778</v>
      </c>
      <c r="D531" s="258">
        <v>396235778</v>
      </c>
      <c r="E531" s="258">
        <v>6300339.25</v>
      </c>
      <c r="F531" s="258">
        <v>26982261.039999999</v>
      </c>
      <c r="G531" s="258">
        <v>25182701.149999999</v>
      </c>
      <c r="H531" s="260"/>
    </row>
    <row r="532" spans="2:8" x14ac:dyDescent="0.25">
      <c r="B532" s="259" t="s">
        <v>547</v>
      </c>
      <c r="C532" s="229">
        <v>390636517</v>
      </c>
      <c r="D532" s="229">
        <v>392421245</v>
      </c>
      <c r="E532" s="229">
        <v>6300339.25</v>
      </c>
      <c r="F532" s="229">
        <v>26761931.439999998</v>
      </c>
      <c r="G532" s="229">
        <v>25182701.149999999</v>
      </c>
      <c r="H532" s="260"/>
    </row>
    <row r="533" spans="2:8" x14ac:dyDescent="0.25">
      <c r="B533" s="259" t="s">
        <v>738</v>
      </c>
      <c r="C533" s="229">
        <v>1379261</v>
      </c>
      <c r="D533" s="229">
        <v>3600733</v>
      </c>
      <c r="E533" s="229">
        <v>0</v>
      </c>
      <c r="F533" s="229">
        <v>220329.60000000001</v>
      </c>
      <c r="G533" s="229">
        <v>0</v>
      </c>
      <c r="H533" s="260"/>
    </row>
    <row r="534" spans="2:8" x14ac:dyDescent="0.25">
      <c r="B534" s="259" t="s">
        <v>784</v>
      </c>
      <c r="C534" s="229">
        <v>120000</v>
      </c>
      <c r="D534" s="229">
        <v>213800</v>
      </c>
      <c r="E534" s="229">
        <v>0</v>
      </c>
      <c r="F534" s="229">
        <v>0</v>
      </c>
      <c r="G534" s="229">
        <v>0</v>
      </c>
    </row>
    <row r="535" spans="2:8" x14ac:dyDescent="0.25">
      <c r="B535" s="257" t="s">
        <v>785</v>
      </c>
      <c r="C535" s="258">
        <v>17608637249</v>
      </c>
      <c r="D535" s="258">
        <v>16727195819</v>
      </c>
      <c r="E535" s="258">
        <v>504789261.33999991</v>
      </c>
      <c r="F535" s="258">
        <v>584303280.13</v>
      </c>
      <c r="G535" s="258">
        <v>849057268.50999999</v>
      </c>
    </row>
    <row r="536" spans="2:8" x14ac:dyDescent="0.25">
      <c r="B536" s="259" t="s">
        <v>786</v>
      </c>
      <c r="C536" s="229">
        <v>13064740270</v>
      </c>
      <c r="D536" s="229">
        <v>12240703681.209999</v>
      </c>
      <c r="E536" s="229">
        <v>501768992.79999995</v>
      </c>
      <c r="F536" s="229">
        <v>427987880.95000005</v>
      </c>
      <c r="G536" s="229">
        <v>441867092.36000001</v>
      </c>
    </row>
    <row r="537" spans="2:8" x14ac:dyDescent="0.25">
      <c r="B537" s="259" t="s">
        <v>729</v>
      </c>
      <c r="C537" s="229">
        <v>554925083</v>
      </c>
      <c r="D537" s="229">
        <v>42055777</v>
      </c>
      <c r="E537" s="229">
        <v>1015388.28</v>
      </c>
      <c r="F537" s="229">
        <v>1015388.28</v>
      </c>
      <c r="G537" s="229">
        <v>1015388.28</v>
      </c>
    </row>
    <row r="538" spans="2:8" x14ac:dyDescent="0.25">
      <c r="B538" s="259" t="s">
        <v>556</v>
      </c>
      <c r="C538" s="229">
        <v>3988971896</v>
      </c>
      <c r="D538" s="229">
        <v>4446236360.79</v>
      </c>
      <c r="E538" s="229">
        <v>1505500.8600000003</v>
      </c>
      <c r="F538" s="229">
        <v>155300010.90000001</v>
      </c>
      <c r="G538" s="229">
        <v>406174787.87</v>
      </c>
    </row>
    <row r="539" spans="2:8" x14ac:dyDescent="0.25">
      <c r="B539" s="259" t="s">
        <v>714</v>
      </c>
      <c r="C539" s="229">
        <v>0</v>
      </c>
      <c r="D539" s="229">
        <v>-1800000</v>
      </c>
      <c r="E539" s="229">
        <v>499379.4</v>
      </c>
      <c r="F539" s="229">
        <v>0</v>
      </c>
      <c r="G539" s="229">
        <v>0</v>
      </c>
    </row>
    <row r="540" spans="2:8" x14ac:dyDescent="0.25">
      <c r="B540" s="257" t="s">
        <v>787</v>
      </c>
      <c r="C540" s="258">
        <v>177195695</v>
      </c>
      <c r="D540" s="258">
        <v>327632732.97999996</v>
      </c>
      <c r="E540" s="258">
        <v>8666339.4199999999</v>
      </c>
      <c r="F540" s="258">
        <v>34978013.299999997</v>
      </c>
      <c r="G540" s="258">
        <v>33639085.710000001</v>
      </c>
    </row>
    <row r="541" spans="2:8" x14ac:dyDescent="0.25">
      <c r="B541" s="259" t="s">
        <v>710</v>
      </c>
      <c r="C541" s="229">
        <v>0</v>
      </c>
      <c r="D541" s="229">
        <v>-3105140.22</v>
      </c>
      <c r="E541" s="229">
        <v>698524.60000000009</v>
      </c>
      <c r="F541" s="229">
        <v>13958994.4</v>
      </c>
      <c r="G541" s="229">
        <v>14666994.4</v>
      </c>
    </row>
    <row r="542" spans="2:8" x14ac:dyDescent="0.25">
      <c r="B542" s="259" t="s">
        <v>711</v>
      </c>
      <c r="C542" s="229">
        <v>0</v>
      </c>
      <c r="D542" s="229">
        <v>14758528</v>
      </c>
      <c r="E542" s="229">
        <v>0</v>
      </c>
      <c r="F542" s="229">
        <v>0</v>
      </c>
      <c r="G542" s="229">
        <v>0</v>
      </c>
    </row>
    <row r="543" spans="2:8" x14ac:dyDescent="0.25">
      <c r="B543" s="259" t="s">
        <v>695</v>
      </c>
      <c r="C543" s="229">
        <v>177195695</v>
      </c>
      <c r="D543" s="229">
        <v>315979345.19999999</v>
      </c>
      <c r="E543" s="229">
        <v>7967814.8200000003</v>
      </c>
      <c r="F543" s="229">
        <v>21019018.899999999</v>
      </c>
      <c r="G543" s="229">
        <v>18972091.309999999</v>
      </c>
    </row>
    <row r="544" spans="2:8" x14ac:dyDescent="0.25">
      <c r="B544" s="257" t="s">
        <v>788</v>
      </c>
      <c r="C544" s="258">
        <v>245998207</v>
      </c>
      <c r="D544" s="258">
        <v>265998207</v>
      </c>
      <c r="E544" s="258">
        <v>17346558.52</v>
      </c>
      <c r="F544" s="258">
        <v>15687629.75</v>
      </c>
      <c r="G544" s="258">
        <v>15448139.960000001</v>
      </c>
    </row>
    <row r="545" spans="2:8" x14ac:dyDescent="0.25">
      <c r="B545" s="259" t="s">
        <v>549</v>
      </c>
      <c r="C545" s="229">
        <v>238667102</v>
      </c>
      <c r="D545" s="229">
        <v>256795096</v>
      </c>
      <c r="E545" s="229">
        <v>16391814.300000001</v>
      </c>
      <c r="F545" s="229">
        <v>15630672.33</v>
      </c>
      <c r="G545" s="229">
        <v>15348034.66</v>
      </c>
    </row>
    <row r="546" spans="2:8" x14ac:dyDescent="0.25">
      <c r="B546" s="259" t="s">
        <v>789</v>
      </c>
      <c r="C546" s="229">
        <v>4231105</v>
      </c>
      <c r="D546" s="229">
        <v>7503111</v>
      </c>
      <c r="E546" s="229">
        <v>0</v>
      </c>
      <c r="F546" s="229">
        <v>0</v>
      </c>
      <c r="G546" s="229">
        <v>0</v>
      </c>
    </row>
    <row r="547" spans="2:8" x14ac:dyDescent="0.25">
      <c r="B547" s="259" t="s">
        <v>730</v>
      </c>
      <c r="C547" s="229">
        <v>3100000</v>
      </c>
      <c r="D547" s="229">
        <v>1700000</v>
      </c>
      <c r="E547" s="229">
        <v>954744.22</v>
      </c>
      <c r="F547" s="229">
        <v>56957.42</v>
      </c>
      <c r="G547" s="229">
        <v>100105.3</v>
      </c>
    </row>
    <row r="548" spans="2:8" x14ac:dyDescent="0.25">
      <c r="B548" s="257" t="s">
        <v>790</v>
      </c>
      <c r="C548" s="258">
        <v>81082204</v>
      </c>
      <c r="D548" s="258">
        <v>81082204</v>
      </c>
      <c r="E548" s="258">
        <v>-411892.98</v>
      </c>
      <c r="F548" s="258">
        <v>4539970.71</v>
      </c>
      <c r="G548" s="258">
        <v>4838315.24</v>
      </c>
    </row>
    <row r="549" spans="2:8" x14ac:dyDescent="0.25">
      <c r="B549" s="259" t="s">
        <v>559</v>
      </c>
      <c r="C549" s="229">
        <v>81082204</v>
      </c>
      <c r="D549" s="229">
        <v>81082204</v>
      </c>
      <c r="E549" s="229">
        <v>-411892.98</v>
      </c>
      <c r="F549" s="229">
        <v>4539970.71</v>
      </c>
      <c r="G549" s="229">
        <v>4838315.24</v>
      </c>
    </row>
    <row r="550" spans="2:8" x14ac:dyDescent="0.25">
      <c r="B550" s="259" t="s">
        <v>731</v>
      </c>
      <c r="C550" s="229">
        <v>0</v>
      </c>
      <c r="D550" s="229">
        <v>0</v>
      </c>
      <c r="E550" s="229">
        <v>0</v>
      </c>
      <c r="F550" s="229">
        <v>0</v>
      </c>
      <c r="G550" s="229">
        <v>0</v>
      </c>
    </row>
    <row r="551" spans="2:8" x14ac:dyDescent="0.25">
      <c r="B551" s="257" t="s">
        <v>791</v>
      </c>
      <c r="C551" s="258">
        <v>514376265</v>
      </c>
      <c r="D551" s="258">
        <v>514376265</v>
      </c>
      <c r="E551" s="258">
        <v>200313907.21999997</v>
      </c>
      <c r="F551" s="258">
        <v>200313907.21999997</v>
      </c>
      <c r="G551" s="258">
        <v>200757013.69999996</v>
      </c>
    </row>
    <row r="552" spans="2:8" x14ac:dyDescent="0.25">
      <c r="B552" s="259" t="s">
        <v>562</v>
      </c>
      <c r="C552" s="229">
        <v>514376265</v>
      </c>
      <c r="D552" s="229">
        <v>504832125</v>
      </c>
      <c r="E552" s="229">
        <v>200313907.21999997</v>
      </c>
      <c r="F552" s="229">
        <v>200313907.21999997</v>
      </c>
      <c r="G552" s="229">
        <v>200757013.69999996</v>
      </c>
    </row>
    <row r="553" spans="2:8" x14ac:dyDescent="0.25">
      <c r="B553" s="259" t="s">
        <v>792</v>
      </c>
      <c r="C553" s="229">
        <v>0</v>
      </c>
      <c r="D553" s="229">
        <v>9544140</v>
      </c>
      <c r="E553" s="229">
        <v>0</v>
      </c>
      <c r="F553" s="229">
        <v>0</v>
      </c>
      <c r="G553" s="229">
        <v>0</v>
      </c>
    </row>
    <row r="554" spans="2:8" x14ac:dyDescent="0.25">
      <c r="B554" s="254" t="s">
        <v>793</v>
      </c>
      <c r="C554" s="255">
        <v>22483984637</v>
      </c>
      <c r="D554" s="255">
        <v>29492626397.16</v>
      </c>
      <c r="E554" s="255">
        <v>1830360834.8099997</v>
      </c>
      <c r="F554" s="255">
        <v>2039345577.3899999</v>
      </c>
      <c r="G554" s="255">
        <v>2492173432.8300004</v>
      </c>
    </row>
    <row r="555" spans="2:8" x14ac:dyDescent="0.25">
      <c r="B555" s="256" t="s">
        <v>794</v>
      </c>
      <c r="C555" s="229">
        <v>22483984637</v>
      </c>
      <c r="D555" s="229">
        <v>29492626397.16</v>
      </c>
      <c r="E555" s="229">
        <v>1830360834.8099997</v>
      </c>
      <c r="F555" s="229">
        <v>2039345577.3899999</v>
      </c>
      <c r="G555" s="229">
        <v>2492173432.8300004</v>
      </c>
    </row>
    <row r="556" spans="2:8" x14ac:dyDescent="0.25">
      <c r="B556" s="257" t="s">
        <v>795</v>
      </c>
      <c r="C556" s="258">
        <v>21932536118</v>
      </c>
      <c r="D556" s="258">
        <v>28938536118</v>
      </c>
      <c r="E556" s="258">
        <v>1807753206.8199999</v>
      </c>
      <c r="F556" s="258">
        <v>1999295135.01</v>
      </c>
      <c r="G556" s="258">
        <v>2452127204.3000002</v>
      </c>
    </row>
    <row r="557" spans="2:8" x14ac:dyDescent="0.25">
      <c r="B557" s="259" t="s">
        <v>542</v>
      </c>
      <c r="C557" s="229">
        <v>3408415604</v>
      </c>
      <c r="D557" s="229">
        <v>3176963944</v>
      </c>
      <c r="E557" s="229">
        <v>5409910.2199999979</v>
      </c>
      <c r="F557" s="229">
        <v>152285000.38</v>
      </c>
      <c r="G557" s="229">
        <v>171653555.56999999</v>
      </c>
    </row>
    <row r="558" spans="2:8" x14ac:dyDescent="0.25">
      <c r="B558" s="259" t="s">
        <v>543</v>
      </c>
      <c r="C558" s="229">
        <v>0</v>
      </c>
      <c r="D558" s="229">
        <v>0</v>
      </c>
      <c r="E558" s="229">
        <v>0</v>
      </c>
      <c r="F558" s="229">
        <v>0</v>
      </c>
      <c r="G558" s="229">
        <v>0</v>
      </c>
    </row>
    <row r="559" spans="2:8" x14ac:dyDescent="0.25">
      <c r="B559" s="259" t="s">
        <v>534</v>
      </c>
      <c r="C559" s="229">
        <v>137407056</v>
      </c>
      <c r="D559" s="229">
        <v>131052056</v>
      </c>
      <c r="E559" s="229">
        <v>-3860898.58</v>
      </c>
      <c r="F559" s="229">
        <v>7209213.7000000002</v>
      </c>
      <c r="G559" s="229">
        <v>7209213.7000000002</v>
      </c>
    </row>
    <row r="560" spans="2:8" x14ac:dyDescent="0.25">
      <c r="B560" s="259" t="s">
        <v>710</v>
      </c>
      <c r="C560" s="229">
        <v>1050000</v>
      </c>
      <c r="D560" s="229">
        <v>820171</v>
      </c>
      <c r="E560" s="229">
        <v>0</v>
      </c>
      <c r="F560" s="229">
        <v>0</v>
      </c>
      <c r="G560" s="229">
        <v>33099495</v>
      </c>
      <c r="H560" s="260"/>
    </row>
    <row r="561" spans="2:7" x14ac:dyDescent="0.25">
      <c r="B561" s="259" t="s">
        <v>711</v>
      </c>
      <c r="C561" s="229">
        <v>0</v>
      </c>
      <c r="D561" s="229">
        <v>161700</v>
      </c>
      <c r="E561" s="229">
        <v>0</v>
      </c>
      <c r="F561" s="229">
        <v>0</v>
      </c>
      <c r="G561" s="229">
        <v>0</v>
      </c>
    </row>
    <row r="562" spans="2:7" x14ac:dyDescent="0.25">
      <c r="B562" s="259" t="s">
        <v>695</v>
      </c>
      <c r="C562" s="229">
        <v>1759762095</v>
      </c>
      <c r="D562" s="229">
        <v>1717074724</v>
      </c>
      <c r="E562" s="229">
        <v>30982447.589999996</v>
      </c>
      <c r="F562" s="229">
        <v>74381617.610000014</v>
      </c>
      <c r="G562" s="229">
        <v>91385675.939999998</v>
      </c>
    </row>
    <row r="563" spans="2:7" x14ac:dyDescent="0.25">
      <c r="B563" s="259" t="s">
        <v>796</v>
      </c>
      <c r="C563" s="229">
        <v>61487087</v>
      </c>
      <c r="D563" s="229">
        <v>127487087</v>
      </c>
      <c r="E563" s="229">
        <v>6076848.5499999998</v>
      </c>
      <c r="F563" s="229">
        <v>6076848.5499999998</v>
      </c>
      <c r="G563" s="229">
        <v>7426453.2700000005</v>
      </c>
    </row>
    <row r="564" spans="2:7" x14ac:dyDescent="0.25">
      <c r="B564" s="259" t="s">
        <v>554</v>
      </c>
      <c r="C564" s="229">
        <v>206090487</v>
      </c>
      <c r="D564" s="229">
        <v>214554647</v>
      </c>
      <c r="E564" s="229">
        <v>-14840192.800000001</v>
      </c>
      <c r="F564" s="229">
        <v>7299020.4299999997</v>
      </c>
      <c r="G564" s="229">
        <v>7299020.4299999997</v>
      </c>
    </row>
    <row r="565" spans="2:7" x14ac:dyDescent="0.25">
      <c r="B565" s="259" t="s">
        <v>797</v>
      </c>
      <c r="C565" s="229">
        <v>19331600</v>
      </c>
      <c r="D565" s="229">
        <v>19331600</v>
      </c>
      <c r="E565" s="229">
        <v>6640924</v>
      </c>
      <c r="F565" s="229">
        <v>6640924</v>
      </c>
      <c r="G565" s="229">
        <v>17996250</v>
      </c>
    </row>
    <row r="566" spans="2:7" x14ac:dyDescent="0.25">
      <c r="B566" s="259" t="s">
        <v>596</v>
      </c>
      <c r="C566" s="229">
        <v>47424738</v>
      </c>
      <c r="D566" s="229">
        <v>39424738</v>
      </c>
      <c r="E566" s="229">
        <v>1937559.58</v>
      </c>
      <c r="F566" s="229">
        <v>1495902.08</v>
      </c>
      <c r="G566" s="229">
        <v>1495902.08</v>
      </c>
    </row>
    <row r="567" spans="2:7" x14ac:dyDescent="0.25">
      <c r="B567" s="259" t="s">
        <v>535</v>
      </c>
      <c r="C567" s="229">
        <v>13938238578</v>
      </c>
      <c r="D567" s="229">
        <v>21142238578</v>
      </c>
      <c r="E567" s="229">
        <v>1628826689.8299999</v>
      </c>
      <c r="F567" s="229">
        <v>1597326689.8299999</v>
      </c>
      <c r="G567" s="229">
        <v>1951924443.05</v>
      </c>
    </row>
    <row r="568" spans="2:7" x14ac:dyDescent="0.25">
      <c r="B568" s="259" t="s">
        <v>544</v>
      </c>
      <c r="C568" s="229">
        <v>2353328873</v>
      </c>
      <c r="D568" s="229">
        <v>2369426873</v>
      </c>
      <c r="E568" s="229">
        <v>146579918.43000001</v>
      </c>
      <c r="F568" s="229">
        <v>146579918.43000001</v>
      </c>
      <c r="G568" s="229">
        <v>162637195.26000002</v>
      </c>
    </row>
    <row r="569" spans="2:7" x14ac:dyDescent="0.25">
      <c r="B569" s="257" t="s">
        <v>798</v>
      </c>
      <c r="C569" s="258">
        <v>234477905</v>
      </c>
      <c r="D569" s="258">
        <v>234477905</v>
      </c>
      <c r="E569" s="258">
        <v>773294.5</v>
      </c>
      <c r="F569" s="258">
        <v>20036271.329999998</v>
      </c>
      <c r="G569" s="258">
        <v>18847635.5</v>
      </c>
    </row>
    <row r="570" spans="2:7" x14ac:dyDescent="0.25">
      <c r="B570" s="259" t="s">
        <v>568</v>
      </c>
      <c r="C570" s="229">
        <v>234077905</v>
      </c>
      <c r="D570" s="229">
        <v>234077905</v>
      </c>
      <c r="E570" s="229">
        <v>773294.5</v>
      </c>
      <c r="F570" s="229">
        <v>20036271.329999998</v>
      </c>
      <c r="G570" s="229">
        <v>18847635.5</v>
      </c>
    </row>
    <row r="571" spans="2:7" x14ac:dyDescent="0.25">
      <c r="B571" s="259" t="s">
        <v>594</v>
      </c>
      <c r="C571" s="229">
        <v>300000</v>
      </c>
      <c r="D571" s="229">
        <v>300000</v>
      </c>
      <c r="E571" s="229">
        <v>0</v>
      </c>
      <c r="F571" s="229">
        <v>0</v>
      </c>
      <c r="G571" s="229">
        <v>0</v>
      </c>
    </row>
    <row r="572" spans="2:7" x14ac:dyDescent="0.25">
      <c r="B572" s="259" t="s">
        <v>724</v>
      </c>
      <c r="C572" s="229">
        <v>100000</v>
      </c>
      <c r="D572" s="229">
        <v>100000</v>
      </c>
      <c r="E572" s="229">
        <v>0</v>
      </c>
      <c r="F572" s="229">
        <v>0</v>
      </c>
      <c r="G572" s="229">
        <v>0</v>
      </c>
    </row>
    <row r="573" spans="2:7" x14ac:dyDescent="0.25">
      <c r="B573" s="257" t="s">
        <v>799</v>
      </c>
      <c r="C573" s="258">
        <v>170603388</v>
      </c>
      <c r="D573" s="258">
        <v>170603388</v>
      </c>
      <c r="E573" s="258">
        <v>13017795.959999999</v>
      </c>
      <c r="F573" s="258">
        <v>10777250.98</v>
      </c>
      <c r="G573" s="258">
        <v>12400105.129999999</v>
      </c>
    </row>
    <row r="574" spans="2:7" x14ac:dyDescent="0.25">
      <c r="B574" s="259" t="s">
        <v>710</v>
      </c>
      <c r="C574" s="229">
        <v>0</v>
      </c>
      <c r="D574" s="229">
        <v>50000</v>
      </c>
      <c r="E574" s="229">
        <v>3462738.6</v>
      </c>
      <c r="F574" s="229">
        <v>0</v>
      </c>
      <c r="G574" s="229">
        <v>0</v>
      </c>
    </row>
    <row r="575" spans="2:7" x14ac:dyDescent="0.25">
      <c r="B575" s="259" t="s">
        <v>711</v>
      </c>
      <c r="C575" s="229">
        <v>0</v>
      </c>
      <c r="D575" s="229">
        <v>5560000</v>
      </c>
      <c r="E575" s="229">
        <v>0</v>
      </c>
      <c r="F575" s="229">
        <v>0</v>
      </c>
      <c r="G575" s="229">
        <v>0</v>
      </c>
    </row>
    <row r="576" spans="2:7" x14ac:dyDescent="0.25">
      <c r="B576" s="259" t="s">
        <v>695</v>
      </c>
      <c r="C576" s="229">
        <v>170353388</v>
      </c>
      <c r="D576" s="229">
        <v>164957388</v>
      </c>
      <c r="E576" s="229">
        <v>9555057.3599999994</v>
      </c>
      <c r="F576" s="229">
        <v>10777250.98</v>
      </c>
      <c r="G576" s="229">
        <v>12400105.129999999</v>
      </c>
    </row>
    <row r="577" spans="2:7" x14ac:dyDescent="0.25">
      <c r="B577" s="259" t="s">
        <v>796</v>
      </c>
      <c r="C577" s="229">
        <v>250000</v>
      </c>
      <c r="D577" s="229">
        <v>36000</v>
      </c>
      <c r="E577" s="229">
        <v>0</v>
      </c>
      <c r="F577" s="229">
        <v>0</v>
      </c>
      <c r="G577" s="229">
        <v>0</v>
      </c>
    </row>
    <row r="578" spans="2:7" x14ac:dyDescent="0.25">
      <c r="B578" s="257" t="s">
        <v>800</v>
      </c>
      <c r="C578" s="258">
        <v>62534600</v>
      </c>
      <c r="D578" s="258">
        <v>62534600</v>
      </c>
      <c r="E578" s="258">
        <v>3543936.5</v>
      </c>
      <c r="F578" s="258">
        <v>4088648.0300000003</v>
      </c>
      <c r="G578" s="258">
        <v>3856033.26</v>
      </c>
    </row>
    <row r="579" spans="2:7" x14ac:dyDescent="0.25">
      <c r="B579" s="259" t="s">
        <v>710</v>
      </c>
      <c r="C579" s="229">
        <v>0</v>
      </c>
      <c r="D579" s="229">
        <v>-35875</v>
      </c>
      <c r="E579" s="229">
        <v>0</v>
      </c>
      <c r="F579" s="229">
        <v>0</v>
      </c>
      <c r="G579" s="229">
        <v>0</v>
      </c>
    </row>
    <row r="580" spans="2:7" x14ac:dyDescent="0.25">
      <c r="B580" s="259" t="s">
        <v>711</v>
      </c>
      <c r="C580" s="229">
        <v>0</v>
      </c>
      <c r="D580" s="229">
        <v>-690800</v>
      </c>
      <c r="E580" s="229">
        <v>0</v>
      </c>
      <c r="F580" s="229">
        <v>0</v>
      </c>
      <c r="G580" s="229">
        <v>0</v>
      </c>
    </row>
    <row r="581" spans="2:7" x14ac:dyDescent="0.25">
      <c r="B581" s="259" t="s">
        <v>695</v>
      </c>
      <c r="C581" s="229">
        <v>62534600</v>
      </c>
      <c r="D581" s="229">
        <v>63255275</v>
      </c>
      <c r="E581" s="229">
        <v>3543936.5</v>
      </c>
      <c r="F581" s="229">
        <v>4088648.0300000003</v>
      </c>
      <c r="G581" s="229">
        <v>3856033.26</v>
      </c>
    </row>
    <row r="582" spans="2:7" x14ac:dyDescent="0.25">
      <c r="B582" s="259" t="s">
        <v>796</v>
      </c>
      <c r="C582" s="229">
        <v>0</v>
      </c>
      <c r="D582" s="229">
        <v>6000</v>
      </c>
      <c r="E582" s="229">
        <v>0</v>
      </c>
      <c r="F582" s="229">
        <v>0</v>
      </c>
      <c r="G582" s="229">
        <v>0</v>
      </c>
    </row>
    <row r="583" spans="2:7" x14ac:dyDescent="0.25">
      <c r="B583" s="257" t="s">
        <v>801</v>
      </c>
      <c r="C583" s="258">
        <v>83832626</v>
      </c>
      <c r="D583" s="258">
        <v>86474386.159999996</v>
      </c>
      <c r="E583" s="258">
        <v>5272601.0299999993</v>
      </c>
      <c r="F583" s="258">
        <v>5148272.04</v>
      </c>
      <c r="G583" s="258">
        <v>4942454.6399999997</v>
      </c>
    </row>
    <row r="584" spans="2:7" x14ac:dyDescent="0.25">
      <c r="B584" s="259" t="s">
        <v>534</v>
      </c>
      <c r="C584" s="229">
        <v>83832626</v>
      </c>
      <c r="D584" s="229">
        <v>86474386.159999996</v>
      </c>
      <c r="E584" s="229">
        <v>5272601.0299999993</v>
      </c>
      <c r="F584" s="229">
        <v>5148272.04</v>
      </c>
      <c r="G584" s="229">
        <v>4942454.6399999997</v>
      </c>
    </row>
    <row r="585" spans="2:7" x14ac:dyDescent="0.25">
      <c r="B585" s="254" t="s">
        <v>802</v>
      </c>
      <c r="C585" s="255">
        <v>10076578352</v>
      </c>
      <c r="D585" s="255">
        <v>9377233352.0000019</v>
      </c>
      <c r="E585" s="255">
        <v>539641275.0999999</v>
      </c>
      <c r="F585" s="255">
        <v>433983249.37999994</v>
      </c>
      <c r="G585" s="255">
        <v>378245193.27999997</v>
      </c>
    </row>
    <row r="586" spans="2:7" x14ac:dyDescent="0.25">
      <c r="B586" s="256" t="s">
        <v>803</v>
      </c>
      <c r="C586" s="229">
        <v>10076578352</v>
      </c>
      <c r="D586" s="229">
        <v>9377233352.0000019</v>
      </c>
      <c r="E586" s="229">
        <v>539641275.0999999</v>
      </c>
      <c r="F586" s="229">
        <v>433983249.37999994</v>
      </c>
      <c r="G586" s="229">
        <v>378245193.27999997</v>
      </c>
    </row>
    <row r="587" spans="2:7" x14ac:dyDescent="0.25">
      <c r="B587" s="257" t="s">
        <v>804</v>
      </c>
      <c r="C587" s="258">
        <v>4695487652</v>
      </c>
      <c r="D587" s="258">
        <v>4396142652</v>
      </c>
      <c r="E587" s="258">
        <v>210225392.36999997</v>
      </c>
      <c r="F587" s="258">
        <v>174659533.97999999</v>
      </c>
      <c r="G587" s="258">
        <v>155966514.62</v>
      </c>
    </row>
    <row r="588" spans="2:7" x14ac:dyDescent="0.25">
      <c r="B588" s="259" t="s">
        <v>542</v>
      </c>
      <c r="C588" s="229">
        <v>1306348641</v>
      </c>
      <c r="D588" s="229">
        <v>1048192961</v>
      </c>
      <c r="E588" s="229">
        <v>40900036.389999993</v>
      </c>
      <c r="F588" s="229">
        <v>48335851.600000001</v>
      </c>
      <c r="G588" s="229">
        <v>43833011.450000003</v>
      </c>
    </row>
    <row r="589" spans="2:7" x14ac:dyDescent="0.25">
      <c r="B589" s="259" t="s">
        <v>774</v>
      </c>
      <c r="C589" s="229">
        <v>903750001</v>
      </c>
      <c r="D589" s="229">
        <v>903750001</v>
      </c>
      <c r="E589" s="229">
        <v>0</v>
      </c>
      <c r="F589" s="229">
        <v>0</v>
      </c>
      <c r="G589" s="229">
        <v>0</v>
      </c>
    </row>
    <row r="590" spans="2:7" x14ac:dyDescent="0.25">
      <c r="B590" s="259" t="s">
        <v>534</v>
      </c>
      <c r="C590" s="229">
        <v>1991944051</v>
      </c>
      <c r="D590" s="229">
        <v>1870054731</v>
      </c>
      <c r="E590" s="229">
        <v>134033736.81</v>
      </c>
      <c r="F590" s="229">
        <v>110350889.34</v>
      </c>
      <c r="G590" s="229">
        <v>97684333.079999998</v>
      </c>
    </row>
    <row r="591" spans="2:7" x14ac:dyDescent="0.25">
      <c r="B591" s="259" t="s">
        <v>567</v>
      </c>
      <c r="C591" s="229">
        <v>249767099</v>
      </c>
      <c r="D591" s="229">
        <v>252067099</v>
      </c>
      <c r="E591" s="229">
        <v>8522679.2300000004</v>
      </c>
      <c r="F591" s="229">
        <v>14347793.039999999</v>
      </c>
      <c r="G591" s="229">
        <v>14449170.09</v>
      </c>
    </row>
    <row r="592" spans="2:7" x14ac:dyDescent="0.25">
      <c r="B592" s="259" t="s">
        <v>535</v>
      </c>
      <c r="C592" s="229">
        <v>243677860</v>
      </c>
      <c r="D592" s="229">
        <v>322077860</v>
      </c>
      <c r="E592" s="229">
        <v>26768939.940000001</v>
      </c>
      <c r="F592" s="229">
        <v>1625000</v>
      </c>
      <c r="G592" s="229">
        <v>0</v>
      </c>
    </row>
    <row r="593" spans="2:7" x14ac:dyDescent="0.25">
      <c r="B593" s="257" t="s">
        <v>805</v>
      </c>
      <c r="C593" s="258">
        <v>5381090700</v>
      </c>
      <c r="D593" s="258">
        <v>4981090700.000001</v>
      </c>
      <c r="E593" s="258">
        <v>329415882.72999996</v>
      </c>
      <c r="F593" s="258">
        <v>259323715.40000001</v>
      </c>
      <c r="G593" s="258">
        <v>222278678.65999997</v>
      </c>
    </row>
    <row r="594" spans="2:7" x14ac:dyDescent="0.25">
      <c r="B594" s="259" t="s">
        <v>687</v>
      </c>
      <c r="C594" s="229">
        <v>15300000</v>
      </c>
      <c r="D594" s="229">
        <v>8480000</v>
      </c>
      <c r="E594" s="229">
        <v>691391.07</v>
      </c>
      <c r="F594" s="229">
        <v>691391.07</v>
      </c>
      <c r="G594" s="229">
        <v>9212</v>
      </c>
    </row>
    <row r="595" spans="2:7" x14ac:dyDescent="0.25">
      <c r="B595" s="259" t="s">
        <v>592</v>
      </c>
      <c r="C595" s="229">
        <v>0</v>
      </c>
      <c r="D595" s="229">
        <v>0</v>
      </c>
      <c r="E595" s="229">
        <v>0</v>
      </c>
      <c r="F595" s="229">
        <v>0</v>
      </c>
      <c r="G595" s="229">
        <v>0</v>
      </c>
    </row>
    <row r="596" spans="2:7" x14ac:dyDescent="0.25">
      <c r="B596" s="259" t="s">
        <v>776</v>
      </c>
      <c r="C596" s="229">
        <v>0</v>
      </c>
      <c r="D596" s="229">
        <v>6353179.5100000203</v>
      </c>
      <c r="E596" s="229">
        <v>94817350.160000011</v>
      </c>
      <c r="F596" s="229">
        <v>24317350.16</v>
      </c>
      <c r="G596" s="229">
        <v>52423089.850000001</v>
      </c>
    </row>
    <row r="597" spans="2:7" x14ac:dyDescent="0.25">
      <c r="B597" s="259" t="s">
        <v>572</v>
      </c>
      <c r="C597" s="229">
        <v>2441173631</v>
      </c>
      <c r="D597" s="229">
        <v>2454967627.2800002</v>
      </c>
      <c r="E597" s="229">
        <v>6570495.25</v>
      </c>
      <c r="F597" s="229">
        <v>45236748.009999998</v>
      </c>
      <c r="G597" s="229">
        <v>64833754.229999997</v>
      </c>
    </row>
    <row r="598" spans="2:7" x14ac:dyDescent="0.25">
      <c r="B598" s="259" t="s">
        <v>631</v>
      </c>
      <c r="C598" s="229">
        <v>0</v>
      </c>
      <c r="D598" s="229">
        <v>20000000</v>
      </c>
      <c r="E598" s="229">
        <v>0</v>
      </c>
      <c r="F598" s="229">
        <v>0</v>
      </c>
      <c r="G598" s="229">
        <v>0</v>
      </c>
    </row>
    <row r="599" spans="2:7" x14ac:dyDescent="0.25">
      <c r="B599" s="259" t="s">
        <v>777</v>
      </c>
      <c r="C599" s="229">
        <v>2913526072</v>
      </c>
      <c r="D599" s="229">
        <v>2475769086.7600002</v>
      </c>
      <c r="E599" s="229">
        <v>192521006.47999996</v>
      </c>
      <c r="F599" s="229">
        <v>154262586.38999999</v>
      </c>
      <c r="G599" s="229">
        <v>97830011.379999995</v>
      </c>
    </row>
    <row r="600" spans="2:7" x14ac:dyDescent="0.25">
      <c r="B600" s="259" t="s">
        <v>620</v>
      </c>
      <c r="C600" s="229">
        <v>0</v>
      </c>
      <c r="D600" s="229">
        <v>0</v>
      </c>
      <c r="E600" s="229">
        <v>0</v>
      </c>
      <c r="F600" s="229">
        <v>0</v>
      </c>
      <c r="G600" s="229">
        <v>0</v>
      </c>
    </row>
    <row r="601" spans="2:7" x14ac:dyDescent="0.25">
      <c r="B601" s="259" t="s">
        <v>778</v>
      </c>
      <c r="C601" s="229">
        <v>11090997</v>
      </c>
      <c r="D601" s="229">
        <v>18020806.449999999</v>
      </c>
      <c r="E601" s="229">
        <v>34815639.770000003</v>
      </c>
      <c r="F601" s="229">
        <v>34815639.770000003</v>
      </c>
      <c r="G601" s="229">
        <v>7182611.2000000002</v>
      </c>
    </row>
    <row r="602" spans="2:7" x14ac:dyDescent="0.25">
      <c r="B602" s="259" t="s">
        <v>761</v>
      </c>
      <c r="C602" s="229">
        <v>0</v>
      </c>
      <c r="D602" s="229">
        <v>0</v>
      </c>
      <c r="E602" s="229">
        <v>0</v>
      </c>
      <c r="F602" s="229">
        <v>0</v>
      </c>
      <c r="G602" s="229">
        <v>0</v>
      </c>
    </row>
    <row r="603" spans="2:7" x14ac:dyDescent="0.25">
      <c r="B603" s="259" t="s">
        <v>670</v>
      </c>
      <c r="C603" s="229">
        <v>0</v>
      </c>
      <c r="D603" s="229">
        <v>0</v>
      </c>
      <c r="E603" s="229">
        <v>0</v>
      </c>
      <c r="F603" s="229">
        <v>0</v>
      </c>
      <c r="G603" s="229">
        <v>0</v>
      </c>
    </row>
    <row r="604" spans="2:7" x14ac:dyDescent="0.25">
      <c r="B604" s="259" t="s">
        <v>707</v>
      </c>
      <c r="C604" s="229">
        <v>0</v>
      </c>
      <c r="D604" s="229">
        <v>-2500000</v>
      </c>
      <c r="E604" s="229">
        <v>0</v>
      </c>
      <c r="F604" s="229">
        <v>0</v>
      </c>
      <c r="G604" s="229">
        <v>0</v>
      </c>
    </row>
    <row r="605" spans="2:7" x14ac:dyDescent="0.25">
      <c r="B605" s="254" t="s">
        <v>806</v>
      </c>
      <c r="C605" s="255">
        <v>9648535941</v>
      </c>
      <c r="D605" s="255">
        <v>9648535941</v>
      </c>
      <c r="E605" s="255">
        <v>765196988.34000015</v>
      </c>
      <c r="F605" s="255">
        <v>765196988.34000015</v>
      </c>
      <c r="G605" s="255">
        <v>694449163.99000001</v>
      </c>
    </row>
    <row r="606" spans="2:7" x14ac:dyDescent="0.25">
      <c r="B606" s="256" t="s">
        <v>807</v>
      </c>
      <c r="C606" s="229">
        <v>9648535941</v>
      </c>
      <c r="D606" s="229">
        <v>9648535941</v>
      </c>
      <c r="E606" s="229">
        <v>765196988.34000015</v>
      </c>
      <c r="F606" s="229">
        <v>765196988.34000015</v>
      </c>
      <c r="G606" s="229">
        <v>694449163.99000001</v>
      </c>
    </row>
    <row r="607" spans="2:7" x14ac:dyDescent="0.25">
      <c r="B607" s="257" t="s">
        <v>808</v>
      </c>
      <c r="C607" s="258">
        <v>9648535941</v>
      </c>
      <c r="D607" s="258">
        <v>9648535941</v>
      </c>
      <c r="E607" s="258">
        <v>765196988.34000015</v>
      </c>
      <c r="F607" s="258">
        <v>765196988.34000015</v>
      </c>
      <c r="G607" s="258">
        <v>694449163.99000001</v>
      </c>
    </row>
    <row r="608" spans="2:7" x14ac:dyDescent="0.25">
      <c r="B608" s="259" t="s">
        <v>542</v>
      </c>
      <c r="C608" s="229">
        <v>1464760780</v>
      </c>
      <c r="D608" s="229">
        <v>1513270808.76</v>
      </c>
      <c r="E608" s="229">
        <v>126105900.72</v>
      </c>
      <c r="F608" s="229">
        <v>126105900.72</v>
      </c>
      <c r="G608" s="229">
        <v>126105900.72</v>
      </c>
    </row>
    <row r="609" spans="2:7" x14ac:dyDescent="0.25">
      <c r="B609" s="259" t="s">
        <v>534</v>
      </c>
      <c r="C609" s="229">
        <v>6681245916</v>
      </c>
      <c r="D609" s="229">
        <v>6632735887.2400007</v>
      </c>
      <c r="E609" s="229">
        <v>513880317.93000013</v>
      </c>
      <c r="F609" s="229">
        <v>513880317.93000013</v>
      </c>
      <c r="G609" s="229">
        <v>443132493.5800001</v>
      </c>
    </row>
    <row r="610" spans="2:7" x14ac:dyDescent="0.25">
      <c r="B610" s="259" t="s">
        <v>567</v>
      </c>
      <c r="C610" s="229">
        <v>1238576870</v>
      </c>
      <c r="D610" s="229">
        <v>1238576870</v>
      </c>
      <c r="E610" s="229">
        <v>103214738.44</v>
      </c>
      <c r="F610" s="229">
        <v>103214738.44</v>
      </c>
      <c r="G610" s="229">
        <v>103214738.44</v>
      </c>
    </row>
    <row r="611" spans="2:7" x14ac:dyDescent="0.25">
      <c r="B611" s="259" t="s">
        <v>572</v>
      </c>
      <c r="C611" s="229">
        <v>263952375</v>
      </c>
      <c r="D611" s="229">
        <v>263952375</v>
      </c>
      <c r="E611" s="229">
        <v>21996031.25</v>
      </c>
      <c r="F611" s="229">
        <v>21996031.25</v>
      </c>
      <c r="G611" s="229">
        <v>21996031.25</v>
      </c>
    </row>
    <row r="612" spans="2:7" x14ac:dyDescent="0.25">
      <c r="B612" s="254" t="s">
        <v>809</v>
      </c>
      <c r="C612" s="255">
        <v>1360249191</v>
      </c>
      <c r="D612" s="255">
        <v>1482493167.0599999</v>
      </c>
      <c r="E612" s="255">
        <v>78290915.890000001</v>
      </c>
      <c r="F612" s="255">
        <v>83955640.639999986</v>
      </c>
      <c r="G612" s="255">
        <v>87532551.790000021</v>
      </c>
    </row>
    <row r="613" spans="2:7" x14ac:dyDescent="0.25">
      <c r="B613" s="256" t="s">
        <v>810</v>
      </c>
      <c r="C613" s="229">
        <v>1360249191</v>
      </c>
      <c r="D613" s="229">
        <v>1482493167.0599999</v>
      </c>
      <c r="E613" s="229">
        <v>78290915.890000001</v>
      </c>
      <c r="F613" s="229">
        <v>83955640.639999986</v>
      </c>
      <c r="G613" s="229">
        <v>87532551.790000021</v>
      </c>
    </row>
    <row r="614" spans="2:7" x14ac:dyDescent="0.25">
      <c r="B614" s="257" t="s">
        <v>811</v>
      </c>
      <c r="C614" s="258">
        <v>1360249191</v>
      </c>
      <c r="D614" s="258">
        <v>1482493167.0599999</v>
      </c>
      <c r="E614" s="258">
        <v>78290915.890000001</v>
      </c>
      <c r="F614" s="258">
        <v>83955640.639999986</v>
      </c>
      <c r="G614" s="258">
        <v>87532551.790000021</v>
      </c>
    </row>
    <row r="615" spans="2:7" x14ac:dyDescent="0.25">
      <c r="B615" s="259" t="s">
        <v>542</v>
      </c>
      <c r="C615" s="229">
        <v>559008318</v>
      </c>
      <c r="D615" s="229">
        <v>559008318</v>
      </c>
      <c r="E615" s="229">
        <v>8137853.7600000007</v>
      </c>
      <c r="F615" s="229">
        <v>36825808.710000001</v>
      </c>
      <c r="G615" s="229">
        <v>36596027.420000002</v>
      </c>
    </row>
    <row r="616" spans="2:7" x14ac:dyDescent="0.25">
      <c r="B616" s="259" t="s">
        <v>534</v>
      </c>
      <c r="C616" s="229">
        <v>13347366</v>
      </c>
      <c r="D616" s="229">
        <v>13347366</v>
      </c>
      <c r="E616" s="229">
        <v>806836</v>
      </c>
      <c r="F616" s="229">
        <v>595450.4</v>
      </c>
      <c r="G616" s="229">
        <v>576491.19999999995</v>
      </c>
    </row>
    <row r="617" spans="2:7" x14ac:dyDescent="0.25">
      <c r="B617" s="259" t="s">
        <v>567</v>
      </c>
      <c r="C617" s="229">
        <v>40537202</v>
      </c>
      <c r="D617" s="229">
        <v>40537202</v>
      </c>
      <c r="E617" s="229">
        <v>3045063.67</v>
      </c>
      <c r="F617" s="229">
        <v>3508060.19</v>
      </c>
      <c r="G617" s="229">
        <v>2192314.5699999998</v>
      </c>
    </row>
    <row r="618" spans="2:7" x14ac:dyDescent="0.25">
      <c r="B618" s="259" t="s">
        <v>592</v>
      </c>
      <c r="C618" s="229">
        <v>0</v>
      </c>
      <c r="D618" s="229">
        <v>0</v>
      </c>
      <c r="E618" s="229">
        <v>0</v>
      </c>
      <c r="F618" s="229">
        <v>0</v>
      </c>
      <c r="G618" s="229">
        <v>0</v>
      </c>
    </row>
    <row r="619" spans="2:7" x14ac:dyDescent="0.25">
      <c r="B619" s="259" t="s">
        <v>572</v>
      </c>
      <c r="C619" s="229">
        <v>431927465</v>
      </c>
      <c r="D619" s="229">
        <v>409286158.06</v>
      </c>
      <c r="E619" s="229">
        <v>33411643.149999999</v>
      </c>
      <c r="F619" s="229">
        <v>11868222.890000001</v>
      </c>
      <c r="G619" s="229">
        <v>17771274.579999998</v>
      </c>
    </row>
    <row r="620" spans="2:7" x14ac:dyDescent="0.25">
      <c r="B620" s="259" t="s">
        <v>631</v>
      </c>
      <c r="C620" s="229">
        <v>0</v>
      </c>
      <c r="D620" s="229">
        <v>3800000</v>
      </c>
      <c r="E620" s="229">
        <v>0</v>
      </c>
      <c r="F620" s="229">
        <v>0</v>
      </c>
      <c r="G620" s="229">
        <v>0</v>
      </c>
    </row>
    <row r="621" spans="2:7" x14ac:dyDescent="0.25">
      <c r="B621" s="259" t="s">
        <v>777</v>
      </c>
      <c r="C621" s="229">
        <v>0</v>
      </c>
      <c r="D621" s="229">
        <v>63807</v>
      </c>
      <c r="E621" s="229">
        <v>0</v>
      </c>
      <c r="F621" s="229">
        <v>0</v>
      </c>
      <c r="G621" s="229">
        <v>0</v>
      </c>
    </row>
    <row r="622" spans="2:7" x14ac:dyDescent="0.25">
      <c r="B622" s="259" t="s">
        <v>620</v>
      </c>
      <c r="C622" s="229">
        <v>0</v>
      </c>
      <c r="D622" s="229">
        <v>0</v>
      </c>
      <c r="E622" s="229">
        <v>0</v>
      </c>
      <c r="F622" s="229">
        <v>0</v>
      </c>
      <c r="G622" s="229">
        <v>0</v>
      </c>
    </row>
    <row r="623" spans="2:7" x14ac:dyDescent="0.25">
      <c r="B623" s="259" t="s">
        <v>812</v>
      </c>
      <c r="C623" s="229">
        <v>0</v>
      </c>
      <c r="D623" s="229">
        <v>50000</v>
      </c>
      <c r="E623" s="229">
        <v>0</v>
      </c>
      <c r="F623" s="229">
        <v>0</v>
      </c>
      <c r="G623" s="229">
        <v>41300</v>
      </c>
    </row>
    <row r="624" spans="2:7" x14ac:dyDescent="0.25">
      <c r="B624" s="259" t="s">
        <v>707</v>
      </c>
      <c r="C624" s="229">
        <v>2357121</v>
      </c>
      <c r="D624" s="229">
        <v>288790203</v>
      </c>
      <c r="E624" s="229">
        <v>20445241</v>
      </c>
      <c r="F624" s="229">
        <v>20445241</v>
      </c>
      <c r="G624" s="229">
        <v>20445241</v>
      </c>
    </row>
    <row r="625" spans="2:7" x14ac:dyDescent="0.25">
      <c r="B625" s="259" t="s">
        <v>551</v>
      </c>
      <c r="C625" s="229">
        <v>9327045</v>
      </c>
      <c r="D625" s="229">
        <v>30278565</v>
      </c>
      <c r="E625" s="229">
        <v>1773521.48</v>
      </c>
      <c r="F625" s="229">
        <v>753301.08000000007</v>
      </c>
      <c r="G625" s="229">
        <v>446983.4</v>
      </c>
    </row>
    <row r="626" spans="2:7" x14ac:dyDescent="0.25">
      <c r="B626" s="259" t="s">
        <v>813</v>
      </c>
      <c r="C626" s="229">
        <v>194632586</v>
      </c>
      <c r="D626" s="229">
        <v>28219460</v>
      </c>
      <c r="E626" s="229">
        <v>0</v>
      </c>
      <c r="F626" s="229">
        <v>0</v>
      </c>
      <c r="G626" s="229">
        <v>0</v>
      </c>
    </row>
    <row r="627" spans="2:7" x14ac:dyDescent="0.25">
      <c r="B627" s="259" t="s">
        <v>575</v>
      </c>
      <c r="C627" s="229">
        <v>24820000</v>
      </c>
      <c r="D627" s="229">
        <v>24820000</v>
      </c>
      <c r="E627" s="229">
        <v>3722334.2</v>
      </c>
      <c r="F627" s="229">
        <v>3011133.74</v>
      </c>
      <c r="G627" s="229">
        <v>2247830.33</v>
      </c>
    </row>
    <row r="628" spans="2:7" x14ac:dyDescent="0.25">
      <c r="B628" s="259" t="s">
        <v>535</v>
      </c>
      <c r="C628" s="229">
        <v>84292088</v>
      </c>
      <c r="D628" s="229">
        <v>84292088</v>
      </c>
      <c r="E628" s="229">
        <v>6948422.6299999999</v>
      </c>
      <c r="F628" s="229">
        <v>6948422.6299999999</v>
      </c>
      <c r="G628" s="229">
        <v>7215089.29</v>
      </c>
    </row>
    <row r="629" spans="2:7" x14ac:dyDescent="0.25">
      <c r="B629" s="254" t="s">
        <v>814</v>
      </c>
      <c r="C629" s="255">
        <v>4168041298</v>
      </c>
      <c r="D629" s="255">
        <v>4189290984.5499997</v>
      </c>
      <c r="E629" s="255">
        <v>345824296.05999994</v>
      </c>
      <c r="F629" s="255">
        <v>269097148.80000001</v>
      </c>
      <c r="G629" s="255">
        <v>232954261.25999999</v>
      </c>
    </row>
    <row r="630" spans="2:7" x14ac:dyDescent="0.25">
      <c r="B630" s="256" t="s">
        <v>815</v>
      </c>
      <c r="C630" s="229">
        <v>4168041298</v>
      </c>
      <c r="D630" s="229">
        <v>4189290984.5499997</v>
      </c>
      <c r="E630" s="229">
        <v>345824296.05999994</v>
      </c>
      <c r="F630" s="229">
        <v>269097148.80000001</v>
      </c>
      <c r="G630" s="229">
        <v>232954261.25999999</v>
      </c>
    </row>
    <row r="631" spans="2:7" x14ac:dyDescent="0.25">
      <c r="B631" s="257" t="s">
        <v>816</v>
      </c>
      <c r="C631" s="258">
        <v>2818906675</v>
      </c>
      <c r="D631" s="258">
        <v>2771312990.9499998</v>
      </c>
      <c r="E631" s="258">
        <v>238112854.19999999</v>
      </c>
      <c r="F631" s="258">
        <v>171483590.99000001</v>
      </c>
      <c r="G631" s="258">
        <v>136792835.55000001</v>
      </c>
    </row>
    <row r="632" spans="2:7" x14ac:dyDescent="0.25">
      <c r="B632" s="259" t="s">
        <v>542</v>
      </c>
      <c r="C632" s="229">
        <v>1039442193</v>
      </c>
      <c r="D632" s="229">
        <v>1018979420</v>
      </c>
      <c r="E632" s="229">
        <v>63359702.339999996</v>
      </c>
      <c r="F632" s="229">
        <v>62714283.009999998</v>
      </c>
      <c r="G632" s="229">
        <v>66406574.640000001</v>
      </c>
    </row>
    <row r="633" spans="2:7" x14ac:dyDescent="0.25">
      <c r="B633" s="259" t="s">
        <v>743</v>
      </c>
      <c r="C633" s="229">
        <v>0</v>
      </c>
      <c r="D633" s="229">
        <v>-2000000</v>
      </c>
      <c r="E633" s="229">
        <v>0</v>
      </c>
      <c r="F633" s="229">
        <v>0</v>
      </c>
      <c r="G633" s="229">
        <v>0</v>
      </c>
    </row>
    <row r="634" spans="2:7" x14ac:dyDescent="0.25">
      <c r="B634" s="259" t="s">
        <v>584</v>
      </c>
      <c r="C634" s="229">
        <v>0</v>
      </c>
      <c r="D634" s="229">
        <v>90000</v>
      </c>
      <c r="E634" s="229">
        <v>0</v>
      </c>
      <c r="F634" s="229">
        <v>89772.19</v>
      </c>
      <c r="G634" s="229">
        <v>89772.19</v>
      </c>
    </row>
    <row r="635" spans="2:7" x14ac:dyDescent="0.25">
      <c r="B635" s="259" t="s">
        <v>636</v>
      </c>
      <c r="C635" s="229">
        <v>2000000</v>
      </c>
      <c r="D635" s="229">
        <v>2000000</v>
      </c>
      <c r="E635" s="229">
        <v>0</v>
      </c>
      <c r="F635" s="229">
        <v>0</v>
      </c>
      <c r="G635" s="229">
        <v>0</v>
      </c>
    </row>
    <row r="636" spans="2:7" x14ac:dyDescent="0.25">
      <c r="B636" s="259" t="s">
        <v>534</v>
      </c>
      <c r="C636" s="229">
        <v>177412957</v>
      </c>
      <c r="D636" s="229">
        <v>147733264.94999999</v>
      </c>
      <c r="E636" s="229">
        <v>11748245.190000001</v>
      </c>
      <c r="F636" s="229">
        <v>10712172.869999999</v>
      </c>
      <c r="G636" s="229">
        <v>5302465.84</v>
      </c>
    </row>
    <row r="637" spans="2:7" x14ac:dyDescent="0.25">
      <c r="B637" s="259" t="s">
        <v>572</v>
      </c>
      <c r="C637" s="229">
        <v>405591632</v>
      </c>
      <c r="D637" s="229">
        <v>398114814</v>
      </c>
      <c r="E637" s="229">
        <v>84722546.789999992</v>
      </c>
      <c r="F637" s="229">
        <v>19685003.039999999</v>
      </c>
      <c r="G637" s="229">
        <v>11955583.92</v>
      </c>
    </row>
    <row r="638" spans="2:7" x14ac:dyDescent="0.25">
      <c r="B638" s="259" t="s">
        <v>631</v>
      </c>
      <c r="C638" s="229">
        <v>9000000</v>
      </c>
      <c r="D638" s="229">
        <v>17000000</v>
      </c>
      <c r="E638" s="229">
        <v>0</v>
      </c>
      <c r="F638" s="229">
        <v>0</v>
      </c>
      <c r="G638" s="229">
        <v>0</v>
      </c>
    </row>
    <row r="639" spans="2:7" x14ac:dyDescent="0.25">
      <c r="B639" s="259" t="s">
        <v>817</v>
      </c>
      <c r="C639" s="229">
        <v>0</v>
      </c>
      <c r="D639" s="229">
        <v>0</v>
      </c>
      <c r="E639" s="229">
        <v>1000000</v>
      </c>
      <c r="F639" s="229">
        <v>1000000</v>
      </c>
      <c r="G639" s="229">
        <v>0</v>
      </c>
    </row>
    <row r="640" spans="2:7" x14ac:dyDescent="0.25">
      <c r="B640" s="259" t="s">
        <v>812</v>
      </c>
      <c r="C640" s="229">
        <v>0</v>
      </c>
      <c r="D640" s="229">
        <v>0</v>
      </c>
      <c r="E640" s="229">
        <v>0</v>
      </c>
      <c r="F640" s="229">
        <v>0</v>
      </c>
      <c r="G640" s="229">
        <v>0</v>
      </c>
    </row>
    <row r="641" spans="2:7" x14ac:dyDescent="0.25">
      <c r="B641" s="259" t="s">
        <v>707</v>
      </c>
      <c r="C641" s="229">
        <v>1000000</v>
      </c>
      <c r="D641" s="229">
        <v>88562379</v>
      </c>
      <c r="E641" s="229">
        <v>6735567.6200000001</v>
      </c>
      <c r="F641" s="229">
        <v>6735567.6200000001</v>
      </c>
      <c r="G641" s="229">
        <v>6735567.6200000001</v>
      </c>
    </row>
    <row r="642" spans="2:7" x14ac:dyDescent="0.25">
      <c r="B642" s="259" t="s">
        <v>535</v>
      </c>
      <c r="C642" s="229">
        <v>396304446</v>
      </c>
      <c r="D642" s="229">
        <v>308742067</v>
      </c>
      <c r="E642" s="229">
        <v>18874898.559999999</v>
      </c>
      <c r="F642" s="229">
        <v>18874898.559999999</v>
      </c>
      <c r="G642" s="229">
        <v>18904028.559999999</v>
      </c>
    </row>
    <row r="643" spans="2:7" x14ac:dyDescent="0.25">
      <c r="B643" s="259" t="s">
        <v>544</v>
      </c>
      <c r="C643" s="229">
        <v>788155447</v>
      </c>
      <c r="D643" s="229">
        <v>792091046</v>
      </c>
      <c r="E643" s="229">
        <v>51671893.700000003</v>
      </c>
      <c r="F643" s="229">
        <v>51671893.700000003</v>
      </c>
      <c r="G643" s="229">
        <v>27398842.780000001</v>
      </c>
    </row>
    <row r="644" spans="2:7" x14ac:dyDescent="0.25">
      <c r="B644" s="257" t="s">
        <v>818</v>
      </c>
      <c r="C644" s="258">
        <v>118324536</v>
      </c>
      <c r="D644" s="258">
        <v>121014842.59999999</v>
      </c>
      <c r="E644" s="258">
        <v>9047108.8500000015</v>
      </c>
      <c r="F644" s="258">
        <v>8833329.4000000004</v>
      </c>
      <c r="G644" s="258">
        <v>8209369.540000001</v>
      </c>
    </row>
    <row r="645" spans="2:7" x14ac:dyDescent="0.25">
      <c r="B645" s="259" t="s">
        <v>572</v>
      </c>
      <c r="C645" s="229">
        <v>118324536</v>
      </c>
      <c r="D645" s="229">
        <v>121014842.59999999</v>
      </c>
      <c r="E645" s="229">
        <v>9047108.8500000015</v>
      </c>
      <c r="F645" s="229">
        <v>8833329.4000000004</v>
      </c>
      <c r="G645" s="229">
        <v>8209369.540000001</v>
      </c>
    </row>
    <row r="646" spans="2:7" x14ac:dyDescent="0.25">
      <c r="B646" s="257" t="s">
        <v>819</v>
      </c>
      <c r="C646" s="258">
        <v>198118888</v>
      </c>
      <c r="D646" s="258">
        <v>213118888</v>
      </c>
      <c r="E646" s="258">
        <v>13057982.07</v>
      </c>
      <c r="F646" s="258">
        <v>9976715.8599999994</v>
      </c>
      <c r="G646" s="258">
        <v>14470222.219999999</v>
      </c>
    </row>
    <row r="647" spans="2:7" x14ac:dyDescent="0.25">
      <c r="B647" s="259" t="s">
        <v>820</v>
      </c>
      <c r="C647" s="229">
        <v>399900</v>
      </c>
      <c r="D647" s="229">
        <v>399900</v>
      </c>
      <c r="E647" s="229">
        <v>0</v>
      </c>
      <c r="F647" s="229">
        <v>0</v>
      </c>
      <c r="G647" s="229">
        <v>0</v>
      </c>
    </row>
    <row r="648" spans="2:7" x14ac:dyDescent="0.25">
      <c r="B648" s="259" t="s">
        <v>567</v>
      </c>
      <c r="C648" s="229">
        <v>197718988</v>
      </c>
      <c r="D648" s="229">
        <v>212718988</v>
      </c>
      <c r="E648" s="229">
        <v>13057982.07</v>
      </c>
      <c r="F648" s="229">
        <v>9976715.8599999994</v>
      </c>
      <c r="G648" s="229">
        <v>14470222.219999999</v>
      </c>
    </row>
    <row r="649" spans="2:7" x14ac:dyDescent="0.25">
      <c r="B649" s="257" t="s">
        <v>821</v>
      </c>
      <c r="C649" s="258">
        <v>696521299</v>
      </c>
      <c r="D649" s="258">
        <v>739674363</v>
      </c>
      <c r="E649" s="258">
        <v>54792459.280000001</v>
      </c>
      <c r="F649" s="258">
        <v>51541260.43</v>
      </c>
      <c r="G649" s="258">
        <v>50782208.960000001</v>
      </c>
    </row>
    <row r="650" spans="2:7" x14ac:dyDescent="0.25">
      <c r="B650" s="259" t="s">
        <v>687</v>
      </c>
      <c r="C650" s="229">
        <v>0</v>
      </c>
      <c r="D650" s="229">
        <v>0</v>
      </c>
      <c r="E650" s="229">
        <v>43930.38</v>
      </c>
      <c r="F650" s="229">
        <v>43930.38</v>
      </c>
      <c r="G650" s="229">
        <v>43930.38</v>
      </c>
    </row>
    <row r="651" spans="2:7" x14ac:dyDescent="0.25">
      <c r="B651" s="259" t="s">
        <v>572</v>
      </c>
      <c r="C651" s="229">
        <v>696521299</v>
      </c>
      <c r="D651" s="229">
        <v>740547363</v>
      </c>
      <c r="E651" s="229">
        <v>54515428.899999999</v>
      </c>
      <c r="F651" s="229">
        <v>51497330.049999997</v>
      </c>
      <c r="G651" s="229">
        <v>50738278.579999998</v>
      </c>
    </row>
    <row r="652" spans="2:7" x14ac:dyDescent="0.25">
      <c r="B652" s="259" t="s">
        <v>631</v>
      </c>
      <c r="C652" s="229">
        <v>0</v>
      </c>
      <c r="D652" s="229">
        <v>0</v>
      </c>
      <c r="E652" s="229">
        <v>233100</v>
      </c>
      <c r="F652" s="229">
        <v>0</v>
      </c>
      <c r="G652" s="229">
        <v>0</v>
      </c>
    </row>
    <row r="653" spans="2:7" x14ac:dyDescent="0.25">
      <c r="B653" s="259" t="s">
        <v>777</v>
      </c>
      <c r="C653" s="229">
        <v>0</v>
      </c>
      <c r="D653" s="229">
        <v>300000</v>
      </c>
      <c r="E653" s="229">
        <v>0</v>
      </c>
      <c r="F653" s="229">
        <v>0</v>
      </c>
      <c r="G653" s="229">
        <v>0</v>
      </c>
    </row>
    <row r="654" spans="2:7" x14ac:dyDescent="0.25">
      <c r="B654" s="259" t="s">
        <v>817</v>
      </c>
      <c r="C654" s="229">
        <v>0</v>
      </c>
      <c r="D654" s="229">
        <v>-1193000</v>
      </c>
      <c r="E654" s="229">
        <v>0</v>
      </c>
      <c r="F654" s="229">
        <v>0</v>
      </c>
      <c r="G654" s="229">
        <v>0</v>
      </c>
    </row>
    <row r="655" spans="2:7" x14ac:dyDescent="0.25">
      <c r="B655" s="259" t="s">
        <v>670</v>
      </c>
      <c r="C655" s="229">
        <v>0</v>
      </c>
      <c r="D655" s="229">
        <v>20000</v>
      </c>
      <c r="E655" s="229">
        <v>0</v>
      </c>
      <c r="F655" s="229">
        <v>0</v>
      </c>
      <c r="G655" s="229">
        <v>0</v>
      </c>
    </row>
    <row r="656" spans="2:7" x14ac:dyDescent="0.25">
      <c r="B656" s="257" t="s">
        <v>822</v>
      </c>
      <c r="C656" s="258">
        <v>336169900</v>
      </c>
      <c r="D656" s="258">
        <v>344169899.99999994</v>
      </c>
      <c r="E656" s="258">
        <v>30813891.659999996</v>
      </c>
      <c r="F656" s="258">
        <v>27262252.119999997</v>
      </c>
      <c r="G656" s="258">
        <v>22699624.990000002</v>
      </c>
    </row>
    <row r="657" spans="2:17" x14ac:dyDescent="0.25">
      <c r="B657" s="259" t="s">
        <v>820</v>
      </c>
      <c r="C657" s="229">
        <v>670000</v>
      </c>
      <c r="D657" s="229">
        <v>0</v>
      </c>
      <c r="E657" s="229">
        <v>0</v>
      </c>
      <c r="F657" s="229">
        <v>0</v>
      </c>
      <c r="G657" s="229">
        <v>0</v>
      </c>
    </row>
    <row r="658" spans="2:17" x14ac:dyDescent="0.25">
      <c r="B658" s="259" t="s">
        <v>567</v>
      </c>
      <c r="C658" s="229">
        <v>335499900</v>
      </c>
      <c r="D658" s="229">
        <v>344169899.99999994</v>
      </c>
      <c r="E658" s="229">
        <v>30813891.659999996</v>
      </c>
      <c r="F658" s="229">
        <v>27262252.119999997</v>
      </c>
      <c r="G658" s="229">
        <v>22699624.990000002</v>
      </c>
    </row>
    <row r="659" spans="2:17" x14ac:dyDescent="0.25">
      <c r="B659" s="259" t="s">
        <v>588</v>
      </c>
      <c r="C659" s="229">
        <v>0</v>
      </c>
      <c r="D659" s="229">
        <v>0</v>
      </c>
      <c r="E659" s="229">
        <v>0</v>
      </c>
      <c r="F659" s="229">
        <v>0</v>
      </c>
      <c r="G659" s="229">
        <v>0</v>
      </c>
    </row>
    <row r="660" spans="2:17" x14ac:dyDescent="0.25">
      <c r="B660" s="254" t="s">
        <v>823</v>
      </c>
      <c r="C660" s="255">
        <v>681242676</v>
      </c>
      <c r="D660" s="255">
        <v>691695121</v>
      </c>
      <c r="E660" s="255">
        <v>8087506.1199999992</v>
      </c>
      <c r="F660" s="255">
        <v>28884413.310000002</v>
      </c>
      <c r="G660" s="255">
        <v>49090899.950000003</v>
      </c>
    </row>
    <row r="661" spans="2:17" x14ac:dyDescent="0.25">
      <c r="B661" s="256" t="s">
        <v>824</v>
      </c>
      <c r="C661" s="229">
        <v>681242676</v>
      </c>
      <c r="D661" s="229">
        <v>691695121</v>
      </c>
      <c r="E661" s="229">
        <v>8087506.1199999992</v>
      </c>
      <c r="F661" s="229">
        <v>28884413.310000002</v>
      </c>
      <c r="G661" s="229">
        <v>49090899.950000003</v>
      </c>
    </row>
    <row r="662" spans="2:17" x14ac:dyDescent="0.25">
      <c r="B662" s="257" t="s">
        <v>825</v>
      </c>
      <c r="C662" s="258">
        <v>681242676</v>
      </c>
      <c r="D662" s="258">
        <v>691695121</v>
      </c>
      <c r="E662" s="258">
        <v>8087506.1199999992</v>
      </c>
      <c r="F662" s="258">
        <v>28884413.310000002</v>
      </c>
      <c r="G662" s="258">
        <v>49090899.950000003</v>
      </c>
    </row>
    <row r="663" spans="2:17" x14ac:dyDescent="0.25">
      <c r="B663" s="259" t="s">
        <v>602</v>
      </c>
      <c r="C663" s="229">
        <v>36000000</v>
      </c>
      <c r="D663" s="229">
        <v>36000000</v>
      </c>
      <c r="E663" s="229">
        <v>200000</v>
      </c>
      <c r="F663" s="229">
        <v>630000</v>
      </c>
      <c r="G663" s="229">
        <v>780000</v>
      </c>
    </row>
    <row r="664" spans="2:17" x14ac:dyDescent="0.25">
      <c r="B664" s="259" t="s">
        <v>584</v>
      </c>
      <c r="C664" s="229">
        <v>0</v>
      </c>
      <c r="D664" s="229">
        <v>656624.18000000005</v>
      </c>
      <c r="E664" s="229">
        <v>0</v>
      </c>
      <c r="F664" s="229">
        <v>0</v>
      </c>
      <c r="G664" s="229">
        <v>0</v>
      </c>
    </row>
    <row r="665" spans="2:17" x14ac:dyDescent="0.25">
      <c r="B665" s="259" t="s">
        <v>668</v>
      </c>
      <c r="C665" s="229">
        <v>0</v>
      </c>
      <c r="D665" s="229">
        <v>0</v>
      </c>
      <c r="E665" s="229">
        <v>216070</v>
      </c>
      <c r="F665" s="229">
        <v>1556219.98</v>
      </c>
      <c r="G665" s="229">
        <v>6646811.9000000004</v>
      </c>
    </row>
    <row r="666" spans="2:17" x14ac:dyDescent="0.25">
      <c r="B666" s="259" t="s">
        <v>636</v>
      </c>
      <c r="C666" s="229">
        <v>0</v>
      </c>
      <c r="D666" s="229">
        <v>18750</v>
      </c>
      <c r="E666" s="229">
        <v>0</v>
      </c>
      <c r="F666" s="229">
        <v>0</v>
      </c>
      <c r="G666" s="229">
        <v>0</v>
      </c>
    </row>
    <row r="667" spans="2:17" x14ac:dyDescent="0.25">
      <c r="B667" s="259" t="s">
        <v>663</v>
      </c>
      <c r="C667" s="229">
        <v>0</v>
      </c>
      <c r="D667" s="229">
        <v>0</v>
      </c>
      <c r="E667" s="229">
        <v>0</v>
      </c>
      <c r="F667" s="229">
        <v>0</v>
      </c>
      <c r="G667" s="229">
        <v>0</v>
      </c>
    </row>
    <row r="668" spans="2:17" x14ac:dyDescent="0.25">
      <c r="B668" s="259" t="s">
        <v>543</v>
      </c>
      <c r="C668" s="229">
        <v>0</v>
      </c>
      <c r="D668" s="229">
        <v>0</v>
      </c>
      <c r="E668" s="229">
        <v>0</v>
      </c>
      <c r="F668" s="229">
        <v>0</v>
      </c>
      <c r="G668" s="229">
        <v>0</v>
      </c>
    </row>
    <row r="669" spans="2:17" x14ac:dyDescent="0.25">
      <c r="B669" s="259" t="s">
        <v>534</v>
      </c>
      <c r="C669" s="229">
        <v>634276996</v>
      </c>
      <c r="D669" s="229">
        <v>644054066.82000005</v>
      </c>
      <c r="E669" s="229">
        <v>6814769.459999999</v>
      </c>
      <c r="F669" s="229">
        <v>25841526.670000002</v>
      </c>
      <c r="G669" s="229">
        <v>41176001.380000003</v>
      </c>
      <c r="P669" s="254"/>
      <c r="Q669" s="266"/>
    </row>
    <row r="670" spans="2:17" x14ac:dyDescent="0.25">
      <c r="B670" s="259" t="s">
        <v>535</v>
      </c>
      <c r="C670" s="229">
        <v>10965680</v>
      </c>
      <c r="D670" s="229">
        <v>10965680</v>
      </c>
      <c r="E670" s="229">
        <v>856666.66</v>
      </c>
      <c r="F670" s="229">
        <v>856666.66</v>
      </c>
      <c r="G670" s="229">
        <v>488086.67</v>
      </c>
    </row>
    <row r="671" spans="2:17" x14ac:dyDescent="0.25">
      <c r="B671" s="254" t="s">
        <v>826</v>
      </c>
      <c r="C671" s="255">
        <v>15623942767</v>
      </c>
      <c r="D671" s="255">
        <v>18279486384</v>
      </c>
      <c r="E671" s="255">
        <v>632331202.05000007</v>
      </c>
      <c r="F671" s="255">
        <v>857903993.99000001</v>
      </c>
      <c r="G671" s="255">
        <v>774705296.16999996</v>
      </c>
    </row>
    <row r="672" spans="2:17" x14ac:dyDescent="0.25">
      <c r="B672" s="256" t="s">
        <v>827</v>
      </c>
      <c r="C672" s="229">
        <v>15623942767</v>
      </c>
      <c r="D672" s="229">
        <v>18279486384</v>
      </c>
      <c r="E672" s="229">
        <v>632331202.05000007</v>
      </c>
      <c r="F672" s="229">
        <v>857903993.99000001</v>
      </c>
      <c r="G672" s="229">
        <v>774705296.16999996</v>
      </c>
    </row>
    <row r="673" spans="2:7" x14ac:dyDescent="0.25">
      <c r="B673" s="257" t="s">
        <v>828</v>
      </c>
      <c r="C673" s="258">
        <v>14220604221</v>
      </c>
      <c r="D673" s="258">
        <v>16876147838</v>
      </c>
      <c r="E673" s="258">
        <v>618101557.09000003</v>
      </c>
      <c r="F673" s="258">
        <v>733944253.19000006</v>
      </c>
      <c r="G673" s="258">
        <v>717276114.44000006</v>
      </c>
    </row>
    <row r="674" spans="2:7" x14ac:dyDescent="0.25">
      <c r="B674" s="259" t="s">
        <v>542</v>
      </c>
      <c r="C674" s="229">
        <v>1946930133</v>
      </c>
      <c r="D674" s="229">
        <v>2261308275.3499999</v>
      </c>
      <c r="E674" s="229">
        <v>78585928.410000011</v>
      </c>
      <c r="F674" s="229">
        <v>152792860.95999998</v>
      </c>
      <c r="G674" s="229">
        <v>145307552.29999998</v>
      </c>
    </row>
    <row r="675" spans="2:7" x14ac:dyDescent="0.25">
      <c r="B675" s="259" t="s">
        <v>705</v>
      </c>
      <c r="C675" s="229">
        <v>45297447</v>
      </c>
      <c r="D675" s="229">
        <v>10638447</v>
      </c>
      <c r="E675" s="229">
        <v>399188.95</v>
      </c>
      <c r="F675" s="229">
        <v>970008.42</v>
      </c>
      <c r="G675" s="229">
        <v>882743.1</v>
      </c>
    </row>
    <row r="676" spans="2:7" x14ac:dyDescent="0.25">
      <c r="B676" s="259" t="s">
        <v>829</v>
      </c>
      <c r="C676" s="229">
        <v>189441932</v>
      </c>
      <c r="D676" s="229">
        <v>194999223</v>
      </c>
      <c r="E676" s="229">
        <v>10681529</v>
      </c>
      <c r="F676" s="229">
        <v>10895160.710000001</v>
      </c>
      <c r="G676" s="229">
        <v>10357476.300000001</v>
      </c>
    </row>
    <row r="677" spans="2:7" x14ac:dyDescent="0.25">
      <c r="B677" s="259" t="s">
        <v>830</v>
      </c>
      <c r="C677" s="229">
        <v>0</v>
      </c>
      <c r="D677" s="229">
        <v>15530000</v>
      </c>
      <c r="E677" s="229">
        <v>0</v>
      </c>
      <c r="F677" s="229">
        <v>0</v>
      </c>
      <c r="G677" s="229">
        <v>0</v>
      </c>
    </row>
    <row r="678" spans="2:7" x14ac:dyDescent="0.25">
      <c r="B678" s="259" t="s">
        <v>584</v>
      </c>
      <c r="C678" s="229">
        <v>0</v>
      </c>
      <c r="D678" s="229">
        <v>-10212500</v>
      </c>
      <c r="E678" s="229">
        <v>0</v>
      </c>
      <c r="F678" s="229">
        <v>0</v>
      </c>
      <c r="G678" s="229">
        <v>0</v>
      </c>
    </row>
    <row r="679" spans="2:7" x14ac:dyDescent="0.25">
      <c r="B679" s="259" t="s">
        <v>636</v>
      </c>
      <c r="C679" s="229">
        <v>210000</v>
      </c>
      <c r="D679" s="229">
        <v>210000</v>
      </c>
      <c r="E679" s="229">
        <v>0</v>
      </c>
      <c r="F679" s="229">
        <v>0</v>
      </c>
      <c r="G679" s="229">
        <v>0</v>
      </c>
    </row>
    <row r="680" spans="2:7" x14ac:dyDescent="0.25">
      <c r="B680" s="259" t="s">
        <v>534</v>
      </c>
      <c r="C680" s="229">
        <v>671318320</v>
      </c>
      <c r="D680" s="229">
        <v>666001510</v>
      </c>
      <c r="E680" s="229">
        <v>51185260.049999997</v>
      </c>
      <c r="F680" s="229">
        <v>49807454.269999996</v>
      </c>
      <c r="G680" s="229">
        <v>48552234.240000002</v>
      </c>
    </row>
    <row r="681" spans="2:7" x14ac:dyDescent="0.25">
      <c r="B681" s="259" t="s">
        <v>831</v>
      </c>
      <c r="C681" s="229">
        <v>1080000</v>
      </c>
      <c r="D681" s="229">
        <v>-3440000</v>
      </c>
      <c r="E681" s="229">
        <v>0</v>
      </c>
      <c r="F681" s="229">
        <v>0</v>
      </c>
      <c r="G681" s="229">
        <v>0</v>
      </c>
    </row>
    <row r="682" spans="2:7" x14ac:dyDescent="0.25">
      <c r="B682" s="259" t="s">
        <v>567</v>
      </c>
      <c r="C682" s="229">
        <v>1128329723</v>
      </c>
      <c r="D682" s="229">
        <v>1244061063</v>
      </c>
      <c r="E682" s="229">
        <v>208038167</v>
      </c>
      <c r="F682" s="229">
        <v>113796390.24999999</v>
      </c>
      <c r="G682" s="229">
        <v>131469513.80999999</v>
      </c>
    </row>
    <row r="683" spans="2:7" x14ac:dyDescent="0.25">
      <c r="B683" s="259" t="s">
        <v>588</v>
      </c>
      <c r="C683" s="229">
        <v>0</v>
      </c>
      <c r="D683" s="229">
        <v>0</v>
      </c>
      <c r="E683" s="229">
        <v>0</v>
      </c>
      <c r="F683" s="229">
        <v>0</v>
      </c>
      <c r="G683" s="229">
        <v>0</v>
      </c>
    </row>
    <row r="684" spans="2:7" x14ac:dyDescent="0.25">
      <c r="B684" s="259" t="s">
        <v>592</v>
      </c>
      <c r="C684" s="229">
        <v>0</v>
      </c>
      <c r="D684" s="229">
        <v>0</v>
      </c>
      <c r="E684" s="229">
        <v>0</v>
      </c>
      <c r="F684" s="229">
        <v>0</v>
      </c>
      <c r="G684" s="229">
        <v>0</v>
      </c>
    </row>
    <row r="685" spans="2:7" x14ac:dyDescent="0.25">
      <c r="B685" s="259" t="s">
        <v>572</v>
      </c>
      <c r="C685" s="229">
        <v>1201344175</v>
      </c>
      <c r="D685" s="229">
        <v>1159531783</v>
      </c>
      <c r="E685" s="229">
        <v>1644193.98</v>
      </c>
      <c r="F685" s="229">
        <v>32024909.669999994</v>
      </c>
      <c r="G685" s="229">
        <v>31138106.979999993</v>
      </c>
    </row>
    <row r="686" spans="2:7" x14ac:dyDescent="0.25">
      <c r="B686" s="259" t="s">
        <v>620</v>
      </c>
      <c r="C686" s="229">
        <v>0</v>
      </c>
      <c r="D686" s="229">
        <v>-12622175</v>
      </c>
      <c r="E686" s="229">
        <v>0</v>
      </c>
      <c r="F686" s="229">
        <v>0</v>
      </c>
      <c r="G686" s="229">
        <v>0</v>
      </c>
    </row>
    <row r="687" spans="2:7" x14ac:dyDescent="0.25">
      <c r="B687" s="259" t="s">
        <v>778</v>
      </c>
      <c r="C687" s="229">
        <v>124698914</v>
      </c>
      <c r="D687" s="229">
        <v>-525758586</v>
      </c>
      <c r="E687" s="229">
        <v>0</v>
      </c>
      <c r="F687" s="229">
        <v>0</v>
      </c>
      <c r="G687" s="229">
        <v>0</v>
      </c>
    </row>
    <row r="688" spans="2:7" x14ac:dyDescent="0.25">
      <c r="B688" s="259" t="s">
        <v>670</v>
      </c>
      <c r="C688" s="229">
        <v>0</v>
      </c>
      <c r="D688" s="229">
        <v>0</v>
      </c>
      <c r="E688" s="229">
        <v>0</v>
      </c>
      <c r="F688" s="229">
        <v>0</v>
      </c>
      <c r="G688" s="229">
        <v>0</v>
      </c>
    </row>
    <row r="689" spans="2:7" x14ac:dyDescent="0.25">
      <c r="B689" s="259" t="s">
        <v>570</v>
      </c>
      <c r="C689" s="229">
        <v>223967679</v>
      </c>
      <c r="D689" s="229">
        <v>172855985</v>
      </c>
      <c r="E689" s="229">
        <v>730529</v>
      </c>
      <c r="F689" s="229">
        <v>7237510.4899999993</v>
      </c>
      <c r="G689" s="229">
        <v>15041225.34</v>
      </c>
    </row>
    <row r="690" spans="2:7" x14ac:dyDescent="0.25">
      <c r="B690" s="259" t="s">
        <v>578</v>
      </c>
      <c r="C690" s="229">
        <v>40189622</v>
      </c>
      <c r="D690" s="229">
        <v>19216294</v>
      </c>
      <c r="E690" s="229">
        <v>0</v>
      </c>
      <c r="F690" s="229">
        <v>0</v>
      </c>
      <c r="G690" s="229">
        <v>0</v>
      </c>
    </row>
    <row r="691" spans="2:7" x14ac:dyDescent="0.25">
      <c r="B691" s="259" t="s">
        <v>766</v>
      </c>
      <c r="C691" s="229">
        <v>43816439</v>
      </c>
      <c r="D691" s="229">
        <v>43816439</v>
      </c>
      <c r="E691" s="229">
        <v>0</v>
      </c>
      <c r="F691" s="229">
        <v>0</v>
      </c>
      <c r="G691" s="229">
        <v>0</v>
      </c>
    </row>
    <row r="692" spans="2:7" x14ac:dyDescent="0.25">
      <c r="B692" s="259" t="s">
        <v>551</v>
      </c>
      <c r="C692" s="229">
        <v>273816774</v>
      </c>
      <c r="D692" s="229">
        <v>207392276</v>
      </c>
      <c r="E692" s="229">
        <v>3903811.2</v>
      </c>
      <c r="F692" s="229">
        <v>10468261.019999998</v>
      </c>
      <c r="G692" s="229">
        <v>10297665.799999999</v>
      </c>
    </row>
    <row r="693" spans="2:7" x14ac:dyDescent="0.25">
      <c r="B693" s="259" t="s">
        <v>603</v>
      </c>
      <c r="C693" s="229">
        <v>0</v>
      </c>
      <c r="D693" s="229">
        <v>800000</v>
      </c>
      <c r="E693" s="229">
        <v>0</v>
      </c>
      <c r="F693" s="229">
        <v>0</v>
      </c>
      <c r="G693" s="229">
        <v>0</v>
      </c>
    </row>
    <row r="694" spans="2:7" x14ac:dyDescent="0.25">
      <c r="B694" s="259" t="s">
        <v>832</v>
      </c>
      <c r="C694" s="229">
        <v>0</v>
      </c>
      <c r="D694" s="229">
        <v>0</v>
      </c>
      <c r="E694" s="229">
        <v>0</v>
      </c>
      <c r="F694" s="229">
        <v>0</v>
      </c>
      <c r="G694" s="229">
        <v>0</v>
      </c>
    </row>
    <row r="695" spans="2:7" x14ac:dyDescent="0.25">
      <c r="B695" s="259" t="s">
        <v>710</v>
      </c>
      <c r="C695" s="229">
        <v>0</v>
      </c>
      <c r="D695" s="229">
        <v>-2000000</v>
      </c>
      <c r="E695" s="229">
        <v>0</v>
      </c>
      <c r="F695" s="229">
        <v>0</v>
      </c>
      <c r="G695" s="229">
        <v>0</v>
      </c>
    </row>
    <row r="696" spans="2:7" x14ac:dyDescent="0.25">
      <c r="B696" s="259" t="s">
        <v>711</v>
      </c>
      <c r="C696" s="229">
        <v>0</v>
      </c>
      <c r="D696" s="229">
        <v>-80000</v>
      </c>
      <c r="E696" s="229">
        <v>0</v>
      </c>
      <c r="F696" s="229">
        <v>0</v>
      </c>
      <c r="G696" s="229">
        <v>0</v>
      </c>
    </row>
    <row r="697" spans="2:7" x14ac:dyDescent="0.25">
      <c r="B697" s="259" t="s">
        <v>695</v>
      </c>
      <c r="C697" s="229">
        <v>170035579</v>
      </c>
      <c r="D697" s="229">
        <v>105856802.05000001</v>
      </c>
      <c r="E697" s="229">
        <v>308901.5</v>
      </c>
      <c r="F697" s="229">
        <v>2614049.0099999998</v>
      </c>
      <c r="G697" s="229">
        <v>2155864.8199999998</v>
      </c>
    </row>
    <row r="698" spans="2:7" x14ac:dyDescent="0.25">
      <c r="B698" s="259" t="s">
        <v>535</v>
      </c>
      <c r="C698" s="229">
        <v>603650723</v>
      </c>
      <c r="D698" s="229">
        <v>1658230723</v>
      </c>
      <c r="E698" s="229">
        <v>164211038.34999999</v>
      </c>
      <c r="F698" s="229">
        <v>93483930.980000004</v>
      </c>
      <c r="G698" s="229">
        <v>62220014.340000004</v>
      </c>
    </row>
    <row r="699" spans="2:7" x14ac:dyDescent="0.25">
      <c r="B699" s="259" t="s">
        <v>544</v>
      </c>
      <c r="C699" s="229">
        <v>7556476761</v>
      </c>
      <c r="D699" s="229">
        <v>9669812278.6000004</v>
      </c>
      <c r="E699" s="229">
        <v>98413009.650000006</v>
      </c>
      <c r="F699" s="229">
        <v>259853717.41000003</v>
      </c>
      <c r="G699" s="229">
        <v>259853717.41000003</v>
      </c>
    </row>
    <row r="700" spans="2:7" x14ac:dyDescent="0.25">
      <c r="B700" s="257" t="s">
        <v>833</v>
      </c>
      <c r="C700" s="258">
        <v>1403338546</v>
      </c>
      <c r="D700" s="258">
        <v>1403338546.0000002</v>
      </c>
      <c r="E700" s="258">
        <v>14229644.960000003</v>
      </c>
      <c r="F700" s="258">
        <v>123959740.79999997</v>
      </c>
      <c r="G700" s="258">
        <v>57429181.729999997</v>
      </c>
    </row>
    <row r="701" spans="2:7" x14ac:dyDescent="0.25">
      <c r="B701" s="259" t="s">
        <v>572</v>
      </c>
      <c r="C701" s="229">
        <v>53338546</v>
      </c>
      <c r="D701" s="229">
        <v>53338546</v>
      </c>
      <c r="E701" s="229">
        <v>874321.13</v>
      </c>
      <c r="F701" s="229">
        <v>2825232.9899999998</v>
      </c>
      <c r="G701" s="229">
        <v>2552130.5499999998</v>
      </c>
    </row>
    <row r="702" spans="2:7" x14ac:dyDescent="0.25">
      <c r="B702" s="259" t="s">
        <v>778</v>
      </c>
      <c r="C702" s="229">
        <v>1350000000</v>
      </c>
      <c r="D702" s="229">
        <v>1350000000.0000002</v>
      </c>
      <c r="E702" s="229">
        <v>13355323.830000002</v>
      </c>
      <c r="F702" s="229">
        <v>121134507.80999997</v>
      </c>
      <c r="G702" s="229">
        <v>54877051.18</v>
      </c>
    </row>
    <row r="703" spans="2:7" x14ac:dyDescent="0.25">
      <c r="B703" s="254" t="s">
        <v>834</v>
      </c>
      <c r="C703" s="255">
        <v>20784213877</v>
      </c>
      <c r="D703" s="255">
        <v>20944827557.059998</v>
      </c>
      <c r="E703" s="255">
        <v>1413843894.54</v>
      </c>
      <c r="F703" s="255">
        <v>1421769508.47</v>
      </c>
      <c r="G703" s="255">
        <v>1450324913.95</v>
      </c>
    </row>
    <row r="704" spans="2:7" x14ac:dyDescent="0.25">
      <c r="B704" s="256" t="s">
        <v>835</v>
      </c>
      <c r="C704" s="229">
        <v>20784213877</v>
      </c>
      <c r="D704" s="229">
        <v>20944827557.059998</v>
      </c>
      <c r="E704" s="229">
        <v>1413843894.54</v>
      </c>
      <c r="F704" s="229">
        <v>1421769508.47</v>
      </c>
      <c r="G704" s="229">
        <v>1450324913.95</v>
      </c>
    </row>
    <row r="705" spans="2:7" x14ac:dyDescent="0.25">
      <c r="B705" s="257" t="s">
        <v>836</v>
      </c>
      <c r="C705" s="258">
        <v>19030863935</v>
      </c>
      <c r="D705" s="258">
        <v>19022894170.059998</v>
      </c>
      <c r="E705" s="258">
        <v>1322879765.6700001</v>
      </c>
      <c r="F705" s="258">
        <v>1309071030.72</v>
      </c>
      <c r="G705" s="258">
        <v>1330804946.1800001</v>
      </c>
    </row>
    <row r="706" spans="2:7" x14ac:dyDescent="0.25">
      <c r="B706" s="259" t="s">
        <v>542</v>
      </c>
      <c r="C706" s="229">
        <v>625688288</v>
      </c>
      <c r="D706" s="229">
        <v>605124269.27999997</v>
      </c>
      <c r="E706" s="229">
        <v>27742007.960000001</v>
      </c>
      <c r="F706" s="229">
        <v>36437501.18</v>
      </c>
      <c r="G706" s="229">
        <v>32419630.609999999</v>
      </c>
    </row>
    <row r="707" spans="2:7" x14ac:dyDescent="0.25">
      <c r="B707" s="259" t="s">
        <v>668</v>
      </c>
      <c r="C707" s="229">
        <v>0</v>
      </c>
      <c r="D707" s="229">
        <v>0</v>
      </c>
      <c r="E707" s="229">
        <v>0</v>
      </c>
      <c r="F707" s="229">
        <v>0</v>
      </c>
      <c r="G707" s="229">
        <v>0</v>
      </c>
    </row>
    <row r="708" spans="2:7" x14ac:dyDescent="0.25">
      <c r="B708" s="259" t="s">
        <v>543</v>
      </c>
      <c r="C708" s="229">
        <v>0</v>
      </c>
      <c r="D708" s="229">
        <v>0</v>
      </c>
      <c r="E708" s="229">
        <v>0</v>
      </c>
      <c r="F708" s="229">
        <v>0</v>
      </c>
      <c r="G708" s="229">
        <v>0</v>
      </c>
    </row>
    <row r="709" spans="2:7" x14ac:dyDescent="0.25">
      <c r="B709" s="259" t="s">
        <v>534</v>
      </c>
      <c r="C709" s="229">
        <v>3034418462</v>
      </c>
      <c r="D709" s="229">
        <v>3113812020.5799999</v>
      </c>
      <c r="E709" s="229">
        <v>93831161.900000006</v>
      </c>
      <c r="F709" s="229">
        <v>71126933.730000004</v>
      </c>
      <c r="G709" s="229">
        <v>80223119.819999993</v>
      </c>
    </row>
    <row r="710" spans="2:7" x14ac:dyDescent="0.25">
      <c r="B710" s="259" t="s">
        <v>744</v>
      </c>
      <c r="C710" s="229">
        <v>340267795</v>
      </c>
      <c r="D710" s="229">
        <v>340267795</v>
      </c>
      <c r="E710" s="229">
        <v>0</v>
      </c>
      <c r="F710" s="229">
        <v>0</v>
      </c>
      <c r="G710" s="229">
        <v>0</v>
      </c>
    </row>
    <row r="711" spans="2:7" x14ac:dyDescent="0.25">
      <c r="B711" s="259" t="s">
        <v>567</v>
      </c>
      <c r="C711" s="229">
        <v>78129414</v>
      </c>
      <c r="D711" s="229">
        <v>76330109.200000003</v>
      </c>
      <c r="E711" s="229">
        <v>35758483.560000002</v>
      </c>
      <c r="F711" s="229">
        <v>35958483.560000002</v>
      </c>
      <c r="G711" s="229">
        <v>36152703.82</v>
      </c>
    </row>
    <row r="712" spans="2:7" x14ac:dyDescent="0.25">
      <c r="B712" s="259" t="s">
        <v>535</v>
      </c>
      <c r="C712" s="229">
        <v>832393437</v>
      </c>
      <c r="D712" s="229">
        <v>832393437</v>
      </c>
      <c r="E712" s="229">
        <v>73835257.840000004</v>
      </c>
      <c r="F712" s="229">
        <v>73835257.840000004</v>
      </c>
      <c r="G712" s="229">
        <v>90296637.519999996</v>
      </c>
    </row>
    <row r="713" spans="2:7" x14ac:dyDescent="0.25">
      <c r="B713" s="259" t="s">
        <v>544</v>
      </c>
      <c r="C713" s="229">
        <v>14119966539</v>
      </c>
      <c r="D713" s="229">
        <v>14054966539</v>
      </c>
      <c r="E713" s="229">
        <v>1091712854.4100001</v>
      </c>
      <c r="F713" s="229">
        <v>1091712854.4100001</v>
      </c>
      <c r="G713" s="229">
        <v>1091712854.4100001</v>
      </c>
    </row>
    <row r="714" spans="2:7" x14ac:dyDescent="0.25">
      <c r="B714" s="257" t="s">
        <v>837</v>
      </c>
      <c r="C714" s="258">
        <v>1084688136</v>
      </c>
      <c r="D714" s="258">
        <v>1151008136</v>
      </c>
      <c r="E714" s="258">
        <v>66399696.00999999</v>
      </c>
      <c r="F714" s="258">
        <v>70164025.760000005</v>
      </c>
      <c r="G714" s="258">
        <v>82552000.699999988</v>
      </c>
    </row>
    <row r="715" spans="2:7" x14ac:dyDescent="0.25">
      <c r="B715" s="259" t="s">
        <v>744</v>
      </c>
      <c r="C715" s="229">
        <v>200000</v>
      </c>
      <c r="D715" s="229">
        <v>200000</v>
      </c>
      <c r="E715" s="229">
        <v>0</v>
      </c>
      <c r="F715" s="229">
        <v>0</v>
      </c>
      <c r="G715" s="229">
        <v>0</v>
      </c>
    </row>
    <row r="716" spans="2:7" x14ac:dyDescent="0.25">
      <c r="B716" s="259" t="s">
        <v>820</v>
      </c>
      <c r="C716" s="229">
        <v>0</v>
      </c>
      <c r="D716" s="229">
        <v>200000</v>
      </c>
      <c r="E716" s="229">
        <v>0</v>
      </c>
      <c r="F716" s="229">
        <v>0</v>
      </c>
      <c r="G716" s="229">
        <v>0</v>
      </c>
    </row>
    <row r="717" spans="2:7" x14ac:dyDescent="0.25">
      <c r="B717" s="259" t="s">
        <v>838</v>
      </c>
      <c r="C717" s="229">
        <v>20000</v>
      </c>
      <c r="D717" s="229">
        <v>20000</v>
      </c>
      <c r="E717" s="229">
        <v>0</v>
      </c>
      <c r="F717" s="229">
        <v>0</v>
      </c>
      <c r="G717" s="229">
        <v>0</v>
      </c>
    </row>
    <row r="718" spans="2:7" x14ac:dyDescent="0.25">
      <c r="B718" s="259" t="s">
        <v>831</v>
      </c>
      <c r="C718" s="229">
        <v>0</v>
      </c>
      <c r="D718" s="229">
        <v>0</v>
      </c>
      <c r="E718" s="229">
        <v>0</v>
      </c>
      <c r="F718" s="229">
        <v>0</v>
      </c>
      <c r="G718" s="229">
        <v>0</v>
      </c>
    </row>
    <row r="719" spans="2:7" x14ac:dyDescent="0.25">
      <c r="B719" s="259" t="s">
        <v>567</v>
      </c>
      <c r="C719" s="229">
        <v>1084468136</v>
      </c>
      <c r="D719" s="229">
        <v>1150588136</v>
      </c>
      <c r="E719" s="229">
        <v>66399696.00999999</v>
      </c>
      <c r="F719" s="229">
        <v>70164025.760000005</v>
      </c>
      <c r="G719" s="229">
        <v>82552000.699999988</v>
      </c>
    </row>
    <row r="720" spans="2:7" x14ac:dyDescent="0.25">
      <c r="B720" s="259" t="s">
        <v>588</v>
      </c>
      <c r="C720" s="229">
        <v>0</v>
      </c>
      <c r="D720" s="229">
        <v>0</v>
      </c>
      <c r="E720" s="229">
        <v>0</v>
      </c>
      <c r="F720" s="229">
        <v>0</v>
      </c>
      <c r="G720" s="229">
        <v>0</v>
      </c>
    </row>
    <row r="721" spans="2:7" x14ac:dyDescent="0.25">
      <c r="B721" s="257" t="s">
        <v>839</v>
      </c>
      <c r="C721" s="258">
        <v>628078914</v>
      </c>
      <c r="D721" s="258">
        <v>730342359</v>
      </c>
      <c r="E721" s="258">
        <v>21998197.510000002</v>
      </c>
      <c r="F721" s="258">
        <v>39826110.840000004</v>
      </c>
      <c r="G721" s="258">
        <v>34340308.459999993</v>
      </c>
    </row>
    <row r="722" spans="2:7" x14ac:dyDescent="0.25">
      <c r="B722" s="259" t="s">
        <v>584</v>
      </c>
      <c r="C722" s="229">
        <v>0</v>
      </c>
      <c r="D722" s="229">
        <v>215000</v>
      </c>
      <c r="E722" s="229">
        <v>0</v>
      </c>
      <c r="F722" s="229">
        <v>0</v>
      </c>
      <c r="G722" s="229">
        <v>185000</v>
      </c>
    </row>
    <row r="723" spans="2:7" x14ac:dyDescent="0.25">
      <c r="B723" s="259" t="s">
        <v>534</v>
      </c>
      <c r="C723" s="229">
        <v>628078914</v>
      </c>
      <c r="D723" s="229">
        <v>730127359</v>
      </c>
      <c r="E723" s="229">
        <v>21998197.510000002</v>
      </c>
      <c r="F723" s="229">
        <v>39826110.840000004</v>
      </c>
      <c r="G723" s="229">
        <v>34155308.459999993</v>
      </c>
    </row>
    <row r="724" spans="2:7" x14ac:dyDescent="0.25">
      <c r="B724" s="257" t="s">
        <v>840</v>
      </c>
      <c r="C724" s="258">
        <v>40582892</v>
      </c>
      <c r="D724" s="258">
        <v>40582892</v>
      </c>
      <c r="E724" s="258">
        <v>2566235.35</v>
      </c>
      <c r="F724" s="258">
        <v>2708341.1500000004</v>
      </c>
      <c r="G724" s="258">
        <v>2627658.6100000003</v>
      </c>
    </row>
    <row r="725" spans="2:7" x14ac:dyDescent="0.25">
      <c r="B725" s="259" t="s">
        <v>567</v>
      </c>
      <c r="C725" s="229">
        <v>40582892</v>
      </c>
      <c r="D725" s="229">
        <v>40582892</v>
      </c>
      <c r="E725" s="229">
        <v>2566235.35</v>
      </c>
      <c r="F725" s="229">
        <v>2708341.1500000004</v>
      </c>
      <c r="G725" s="229">
        <v>2627658.6100000003</v>
      </c>
    </row>
    <row r="726" spans="2:7" x14ac:dyDescent="0.25">
      <c r="B726" s="254" t="s">
        <v>841</v>
      </c>
      <c r="C726" s="255">
        <v>3702713047</v>
      </c>
      <c r="D726" s="255">
        <v>3706654703.6299996</v>
      </c>
      <c r="E726" s="255">
        <v>163898535.43000001</v>
      </c>
      <c r="F726" s="255">
        <v>280715644.08999997</v>
      </c>
      <c r="G726" s="255">
        <v>196136090.15000001</v>
      </c>
    </row>
    <row r="727" spans="2:7" x14ac:dyDescent="0.25">
      <c r="B727" s="256" t="s">
        <v>842</v>
      </c>
      <c r="C727" s="229">
        <v>3702713047</v>
      </c>
      <c r="D727" s="229">
        <v>3706654703.6299996</v>
      </c>
      <c r="E727" s="229">
        <v>163898535.43000001</v>
      </c>
      <c r="F727" s="229">
        <v>280715644.08999997</v>
      </c>
      <c r="G727" s="229">
        <v>196136090.15000001</v>
      </c>
    </row>
    <row r="728" spans="2:7" x14ac:dyDescent="0.25">
      <c r="B728" s="257" t="s">
        <v>843</v>
      </c>
      <c r="C728" s="258">
        <v>2352329352</v>
      </c>
      <c r="D728" s="258">
        <v>2367295934.4299998</v>
      </c>
      <c r="E728" s="258">
        <v>123770318.73</v>
      </c>
      <c r="F728" s="258">
        <v>214138932.57999998</v>
      </c>
      <c r="G728" s="258">
        <v>128315320.02000001</v>
      </c>
    </row>
    <row r="729" spans="2:7" x14ac:dyDescent="0.25">
      <c r="B729" s="259" t="s">
        <v>542</v>
      </c>
      <c r="C729" s="229">
        <v>1438469479</v>
      </c>
      <c r="D729" s="229">
        <v>1358293895.5999999</v>
      </c>
      <c r="E729" s="229">
        <v>38519587.769999996</v>
      </c>
      <c r="F729" s="229">
        <v>66850430.839999989</v>
      </c>
      <c r="G729" s="229">
        <v>66768546.969999991</v>
      </c>
    </row>
    <row r="730" spans="2:7" x14ac:dyDescent="0.25">
      <c r="B730" s="259" t="s">
        <v>572</v>
      </c>
      <c r="C730" s="229">
        <v>84974604</v>
      </c>
      <c r="D730" s="229">
        <v>85515204</v>
      </c>
      <c r="E730" s="229">
        <v>-763929.65</v>
      </c>
      <c r="F730" s="229">
        <v>5573168.0900000008</v>
      </c>
      <c r="G730" s="229">
        <v>5486100.8800000008</v>
      </c>
    </row>
    <row r="731" spans="2:7" x14ac:dyDescent="0.25">
      <c r="B731" s="259" t="s">
        <v>570</v>
      </c>
      <c r="C731" s="229">
        <v>173562878</v>
      </c>
      <c r="D731" s="229">
        <v>192762227.38999999</v>
      </c>
      <c r="E731" s="229">
        <v>-318643.96999999997</v>
      </c>
      <c r="F731" s="229">
        <v>15142575.669999998</v>
      </c>
      <c r="G731" s="229">
        <v>14949824.42</v>
      </c>
    </row>
    <row r="732" spans="2:7" x14ac:dyDescent="0.25">
      <c r="B732" s="259" t="s">
        <v>759</v>
      </c>
      <c r="C732" s="229">
        <v>130744518</v>
      </c>
      <c r="D732" s="229">
        <v>16531518</v>
      </c>
      <c r="E732" s="229">
        <v>0</v>
      </c>
      <c r="F732" s="229">
        <v>0</v>
      </c>
      <c r="G732" s="229">
        <v>0</v>
      </c>
    </row>
    <row r="733" spans="2:7" x14ac:dyDescent="0.25">
      <c r="B733" s="259" t="s">
        <v>568</v>
      </c>
      <c r="C733" s="229">
        <v>120235363</v>
      </c>
      <c r="D733" s="229">
        <v>128924579.44</v>
      </c>
      <c r="E733" s="229">
        <v>-832507.72999999986</v>
      </c>
      <c r="F733" s="229">
        <v>10621588.110000001</v>
      </c>
      <c r="G733" s="229">
        <v>9412546.1800000016</v>
      </c>
    </row>
    <row r="734" spans="2:7" x14ac:dyDescent="0.25">
      <c r="B734" s="259" t="s">
        <v>554</v>
      </c>
      <c r="C734" s="229">
        <v>121890266</v>
      </c>
      <c r="D734" s="229">
        <v>122840266</v>
      </c>
      <c r="E734" s="229">
        <v>2850385.9199999999</v>
      </c>
      <c r="F734" s="229">
        <v>9708850.0800000001</v>
      </c>
      <c r="G734" s="229">
        <v>9605981.7799999993</v>
      </c>
    </row>
    <row r="735" spans="2:7" x14ac:dyDescent="0.25">
      <c r="B735" s="259" t="s">
        <v>844</v>
      </c>
      <c r="C735" s="229">
        <v>0</v>
      </c>
      <c r="D735" s="229">
        <v>70000000</v>
      </c>
      <c r="E735" s="229">
        <v>84150000</v>
      </c>
      <c r="F735" s="229">
        <v>84150000</v>
      </c>
      <c r="G735" s="229">
        <v>0</v>
      </c>
    </row>
    <row r="736" spans="2:7" x14ac:dyDescent="0.25">
      <c r="B736" s="259" t="s">
        <v>535</v>
      </c>
      <c r="C736" s="229">
        <v>67713517</v>
      </c>
      <c r="D736" s="229">
        <v>177689517</v>
      </c>
      <c r="E736" s="229">
        <v>165426.39000000001</v>
      </c>
      <c r="F736" s="229">
        <v>5984190.3099999996</v>
      </c>
      <c r="G736" s="229">
        <v>5984190.3099999996</v>
      </c>
    </row>
    <row r="737" spans="2:7" x14ac:dyDescent="0.25">
      <c r="B737" s="259" t="s">
        <v>544</v>
      </c>
      <c r="C737" s="229">
        <v>214738727</v>
      </c>
      <c r="D737" s="229">
        <v>214738727</v>
      </c>
      <c r="E737" s="229">
        <v>0</v>
      </c>
      <c r="F737" s="229">
        <v>16108129.48</v>
      </c>
      <c r="G737" s="229">
        <v>16108129.48</v>
      </c>
    </row>
    <row r="738" spans="2:7" x14ac:dyDescent="0.25">
      <c r="B738" s="257" t="s">
        <v>845</v>
      </c>
      <c r="C738" s="258">
        <v>407538073</v>
      </c>
      <c r="D738" s="258">
        <v>319699823</v>
      </c>
      <c r="E738" s="258">
        <v>0</v>
      </c>
      <c r="F738" s="258">
        <v>0</v>
      </c>
      <c r="G738" s="258">
        <v>0</v>
      </c>
    </row>
    <row r="739" spans="2:7" x14ac:dyDescent="0.25">
      <c r="B739" s="259" t="s">
        <v>846</v>
      </c>
      <c r="C739" s="229">
        <v>407538073</v>
      </c>
      <c r="D739" s="229">
        <v>319699823</v>
      </c>
      <c r="E739" s="229">
        <v>0</v>
      </c>
      <c r="F739" s="229">
        <v>0</v>
      </c>
      <c r="G739" s="229">
        <v>0</v>
      </c>
    </row>
    <row r="740" spans="2:7" x14ac:dyDescent="0.25">
      <c r="B740" s="257" t="s">
        <v>847</v>
      </c>
      <c r="C740" s="258">
        <v>570048148</v>
      </c>
      <c r="D740" s="258">
        <v>622504219.20000005</v>
      </c>
      <c r="E740" s="258">
        <v>14150813.98</v>
      </c>
      <c r="F740" s="258">
        <v>40406440.910000004</v>
      </c>
      <c r="G740" s="258">
        <v>40688884.659999996</v>
      </c>
    </row>
    <row r="741" spans="2:7" x14ac:dyDescent="0.25">
      <c r="B741" s="259" t="s">
        <v>848</v>
      </c>
      <c r="C741" s="229">
        <v>934236</v>
      </c>
      <c r="D741" s="229">
        <v>56849814.200000003</v>
      </c>
      <c r="E741" s="229">
        <v>383000</v>
      </c>
      <c r="F741" s="229">
        <v>3391269.72</v>
      </c>
      <c r="G741" s="229">
        <v>3391269.72</v>
      </c>
    </row>
    <row r="742" spans="2:7" x14ac:dyDescent="0.25">
      <c r="B742" s="259" t="s">
        <v>567</v>
      </c>
      <c r="C742" s="229">
        <v>569113912</v>
      </c>
      <c r="D742" s="229">
        <v>565654405</v>
      </c>
      <c r="E742" s="229">
        <v>13767813.98</v>
      </c>
      <c r="F742" s="229">
        <v>37015171.190000005</v>
      </c>
      <c r="G742" s="229">
        <v>37297614.939999998</v>
      </c>
    </row>
    <row r="743" spans="2:7" x14ac:dyDescent="0.25">
      <c r="B743" s="257" t="s">
        <v>849</v>
      </c>
      <c r="C743" s="258">
        <v>55775734</v>
      </c>
      <c r="D743" s="258">
        <v>65622987</v>
      </c>
      <c r="E743" s="258">
        <v>3025818.39</v>
      </c>
      <c r="F743" s="258">
        <v>3582873.59</v>
      </c>
      <c r="G743" s="258">
        <v>4148828.73</v>
      </c>
    </row>
    <row r="744" spans="2:7" x14ac:dyDescent="0.25">
      <c r="B744" s="259" t="s">
        <v>542</v>
      </c>
      <c r="C744" s="229">
        <v>55775734</v>
      </c>
      <c r="D744" s="229">
        <v>65622987</v>
      </c>
      <c r="E744" s="229">
        <v>3025818.39</v>
      </c>
      <c r="F744" s="229">
        <v>3582873.59</v>
      </c>
      <c r="G744" s="229">
        <v>4148828.73</v>
      </c>
    </row>
    <row r="745" spans="2:7" x14ac:dyDescent="0.25">
      <c r="B745" s="257" t="s">
        <v>850</v>
      </c>
      <c r="C745" s="258">
        <v>317021740</v>
      </c>
      <c r="D745" s="258">
        <v>331531740</v>
      </c>
      <c r="E745" s="258">
        <v>22951584.329999998</v>
      </c>
      <c r="F745" s="258">
        <v>22587397.010000002</v>
      </c>
      <c r="G745" s="258">
        <v>22983056.740000002</v>
      </c>
    </row>
    <row r="746" spans="2:7" x14ac:dyDescent="0.25">
      <c r="B746" s="259" t="s">
        <v>687</v>
      </c>
      <c r="C746" s="229">
        <v>100000</v>
      </c>
      <c r="D746" s="229">
        <v>100000</v>
      </c>
      <c r="E746" s="229">
        <v>0</v>
      </c>
      <c r="F746" s="229">
        <v>0</v>
      </c>
      <c r="G746" s="229">
        <v>0</v>
      </c>
    </row>
    <row r="747" spans="2:7" x14ac:dyDescent="0.25">
      <c r="B747" s="259" t="s">
        <v>592</v>
      </c>
      <c r="C747" s="229">
        <v>0</v>
      </c>
      <c r="D747" s="229">
        <v>7000</v>
      </c>
      <c r="E747" s="229">
        <v>0</v>
      </c>
      <c r="F747" s="229">
        <v>0</v>
      </c>
      <c r="G747" s="229">
        <v>0</v>
      </c>
    </row>
    <row r="748" spans="2:7" x14ac:dyDescent="0.25">
      <c r="B748" s="259" t="s">
        <v>572</v>
      </c>
      <c r="C748" s="229">
        <v>316921740</v>
      </c>
      <c r="D748" s="229">
        <v>331424740</v>
      </c>
      <c r="E748" s="229">
        <v>22951584.329999998</v>
      </c>
      <c r="F748" s="229">
        <v>22587397.010000002</v>
      </c>
      <c r="G748" s="229">
        <v>22983056.740000002</v>
      </c>
    </row>
    <row r="749" spans="2:7" x14ac:dyDescent="0.25">
      <c r="B749" s="259" t="s">
        <v>817</v>
      </c>
      <c r="C749" s="229">
        <v>0</v>
      </c>
      <c r="D749" s="229">
        <v>0</v>
      </c>
      <c r="E749" s="229">
        <v>0</v>
      </c>
      <c r="F749" s="229">
        <v>0</v>
      </c>
      <c r="G749" s="229">
        <v>0</v>
      </c>
    </row>
    <row r="750" spans="2:7" x14ac:dyDescent="0.25">
      <c r="B750" s="259" t="s">
        <v>620</v>
      </c>
      <c r="C750" s="229">
        <v>0</v>
      </c>
      <c r="D750" s="229">
        <v>0</v>
      </c>
      <c r="E750" s="229">
        <v>0</v>
      </c>
      <c r="F750" s="229">
        <v>0</v>
      </c>
      <c r="G750" s="229">
        <v>0</v>
      </c>
    </row>
    <row r="751" spans="2:7" x14ac:dyDescent="0.25">
      <c r="B751" s="254" t="s">
        <v>851</v>
      </c>
      <c r="C751" s="255">
        <v>2541411258</v>
      </c>
      <c r="D751" s="255">
        <v>2716819740</v>
      </c>
      <c r="E751" s="255">
        <v>170063158.19999999</v>
      </c>
      <c r="F751" s="255">
        <v>218867583.48000002</v>
      </c>
      <c r="G751" s="255">
        <v>198367502.99000001</v>
      </c>
    </row>
    <row r="752" spans="2:7" x14ac:dyDescent="0.25">
      <c r="B752" s="256" t="s">
        <v>852</v>
      </c>
      <c r="C752" s="229">
        <v>2541411258</v>
      </c>
      <c r="D752" s="229">
        <v>2716819740</v>
      </c>
      <c r="E752" s="229">
        <v>170063158.19999999</v>
      </c>
      <c r="F752" s="229">
        <v>218867583.48000002</v>
      </c>
      <c r="G752" s="229">
        <v>198367502.99000001</v>
      </c>
    </row>
    <row r="753" spans="2:7" x14ac:dyDescent="0.25">
      <c r="B753" s="257" t="s">
        <v>853</v>
      </c>
      <c r="C753" s="258">
        <v>1129405244</v>
      </c>
      <c r="D753" s="258">
        <v>937905217</v>
      </c>
      <c r="E753" s="258">
        <v>-26313835.939999998</v>
      </c>
      <c r="F753" s="258">
        <v>46257034.469999999</v>
      </c>
      <c r="G753" s="258">
        <v>45240182.219999999</v>
      </c>
    </row>
    <row r="754" spans="2:7" x14ac:dyDescent="0.25">
      <c r="B754" s="259" t="s">
        <v>542</v>
      </c>
      <c r="C754" s="229">
        <v>710449988</v>
      </c>
      <c r="D754" s="229">
        <v>568105329.83000004</v>
      </c>
      <c r="E754" s="229">
        <v>-12050683.57</v>
      </c>
      <c r="F754" s="229">
        <v>25903933.02</v>
      </c>
      <c r="G754" s="229">
        <v>23705509.210000001</v>
      </c>
    </row>
    <row r="755" spans="2:7" x14ac:dyDescent="0.25">
      <c r="B755" s="259" t="s">
        <v>636</v>
      </c>
      <c r="C755" s="229">
        <v>200652722</v>
      </c>
      <c r="D755" s="229">
        <v>137247495.99000001</v>
      </c>
      <c r="E755" s="229">
        <v>-6042634.54</v>
      </c>
      <c r="F755" s="229">
        <v>7170870.0599999996</v>
      </c>
      <c r="G755" s="229">
        <v>7802441.6199999992</v>
      </c>
    </row>
    <row r="756" spans="2:7" x14ac:dyDescent="0.25">
      <c r="B756" s="259" t="s">
        <v>534</v>
      </c>
      <c r="C756" s="229">
        <v>196602534</v>
      </c>
      <c r="D756" s="229">
        <v>210552391.18000001</v>
      </c>
      <c r="E756" s="229">
        <v>-8220517.8300000001</v>
      </c>
      <c r="F756" s="229">
        <v>13182231.390000001</v>
      </c>
      <c r="G756" s="229">
        <v>13732231.390000001</v>
      </c>
    </row>
    <row r="757" spans="2:7" x14ac:dyDescent="0.25">
      <c r="B757" s="259" t="s">
        <v>535</v>
      </c>
      <c r="C757" s="229">
        <v>21700000</v>
      </c>
      <c r="D757" s="229">
        <v>22000000</v>
      </c>
      <c r="E757" s="229">
        <v>0</v>
      </c>
      <c r="F757" s="229">
        <v>0</v>
      </c>
      <c r="G757" s="229">
        <v>0</v>
      </c>
    </row>
    <row r="758" spans="2:7" x14ac:dyDescent="0.25">
      <c r="B758" s="257" t="s">
        <v>854</v>
      </c>
      <c r="C758" s="258">
        <v>234606226</v>
      </c>
      <c r="D758" s="258">
        <v>303454708</v>
      </c>
      <c r="E758" s="258">
        <v>47076938.269999996</v>
      </c>
      <c r="F758" s="258">
        <v>40182021.25</v>
      </c>
      <c r="G758" s="258">
        <v>40213775.180000007</v>
      </c>
    </row>
    <row r="759" spans="2:7" x14ac:dyDescent="0.25">
      <c r="B759" s="259" t="s">
        <v>855</v>
      </c>
      <c r="C759" s="229">
        <v>180496543</v>
      </c>
      <c r="D759" s="229">
        <v>240591706.43999997</v>
      </c>
      <c r="E759" s="229">
        <v>41277996.189999998</v>
      </c>
      <c r="F759" s="229">
        <v>32286804.090000004</v>
      </c>
      <c r="G759" s="229">
        <v>32318558.020000003</v>
      </c>
    </row>
    <row r="760" spans="2:7" x14ac:dyDescent="0.25">
      <c r="B760" s="259" t="s">
        <v>695</v>
      </c>
      <c r="C760" s="229">
        <v>54109683</v>
      </c>
      <c r="D760" s="229">
        <v>62863001.560000002</v>
      </c>
      <c r="E760" s="229">
        <v>5798942.0800000001</v>
      </c>
      <c r="F760" s="229">
        <v>7895217.1600000001</v>
      </c>
      <c r="G760" s="229">
        <v>7895217.1600000001</v>
      </c>
    </row>
    <row r="761" spans="2:7" x14ac:dyDescent="0.25">
      <c r="B761" s="257" t="s">
        <v>856</v>
      </c>
      <c r="C761" s="258">
        <v>1177399788</v>
      </c>
      <c r="D761" s="258">
        <v>1475459815</v>
      </c>
      <c r="E761" s="258">
        <v>149300055.87</v>
      </c>
      <c r="F761" s="258">
        <v>132428527.75999999</v>
      </c>
      <c r="G761" s="258">
        <v>112913545.59</v>
      </c>
    </row>
    <row r="762" spans="2:7" x14ac:dyDescent="0.25">
      <c r="B762" s="259" t="s">
        <v>699</v>
      </c>
      <c r="C762" s="229">
        <v>0</v>
      </c>
      <c r="D762" s="229">
        <v>31060000</v>
      </c>
      <c r="E762" s="229">
        <v>0</v>
      </c>
      <c r="F762" s="229">
        <v>0</v>
      </c>
      <c r="G762" s="229">
        <v>0</v>
      </c>
    </row>
    <row r="763" spans="2:7" x14ac:dyDescent="0.25">
      <c r="B763" s="259" t="s">
        <v>554</v>
      </c>
      <c r="C763" s="229">
        <v>434114239</v>
      </c>
      <c r="D763" s="229">
        <v>710851971</v>
      </c>
      <c r="E763" s="229">
        <v>75303150.430000007</v>
      </c>
      <c r="F763" s="229">
        <v>49571439.339999996</v>
      </c>
      <c r="G763" s="229">
        <v>47491650.149999999</v>
      </c>
    </row>
    <row r="764" spans="2:7" x14ac:dyDescent="0.25">
      <c r="B764" s="259" t="s">
        <v>590</v>
      </c>
      <c r="C764" s="229">
        <v>0</v>
      </c>
      <c r="D764" s="229">
        <v>1800000</v>
      </c>
      <c r="E764" s="229">
        <v>0</v>
      </c>
      <c r="F764" s="229">
        <v>0</v>
      </c>
      <c r="G764" s="229">
        <v>0</v>
      </c>
    </row>
    <row r="765" spans="2:7" x14ac:dyDescent="0.25">
      <c r="B765" s="259" t="s">
        <v>797</v>
      </c>
      <c r="C765" s="229">
        <v>0</v>
      </c>
      <c r="D765" s="229">
        <v>10000000</v>
      </c>
      <c r="E765" s="229">
        <v>0</v>
      </c>
      <c r="F765" s="229">
        <v>0</v>
      </c>
      <c r="G765" s="229">
        <v>0</v>
      </c>
    </row>
    <row r="766" spans="2:7" x14ac:dyDescent="0.25">
      <c r="B766" s="259" t="s">
        <v>712</v>
      </c>
      <c r="C766" s="229">
        <v>0</v>
      </c>
      <c r="D766" s="229">
        <v>-892867</v>
      </c>
      <c r="E766" s="229">
        <v>7871200</v>
      </c>
      <c r="F766" s="229">
        <v>7871200</v>
      </c>
      <c r="G766" s="229">
        <v>793360</v>
      </c>
    </row>
    <row r="767" spans="2:7" x14ac:dyDescent="0.25">
      <c r="B767" s="259" t="s">
        <v>857</v>
      </c>
      <c r="C767" s="229">
        <v>743285549</v>
      </c>
      <c r="D767" s="229">
        <v>722640711</v>
      </c>
      <c r="E767" s="229">
        <v>66125705.439999998</v>
      </c>
      <c r="F767" s="229">
        <v>74985888.420000002</v>
      </c>
      <c r="G767" s="229">
        <v>64628535.439999998</v>
      </c>
    </row>
    <row r="768" spans="2:7" x14ac:dyDescent="0.25">
      <c r="B768" s="259" t="s">
        <v>736</v>
      </c>
      <c r="C768" s="229">
        <v>0</v>
      </c>
      <c r="D768" s="229">
        <v>0</v>
      </c>
      <c r="E768" s="229">
        <v>0</v>
      </c>
      <c r="F768" s="229">
        <v>0</v>
      </c>
      <c r="G768" s="229">
        <v>0</v>
      </c>
    </row>
    <row r="769" spans="2:7" x14ac:dyDescent="0.25">
      <c r="B769" s="254" t="s">
        <v>858</v>
      </c>
      <c r="C769" s="255">
        <v>5610590710</v>
      </c>
      <c r="D769" s="255">
        <v>4141297388</v>
      </c>
      <c r="E769" s="255">
        <v>43932107.159999996</v>
      </c>
      <c r="F769" s="255">
        <v>150152261.56</v>
      </c>
      <c r="G769" s="255">
        <v>136664688.81999999</v>
      </c>
    </row>
    <row r="770" spans="2:7" x14ac:dyDescent="0.25">
      <c r="B770" s="256" t="s">
        <v>859</v>
      </c>
      <c r="C770" s="229">
        <v>5610590710</v>
      </c>
      <c r="D770" s="229">
        <v>4141297388</v>
      </c>
      <c r="E770" s="229">
        <v>43932107.159999996</v>
      </c>
      <c r="F770" s="229">
        <v>150152261.56</v>
      </c>
      <c r="G770" s="229">
        <v>136664688.81999999</v>
      </c>
    </row>
    <row r="771" spans="2:7" x14ac:dyDescent="0.25">
      <c r="B771" s="257" t="s">
        <v>860</v>
      </c>
      <c r="C771" s="258">
        <v>5427342125</v>
      </c>
      <c r="D771" s="258">
        <v>3958048803</v>
      </c>
      <c r="E771" s="258">
        <v>43170393.93</v>
      </c>
      <c r="F771" s="258">
        <v>137036186.82999998</v>
      </c>
      <c r="G771" s="258">
        <v>123660527.7</v>
      </c>
    </row>
    <row r="772" spans="2:7" x14ac:dyDescent="0.25">
      <c r="B772" s="259" t="s">
        <v>542</v>
      </c>
      <c r="C772" s="229">
        <v>1730050931</v>
      </c>
      <c r="D772" s="229">
        <v>1604997227.4200001</v>
      </c>
      <c r="E772" s="229">
        <v>33457943.900000002</v>
      </c>
      <c r="F772" s="229">
        <v>80966246.780000001</v>
      </c>
      <c r="G772" s="229">
        <v>91499736.789999992</v>
      </c>
    </row>
    <row r="773" spans="2:7" x14ac:dyDescent="0.25">
      <c r="B773" s="259" t="s">
        <v>636</v>
      </c>
      <c r="C773" s="229">
        <v>0</v>
      </c>
      <c r="D773" s="229">
        <v>0</v>
      </c>
      <c r="E773" s="229">
        <v>0</v>
      </c>
      <c r="F773" s="229">
        <v>0</v>
      </c>
      <c r="G773" s="229">
        <v>0</v>
      </c>
    </row>
    <row r="774" spans="2:7" x14ac:dyDescent="0.25">
      <c r="B774" s="259" t="s">
        <v>861</v>
      </c>
      <c r="C774" s="229">
        <v>120596</v>
      </c>
      <c r="D774" s="229">
        <v>66744490</v>
      </c>
      <c r="E774" s="229">
        <v>1339934.17</v>
      </c>
      <c r="F774" s="229">
        <v>92000</v>
      </c>
      <c r="G774" s="229">
        <v>92000</v>
      </c>
    </row>
    <row r="775" spans="2:7" x14ac:dyDescent="0.25">
      <c r="B775" s="259" t="s">
        <v>534</v>
      </c>
      <c r="C775" s="229">
        <v>147777562</v>
      </c>
      <c r="D775" s="229">
        <v>230560500</v>
      </c>
      <c r="E775" s="229">
        <v>7785362.0999999996</v>
      </c>
      <c r="F775" s="229">
        <v>5821947.7200000007</v>
      </c>
      <c r="G775" s="229">
        <v>4909745.1399999997</v>
      </c>
    </row>
    <row r="776" spans="2:7" x14ac:dyDescent="0.25">
      <c r="B776" s="259" t="s">
        <v>820</v>
      </c>
      <c r="C776" s="229">
        <v>0</v>
      </c>
      <c r="D776" s="229">
        <v>0</v>
      </c>
      <c r="E776" s="229">
        <v>0</v>
      </c>
      <c r="F776" s="229">
        <v>0</v>
      </c>
      <c r="G776" s="229">
        <v>0</v>
      </c>
    </row>
    <row r="777" spans="2:7" x14ac:dyDescent="0.25">
      <c r="B777" s="259" t="s">
        <v>831</v>
      </c>
      <c r="C777" s="229">
        <v>0</v>
      </c>
      <c r="D777" s="229">
        <v>-7333161.1600000001</v>
      </c>
      <c r="E777" s="229">
        <v>0</v>
      </c>
      <c r="F777" s="229">
        <v>0</v>
      </c>
      <c r="G777" s="229">
        <v>0</v>
      </c>
    </row>
    <row r="778" spans="2:7" x14ac:dyDescent="0.25">
      <c r="B778" s="259" t="s">
        <v>567</v>
      </c>
      <c r="C778" s="229">
        <v>1053081564</v>
      </c>
      <c r="D778" s="229">
        <v>456118123.73999977</v>
      </c>
      <c r="E778" s="229">
        <v>587154.11</v>
      </c>
      <c r="F778" s="229">
        <v>8844221.5899999999</v>
      </c>
      <c r="G778" s="229">
        <v>9130487.2799999993</v>
      </c>
    </row>
    <row r="779" spans="2:7" x14ac:dyDescent="0.25">
      <c r="B779" s="259" t="s">
        <v>862</v>
      </c>
      <c r="C779" s="229">
        <v>1937374339</v>
      </c>
      <c r="D779" s="229">
        <v>1023377091</v>
      </c>
      <c r="E779" s="229">
        <v>0</v>
      </c>
      <c r="F779" s="229">
        <v>36736784.219999999</v>
      </c>
      <c r="G779" s="229">
        <v>5775731.8200000003</v>
      </c>
    </row>
    <row r="780" spans="2:7" x14ac:dyDescent="0.25">
      <c r="B780" s="259" t="s">
        <v>588</v>
      </c>
      <c r="C780" s="229">
        <v>0</v>
      </c>
      <c r="D780" s="229">
        <v>100000</v>
      </c>
      <c r="E780" s="229">
        <v>0</v>
      </c>
      <c r="F780" s="229">
        <v>0</v>
      </c>
      <c r="G780" s="229">
        <v>0</v>
      </c>
    </row>
    <row r="781" spans="2:7" x14ac:dyDescent="0.25">
      <c r="B781" s="259" t="s">
        <v>687</v>
      </c>
      <c r="C781" s="229">
        <v>0</v>
      </c>
      <c r="D781" s="229">
        <v>0</v>
      </c>
      <c r="E781" s="229">
        <v>0</v>
      </c>
      <c r="F781" s="229">
        <v>0</v>
      </c>
      <c r="G781" s="229">
        <v>0</v>
      </c>
    </row>
    <row r="782" spans="2:7" x14ac:dyDescent="0.25">
      <c r="B782" s="259" t="s">
        <v>572</v>
      </c>
      <c r="C782" s="229">
        <v>28207124</v>
      </c>
      <c r="D782" s="229">
        <v>36137323</v>
      </c>
      <c r="E782" s="229">
        <v>-0.35</v>
      </c>
      <c r="F782" s="229">
        <v>3020229.04</v>
      </c>
      <c r="G782" s="229">
        <v>3761829.1899999995</v>
      </c>
    </row>
    <row r="783" spans="2:7" x14ac:dyDescent="0.25">
      <c r="B783" s="259" t="s">
        <v>777</v>
      </c>
      <c r="C783" s="229">
        <v>0</v>
      </c>
      <c r="D783" s="229">
        <v>300000</v>
      </c>
      <c r="E783" s="229">
        <v>0</v>
      </c>
      <c r="F783" s="229">
        <v>0</v>
      </c>
      <c r="G783" s="229">
        <v>0</v>
      </c>
    </row>
    <row r="784" spans="2:7" x14ac:dyDescent="0.25">
      <c r="B784" s="259" t="s">
        <v>535</v>
      </c>
      <c r="C784" s="229">
        <v>461230009</v>
      </c>
      <c r="D784" s="229">
        <v>475030009</v>
      </c>
      <c r="E784" s="229">
        <v>0</v>
      </c>
      <c r="F784" s="229">
        <v>1554757.48</v>
      </c>
      <c r="G784" s="229">
        <v>8490997.4800000004</v>
      </c>
    </row>
    <row r="785" spans="2:7" x14ac:dyDescent="0.25">
      <c r="B785" s="259" t="s">
        <v>544</v>
      </c>
      <c r="C785" s="229">
        <v>69500000</v>
      </c>
      <c r="D785" s="229">
        <v>72017200</v>
      </c>
      <c r="E785" s="229">
        <v>0</v>
      </c>
      <c r="F785" s="229">
        <v>0</v>
      </c>
      <c r="G785" s="229">
        <v>0</v>
      </c>
    </row>
    <row r="786" spans="2:7" x14ac:dyDescent="0.25">
      <c r="B786" s="257" t="s">
        <v>863</v>
      </c>
      <c r="C786" s="258">
        <v>183248585</v>
      </c>
      <c r="D786" s="258">
        <v>183248585</v>
      </c>
      <c r="E786" s="258">
        <v>761713.23</v>
      </c>
      <c r="F786" s="258">
        <v>13116074.73</v>
      </c>
      <c r="G786" s="258">
        <v>13004161.119999999</v>
      </c>
    </row>
    <row r="787" spans="2:7" x14ac:dyDescent="0.25">
      <c r="B787" s="259" t="s">
        <v>584</v>
      </c>
      <c r="C787" s="229">
        <v>0</v>
      </c>
      <c r="D787" s="229">
        <v>30000</v>
      </c>
      <c r="E787" s="229">
        <v>0</v>
      </c>
      <c r="F787" s="229">
        <v>19304.8</v>
      </c>
      <c r="G787" s="229">
        <v>0</v>
      </c>
    </row>
    <row r="788" spans="2:7" x14ac:dyDescent="0.25">
      <c r="B788" s="259" t="s">
        <v>861</v>
      </c>
      <c r="C788" s="229">
        <v>1050000</v>
      </c>
      <c r="D788" s="229">
        <v>1050000</v>
      </c>
      <c r="E788" s="229">
        <v>0</v>
      </c>
      <c r="F788" s="229">
        <v>0</v>
      </c>
      <c r="G788" s="229">
        <v>0</v>
      </c>
    </row>
    <row r="789" spans="2:7" x14ac:dyDescent="0.25">
      <c r="B789" s="259" t="s">
        <v>534</v>
      </c>
      <c r="C789" s="229">
        <v>182198585</v>
      </c>
      <c r="D789" s="229">
        <v>182168585</v>
      </c>
      <c r="E789" s="229">
        <v>761713.23</v>
      </c>
      <c r="F789" s="229">
        <v>13096769.93</v>
      </c>
      <c r="G789" s="229">
        <v>13004161.119999999</v>
      </c>
    </row>
    <row r="790" spans="2:7" x14ac:dyDescent="0.25">
      <c r="B790" s="254" t="s">
        <v>864</v>
      </c>
      <c r="C790" s="255">
        <v>13772254962</v>
      </c>
      <c r="D790" s="255">
        <v>20335204962</v>
      </c>
      <c r="E790" s="255">
        <v>2592572482.3099995</v>
      </c>
      <c r="F790" s="255">
        <v>2495012698.9299998</v>
      </c>
      <c r="G790" s="255">
        <v>2256693248.2799997</v>
      </c>
    </row>
    <row r="791" spans="2:7" x14ac:dyDescent="0.25">
      <c r="B791" s="256" t="s">
        <v>865</v>
      </c>
      <c r="C791" s="229">
        <v>13772254962</v>
      </c>
      <c r="D791" s="229">
        <v>20335204962</v>
      </c>
      <c r="E791" s="229">
        <v>2592572482.3099995</v>
      </c>
      <c r="F791" s="229">
        <v>2495012698.9299998</v>
      </c>
      <c r="G791" s="229">
        <v>2256693248.2799997</v>
      </c>
    </row>
    <row r="792" spans="2:7" x14ac:dyDescent="0.25">
      <c r="B792" s="257" t="s">
        <v>866</v>
      </c>
      <c r="C792" s="258">
        <v>13772254962</v>
      </c>
      <c r="D792" s="258">
        <v>20335204962</v>
      </c>
      <c r="E792" s="258">
        <v>2592572482.3099995</v>
      </c>
      <c r="F792" s="258">
        <v>2495012698.9299998</v>
      </c>
      <c r="G792" s="258">
        <v>2256693248.2799997</v>
      </c>
    </row>
    <row r="793" spans="2:7" x14ac:dyDescent="0.25">
      <c r="B793" s="259" t="s">
        <v>542</v>
      </c>
      <c r="C793" s="229">
        <v>3867892478</v>
      </c>
      <c r="D793" s="229">
        <v>3411162478</v>
      </c>
      <c r="E793" s="229">
        <v>183679769.42000002</v>
      </c>
      <c r="F793" s="229">
        <v>186285183.53</v>
      </c>
      <c r="G793" s="229">
        <v>188036527.91999999</v>
      </c>
    </row>
    <row r="794" spans="2:7" x14ac:dyDescent="0.25">
      <c r="B794" s="259" t="s">
        <v>773</v>
      </c>
      <c r="C794" s="229">
        <v>2653513392</v>
      </c>
      <c r="D794" s="229">
        <v>4278820777.3199997</v>
      </c>
      <c r="E794" s="229">
        <v>615840659.57999992</v>
      </c>
      <c r="F794" s="229">
        <v>585028558.42000008</v>
      </c>
      <c r="G794" s="229">
        <v>720928245.58000004</v>
      </c>
    </row>
    <row r="795" spans="2:7" x14ac:dyDescent="0.25">
      <c r="B795" s="259" t="s">
        <v>775</v>
      </c>
      <c r="C795" s="229">
        <v>5806142388</v>
      </c>
      <c r="D795" s="229">
        <v>10556168561.440001</v>
      </c>
      <c r="E795" s="229">
        <v>1601989427.0699999</v>
      </c>
      <c r="F795" s="229">
        <v>1532636330.75</v>
      </c>
      <c r="G795" s="229">
        <v>1332226981.3499999</v>
      </c>
    </row>
    <row r="796" spans="2:7" x14ac:dyDescent="0.25">
      <c r="B796" s="259" t="s">
        <v>566</v>
      </c>
      <c r="C796" s="229">
        <v>416437542</v>
      </c>
      <c r="D796" s="229">
        <v>470382608.60000002</v>
      </c>
      <c r="E796" s="229">
        <v>186062626.24000001</v>
      </c>
      <c r="F796" s="229">
        <v>186062626.22999999</v>
      </c>
      <c r="G796" s="229">
        <v>0</v>
      </c>
    </row>
    <row r="797" spans="2:7" x14ac:dyDescent="0.25">
      <c r="B797" s="259" t="s">
        <v>567</v>
      </c>
      <c r="C797" s="229">
        <v>744932575</v>
      </c>
      <c r="D797" s="229">
        <v>1188234644.01</v>
      </c>
      <c r="E797" s="229">
        <v>0</v>
      </c>
      <c r="F797" s="229">
        <v>0</v>
      </c>
      <c r="G797" s="229">
        <v>0</v>
      </c>
    </row>
    <row r="798" spans="2:7" x14ac:dyDescent="0.25">
      <c r="B798" s="259" t="s">
        <v>588</v>
      </c>
      <c r="C798" s="229">
        <v>243336587</v>
      </c>
      <c r="D798" s="229">
        <v>390435892.63</v>
      </c>
      <c r="E798" s="229">
        <v>0</v>
      </c>
      <c r="F798" s="229">
        <v>0</v>
      </c>
      <c r="G798" s="229">
        <v>5501493.4299999997</v>
      </c>
    </row>
    <row r="799" spans="2:7" x14ac:dyDescent="0.25">
      <c r="B799" s="259" t="s">
        <v>535</v>
      </c>
      <c r="C799" s="229">
        <v>40000000</v>
      </c>
      <c r="D799" s="229">
        <v>40000000</v>
      </c>
      <c r="E799" s="229">
        <v>5000000</v>
      </c>
      <c r="F799" s="229">
        <v>5000000</v>
      </c>
      <c r="G799" s="229">
        <v>10000000</v>
      </c>
    </row>
    <row r="800" spans="2:7" x14ac:dyDescent="0.25">
      <c r="B800" s="254" t="s">
        <v>867</v>
      </c>
      <c r="C800" s="255">
        <v>8623324578</v>
      </c>
      <c r="D800" s="255">
        <v>9544324578</v>
      </c>
      <c r="E800" s="255">
        <v>1118466154.5799999</v>
      </c>
      <c r="F800" s="255">
        <v>1118466154.5799999</v>
      </c>
      <c r="G800" s="255">
        <v>1118466154.5799999</v>
      </c>
    </row>
    <row r="801" spans="2:7" x14ac:dyDescent="0.25">
      <c r="B801" s="256" t="s">
        <v>868</v>
      </c>
      <c r="C801" s="229">
        <v>8623324578</v>
      </c>
      <c r="D801" s="229">
        <v>9544324578</v>
      </c>
      <c r="E801" s="229">
        <v>1118466154.5799999</v>
      </c>
      <c r="F801" s="229">
        <v>1118466154.5799999</v>
      </c>
      <c r="G801" s="229">
        <v>1118466154.5799999</v>
      </c>
    </row>
    <row r="802" spans="2:7" x14ac:dyDescent="0.25">
      <c r="B802" s="257" t="s">
        <v>869</v>
      </c>
      <c r="C802" s="258">
        <v>8623324578</v>
      </c>
      <c r="D802" s="258">
        <v>9544324578</v>
      </c>
      <c r="E802" s="258">
        <v>1118466154.5799999</v>
      </c>
      <c r="F802" s="258">
        <v>1118466154.5799999</v>
      </c>
      <c r="G802" s="258">
        <v>1118466154.5799999</v>
      </c>
    </row>
    <row r="803" spans="2:7" x14ac:dyDescent="0.25">
      <c r="B803" s="259" t="s">
        <v>870</v>
      </c>
      <c r="C803" s="229">
        <v>0</v>
      </c>
      <c r="D803" s="229">
        <v>0</v>
      </c>
      <c r="E803" s="229">
        <v>0</v>
      </c>
      <c r="F803" s="229">
        <v>0</v>
      </c>
      <c r="G803" s="229">
        <v>0</v>
      </c>
    </row>
    <row r="804" spans="2:7" x14ac:dyDescent="0.25">
      <c r="B804" s="259" t="s">
        <v>602</v>
      </c>
      <c r="C804" s="229">
        <v>2796521</v>
      </c>
      <c r="D804" s="229">
        <v>2796521</v>
      </c>
      <c r="E804" s="229">
        <v>164085</v>
      </c>
      <c r="F804" s="229">
        <v>164085</v>
      </c>
      <c r="G804" s="229">
        <v>164085</v>
      </c>
    </row>
    <row r="805" spans="2:7" x14ac:dyDescent="0.25">
      <c r="B805" s="259" t="s">
        <v>584</v>
      </c>
      <c r="C805" s="229">
        <v>0</v>
      </c>
      <c r="D805" s="229">
        <v>0</v>
      </c>
      <c r="E805" s="229">
        <v>0</v>
      </c>
      <c r="F805" s="229">
        <v>0</v>
      </c>
      <c r="G805" s="229">
        <v>0</v>
      </c>
    </row>
    <row r="806" spans="2:7" x14ac:dyDescent="0.25">
      <c r="B806" s="259" t="s">
        <v>636</v>
      </c>
      <c r="C806" s="229">
        <v>0</v>
      </c>
      <c r="D806" s="229">
        <v>0</v>
      </c>
      <c r="E806" s="229">
        <v>0</v>
      </c>
      <c r="F806" s="229">
        <v>0</v>
      </c>
      <c r="G806" s="229">
        <v>0</v>
      </c>
    </row>
    <row r="807" spans="2:7" x14ac:dyDescent="0.25">
      <c r="B807" s="259" t="s">
        <v>663</v>
      </c>
      <c r="C807" s="229">
        <v>0</v>
      </c>
      <c r="D807" s="229">
        <v>0</v>
      </c>
      <c r="E807" s="229">
        <v>0</v>
      </c>
      <c r="F807" s="229">
        <v>0</v>
      </c>
      <c r="G807" s="229">
        <v>0</v>
      </c>
    </row>
    <row r="808" spans="2:7" x14ac:dyDescent="0.25">
      <c r="B808" s="259" t="s">
        <v>543</v>
      </c>
      <c r="C808" s="229">
        <v>0</v>
      </c>
      <c r="D808" s="229">
        <v>0</v>
      </c>
      <c r="E808" s="229">
        <v>828980</v>
      </c>
      <c r="F808" s="229">
        <v>828980</v>
      </c>
      <c r="G808" s="229">
        <v>828980</v>
      </c>
    </row>
    <row r="809" spans="2:7" x14ac:dyDescent="0.25">
      <c r="B809" s="259" t="s">
        <v>534</v>
      </c>
      <c r="C809" s="229">
        <v>8236380272</v>
      </c>
      <c r="D809" s="229">
        <v>9157380272</v>
      </c>
      <c r="E809" s="229">
        <v>1085503593.5799999</v>
      </c>
      <c r="F809" s="229">
        <v>1085503593.5799999</v>
      </c>
      <c r="G809" s="229">
        <v>1085503593.5799999</v>
      </c>
    </row>
    <row r="810" spans="2:7" x14ac:dyDescent="0.25">
      <c r="B810" s="259" t="s">
        <v>618</v>
      </c>
      <c r="C810" s="229">
        <v>513825</v>
      </c>
      <c r="D810" s="229">
        <v>513825</v>
      </c>
      <c r="E810" s="229">
        <v>0</v>
      </c>
      <c r="F810" s="229">
        <v>0</v>
      </c>
      <c r="G810" s="229">
        <v>0</v>
      </c>
    </row>
    <row r="811" spans="2:7" x14ac:dyDescent="0.25">
      <c r="B811" s="259" t="s">
        <v>706</v>
      </c>
      <c r="C811" s="229">
        <v>0</v>
      </c>
      <c r="D811" s="229">
        <v>0</v>
      </c>
      <c r="E811" s="229">
        <v>0</v>
      </c>
      <c r="F811" s="229">
        <v>0</v>
      </c>
      <c r="G811" s="229">
        <v>0</v>
      </c>
    </row>
    <row r="812" spans="2:7" x14ac:dyDescent="0.25">
      <c r="B812" s="259" t="s">
        <v>535</v>
      </c>
      <c r="C812" s="229">
        <v>383633960</v>
      </c>
      <c r="D812" s="229">
        <v>383633960</v>
      </c>
      <c r="E812" s="229">
        <v>31969496</v>
      </c>
      <c r="F812" s="229">
        <v>31969496</v>
      </c>
      <c r="G812" s="229">
        <v>31969496</v>
      </c>
    </row>
    <row r="813" spans="2:7" x14ac:dyDescent="0.25">
      <c r="B813" s="254" t="s">
        <v>871</v>
      </c>
      <c r="C813" s="255">
        <v>11771691737</v>
      </c>
      <c r="D813" s="255">
        <v>14292491737</v>
      </c>
      <c r="E813" s="255">
        <v>429771100</v>
      </c>
      <c r="F813" s="255">
        <v>429771100</v>
      </c>
      <c r="G813" s="255">
        <v>429771100</v>
      </c>
    </row>
    <row r="814" spans="2:7" x14ac:dyDescent="0.25">
      <c r="B814" s="256" t="s">
        <v>872</v>
      </c>
      <c r="C814" s="229">
        <v>11771691737</v>
      </c>
      <c r="D814" s="229">
        <v>14292491737</v>
      </c>
      <c r="E814" s="229">
        <v>429771100</v>
      </c>
      <c r="F814" s="229">
        <v>429771100</v>
      </c>
      <c r="G814" s="229">
        <v>429771100</v>
      </c>
    </row>
    <row r="815" spans="2:7" x14ac:dyDescent="0.25">
      <c r="B815" s="257" t="s">
        <v>873</v>
      </c>
      <c r="C815" s="258">
        <v>11771691737</v>
      </c>
      <c r="D815" s="258">
        <v>14292491737</v>
      </c>
      <c r="E815" s="258">
        <v>429771100</v>
      </c>
      <c r="F815" s="258">
        <v>429771100</v>
      </c>
      <c r="G815" s="258">
        <v>429771100</v>
      </c>
    </row>
    <row r="816" spans="2:7" x14ac:dyDescent="0.25">
      <c r="B816" s="259" t="s">
        <v>542</v>
      </c>
      <c r="C816" s="229">
        <v>3544528837</v>
      </c>
      <c r="D816" s="229">
        <v>2625519454</v>
      </c>
      <c r="E816" s="229">
        <v>221622506</v>
      </c>
      <c r="F816" s="229">
        <v>221622506</v>
      </c>
      <c r="G816" s="229">
        <v>221622506</v>
      </c>
    </row>
    <row r="817" spans="2:7" x14ac:dyDescent="0.25">
      <c r="B817" s="259" t="s">
        <v>534</v>
      </c>
      <c r="C817" s="229">
        <v>2500000000</v>
      </c>
      <c r="D817" s="229">
        <v>4515342943</v>
      </c>
      <c r="E817" s="229">
        <v>0</v>
      </c>
      <c r="F817" s="229">
        <v>0</v>
      </c>
      <c r="G817" s="229">
        <v>0</v>
      </c>
    </row>
    <row r="818" spans="2:7" x14ac:dyDescent="0.25">
      <c r="B818" s="259" t="s">
        <v>567</v>
      </c>
      <c r="C818" s="229">
        <v>2012387500</v>
      </c>
      <c r="D818" s="229">
        <v>1304510564</v>
      </c>
      <c r="E818" s="229">
        <v>131693595</v>
      </c>
      <c r="F818" s="229">
        <v>131693595</v>
      </c>
      <c r="G818" s="229">
        <v>131693595</v>
      </c>
    </row>
    <row r="819" spans="2:7" x14ac:dyDescent="0.25">
      <c r="B819" s="259" t="s">
        <v>572</v>
      </c>
      <c r="C819" s="229">
        <v>1193975400</v>
      </c>
      <c r="D819" s="229">
        <v>805518776</v>
      </c>
      <c r="E819" s="229">
        <v>76454999</v>
      </c>
      <c r="F819" s="229">
        <v>76454999</v>
      </c>
      <c r="G819" s="229">
        <v>76454999</v>
      </c>
    </row>
    <row r="820" spans="2:7" x14ac:dyDescent="0.25">
      <c r="B820" s="259" t="s">
        <v>535</v>
      </c>
      <c r="C820" s="229">
        <v>2520800000</v>
      </c>
      <c r="D820" s="229">
        <v>5041600000</v>
      </c>
      <c r="E820" s="229">
        <v>0</v>
      </c>
      <c r="F820" s="229">
        <v>0</v>
      </c>
      <c r="G820" s="229">
        <v>0</v>
      </c>
    </row>
    <row r="821" spans="2:7" x14ac:dyDescent="0.25">
      <c r="B821" s="254" t="s">
        <v>874</v>
      </c>
      <c r="C821" s="255">
        <v>1524248087</v>
      </c>
      <c r="D821" s="255">
        <v>1524248087</v>
      </c>
      <c r="E821" s="255">
        <v>127020674</v>
      </c>
      <c r="F821" s="255">
        <v>127020674</v>
      </c>
      <c r="G821" s="255">
        <v>127020674</v>
      </c>
    </row>
    <row r="822" spans="2:7" x14ac:dyDescent="0.25">
      <c r="B822" s="256" t="s">
        <v>875</v>
      </c>
      <c r="C822" s="229">
        <v>1524248087</v>
      </c>
      <c r="D822" s="229">
        <v>1524248087</v>
      </c>
      <c r="E822" s="229">
        <v>127020674</v>
      </c>
      <c r="F822" s="229">
        <v>127020674</v>
      </c>
      <c r="G822" s="229">
        <v>127020674</v>
      </c>
    </row>
    <row r="823" spans="2:7" x14ac:dyDescent="0.25">
      <c r="B823" s="257" t="s">
        <v>876</v>
      </c>
      <c r="C823" s="258">
        <v>1524248087</v>
      </c>
      <c r="D823" s="258">
        <v>1524248087</v>
      </c>
      <c r="E823" s="258">
        <v>127020674</v>
      </c>
      <c r="F823" s="258">
        <v>127020674</v>
      </c>
      <c r="G823" s="258">
        <v>127020674</v>
      </c>
    </row>
    <row r="824" spans="2:7" x14ac:dyDescent="0.25">
      <c r="B824" s="259" t="s">
        <v>584</v>
      </c>
      <c r="C824" s="229">
        <v>0</v>
      </c>
      <c r="D824" s="229">
        <v>0</v>
      </c>
      <c r="E824" s="229">
        <v>577418</v>
      </c>
      <c r="F824" s="229">
        <v>577418</v>
      </c>
      <c r="G824" s="229">
        <v>577418</v>
      </c>
    </row>
    <row r="825" spans="2:7" x14ac:dyDescent="0.25">
      <c r="B825" s="259" t="s">
        <v>534</v>
      </c>
      <c r="C825" s="229">
        <v>1521878287</v>
      </c>
      <c r="D825" s="229">
        <v>1521878287</v>
      </c>
      <c r="E825" s="229">
        <v>126392256</v>
      </c>
      <c r="F825" s="229">
        <v>126392256</v>
      </c>
      <c r="G825" s="229">
        <v>126392256</v>
      </c>
    </row>
    <row r="826" spans="2:7" x14ac:dyDescent="0.25">
      <c r="B826" s="259" t="s">
        <v>535</v>
      </c>
      <c r="C826" s="229">
        <v>2369800</v>
      </c>
      <c r="D826" s="229">
        <v>2369800</v>
      </c>
      <c r="E826" s="229">
        <v>51000</v>
      </c>
      <c r="F826" s="229">
        <v>51000</v>
      </c>
      <c r="G826" s="229">
        <v>51000</v>
      </c>
    </row>
    <row r="827" spans="2:7" x14ac:dyDescent="0.25">
      <c r="B827" s="254" t="s">
        <v>877</v>
      </c>
      <c r="C827" s="255">
        <v>1825371875</v>
      </c>
      <c r="D827" s="255">
        <v>1825371875</v>
      </c>
      <c r="E827" s="255">
        <v>152114321</v>
      </c>
      <c r="F827" s="255">
        <v>152114321</v>
      </c>
      <c r="G827" s="255">
        <v>152114321</v>
      </c>
    </row>
    <row r="828" spans="2:7" x14ac:dyDescent="0.25">
      <c r="B828" s="256" t="s">
        <v>878</v>
      </c>
      <c r="C828" s="229">
        <v>1825371875</v>
      </c>
      <c r="D828" s="229">
        <v>1825371875</v>
      </c>
      <c r="E828" s="229">
        <v>152114321</v>
      </c>
      <c r="F828" s="229">
        <v>152114321</v>
      </c>
      <c r="G828" s="229">
        <v>152114321</v>
      </c>
    </row>
    <row r="829" spans="2:7" x14ac:dyDescent="0.25">
      <c r="B829" s="257" t="s">
        <v>879</v>
      </c>
      <c r="C829" s="258">
        <v>1825371875</v>
      </c>
      <c r="D829" s="258">
        <v>1825371875</v>
      </c>
      <c r="E829" s="258">
        <v>152114321</v>
      </c>
      <c r="F829" s="258">
        <v>152114321</v>
      </c>
      <c r="G829" s="258">
        <v>152114321</v>
      </c>
    </row>
    <row r="830" spans="2:7" x14ac:dyDescent="0.25">
      <c r="B830" s="259" t="s">
        <v>668</v>
      </c>
      <c r="C830" s="229">
        <v>0</v>
      </c>
      <c r="D830" s="229">
        <v>0</v>
      </c>
      <c r="E830" s="229">
        <v>356988</v>
      </c>
      <c r="F830" s="229">
        <v>356988</v>
      </c>
      <c r="G830" s="229">
        <v>356988</v>
      </c>
    </row>
    <row r="831" spans="2:7" x14ac:dyDescent="0.25">
      <c r="B831" s="259" t="s">
        <v>543</v>
      </c>
      <c r="C831" s="229">
        <v>0</v>
      </c>
      <c r="D831" s="229">
        <v>0</v>
      </c>
      <c r="E831" s="229">
        <v>0</v>
      </c>
      <c r="F831" s="229">
        <v>0</v>
      </c>
      <c r="G831" s="229">
        <v>0</v>
      </c>
    </row>
    <row r="832" spans="2:7" x14ac:dyDescent="0.25">
      <c r="B832" s="259" t="s">
        <v>534</v>
      </c>
      <c r="C832" s="229">
        <v>1685781875</v>
      </c>
      <c r="D832" s="229">
        <v>1685781875</v>
      </c>
      <c r="E832" s="229">
        <v>139492907</v>
      </c>
      <c r="F832" s="229">
        <v>139492907</v>
      </c>
      <c r="G832" s="229">
        <v>139492907</v>
      </c>
    </row>
    <row r="833" spans="2:7" x14ac:dyDescent="0.25">
      <c r="B833" s="259" t="s">
        <v>535</v>
      </c>
      <c r="C833" s="229">
        <v>139590000</v>
      </c>
      <c r="D833" s="229">
        <v>139590000</v>
      </c>
      <c r="E833" s="229">
        <v>12264426</v>
      </c>
      <c r="F833" s="229">
        <v>12264426</v>
      </c>
      <c r="G833" s="229">
        <v>12264426</v>
      </c>
    </row>
    <row r="834" spans="2:7" x14ac:dyDescent="0.25">
      <c r="B834" s="254" t="s">
        <v>880</v>
      </c>
      <c r="C834" s="255">
        <v>337728228</v>
      </c>
      <c r="D834" s="255">
        <v>402089713</v>
      </c>
      <c r="E834" s="255">
        <v>29431201.949999999</v>
      </c>
      <c r="F834" s="255">
        <v>28048235.710000001</v>
      </c>
      <c r="G834" s="255">
        <v>48251295.149999999</v>
      </c>
    </row>
    <row r="835" spans="2:7" x14ac:dyDescent="0.25">
      <c r="B835" s="256" t="s">
        <v>881</v>
      </c>
      <c r="C835" s="229">
        <v>337728228</v>
      </c>
      <c r="D835" s="229">
        <v>402089713</v>
      </c>
      <c r="E835" s="229">
        <v>29431201.949999999</v>
      </c>
      <c r="F835" s="229">
        <v>28048235.710000001</v>
      </c>
      <c r="G835" s="229">
        <v>48251295.149999999</v>
      </c>
    </row>
    <row r="836" spans="2:7" x14ac:dyDescent="0.25">
      <c r="B836" s="257" t="s">
        <v>882</v>
      </c>
      <c r="C836" s="258">
        <v>337728228</v>
      </c>
      <c r="D836" s="258">
        <v>402089713</v>
      </c>
      <c r="E836" s="258">
        <v>29431201.949999999</v>
      </c>
      <c r="F836" s="258">
        <v>28048235.710000001</v>
      </c>
      <c r="G836" s="258">
        <v>48251295.149999999</v>
      </c>
    </row>
    <row r="837" spans="2:7" x14ac:dyDescent="0.25">
      <c r="B837" s="259" t="s">
        <v>584</v>
      </c>
      <c r="C837" s="229">
        <v>0</v>
      </c>
      <c r="D837" s="229">
        <v>326944.96000000002</v>
      </c>
      <c r="E837" s="229">
        <v>0</v>
      </c>
      <c r="F837" s="229">
        <v>0</v>
      </c>
      <c r="G837" s="229">
        <v>0</v>
      </c>
    </row>
    <row r="838" spans="2:7" x14ac:dyDescent="0.25">
      <c r="B838" s="259" t="s">
        <v>883</v>
      </c>
      <c r="C838" s="229">
        <v>10000</v>
      </c>
      <c r="D838" s="229">
        <v>0</v>
      </c>
      <c r="E838" s="229">
        <v>0</v>
      </c>
      <c r="F838" s="229">
        <v>0</v>
      </c>
      <c r="G838" s="229">
        <v>0</v>
      </c>
    </row>
    <row r="839" spans="2:7" x14ac:dyDescent="0.25">
      <c r="B839" s="259" t="s">
        <v>534</v>
      </c>
      <c r="C839" s="229">
        <v>334203628</v>
      </c>
      <c r="D839" s="229">
        <v>395848168.04000002</v>
      </c>
      <c r="E839" s="229">
        <v>28873701.949999999</v>
      </c>
      <c r="F839" s="229">
        <v>27490735.710000001</v>
      </c>
      <c r="G839" s="229">
        <v>47693795.149999999</v>
      </c>
    </row>
    <row r="840" spans="2:7" x14ac:dyDescent="0.25">
      <c r="B840" s="259" t="s">
        <v>535</v>
      </c>
      <c r="C840" s="229">
        <v>3514600</v>
      </c>
      <c r="D840" s="229">
        <v>5914600</v>
      </c>
      <c r="E840" s="229">
        <v>557500</v>
      </c>
      <c r="F840" s="229">
        <v>557500</v>
      </c>
      <c r="G840" s="229">
        <v>557500</v>
      </c>
    </row>
    <row r="841" spans="2:7" x14ac:dyDescent="0.25">
      <c r="B841" s="254" t="s">
        <v>884</v>
      </c>
      <c r="C841" s="255">
        <v>1172006944</v>
      </c>
      <c r="D841" s="255">
        <v>1172006944</v>
      </c>
      <c r="E841" s="255">
        <v>79318971.620000005</v>
      </c>
      <c r="F841" s="255">
        <v>79318971.620000005</v>
      </c>
      <c r="G841" s="255">
        <v>79318971.620000005</v>
      </c>
    </row>
    <row r="842" spans="2:7" x14ac:dyDescent="0.25">
      <c r="B842" s="256" t="s">
        <v>885</v>
      </c>
      <c r="C842" s="229">
        <v>1172006944</v>
      </c>
      <c r="D842" s="229">
        <v>1172006944</v>
      </c>
      <c r="E842" s="229">
        <v>79318971.620000005</v>
      </c>
      <c r="F842" s="229">
        <v>79318971.620000005</v>
      </c>
      <c r="G842" s="229">
        <v>79318971.620000005</v>
      </c>
    </row>
    <row r="843" spans="2:7" x14ac:dyDescent="0.25">
      <c r="B843" s="257" t="s">
        <v>886</v>
      </c>
      <c r="C843" s="258">
        <v>1172006944</v>
      </c>
      <c r="D843" s="258">
        <v>1172006944</v>
      </c>
      <c r="E843" s="258">
        <v>79318971.620000005</v>
      </c>
      <c r="F843" s="258">
        <v>79318971.620000005</v>
      </c>
      <c r="G843" s="258">
        <v>79318971.620000005</v>
      </c>
    </row>
    <row r="844" spans="2:7" x14ac:dyDescent="0.25">
      <c r="B844" s="259" t="s">
        <v>870</v>
      </c>
      <c r="C844" s="229">
        <v>0</v>
      </c>
      <c r="D844" s="229">
        <v>0</v>
      </c>
      <c r="E844" s="229">
        <v>0</v>
      </c>
      <c r="F844" s="229">
        <v>0</v>
      </c>
      <c r="G844" s="229">
        <v>0</v>
      </c>
    </row>
    <row r="845" spans="2:7" x14ac:dyDescent="0.25">
      <c r="B845" s="259" t="s">
        <v>887</v>
      </c>
      <c r="C845" s="229">
        <v>220225275</v>
      </c>
      <c r="D845" s="229">
        <v>220405429</v>
      </c>
      <c r="E845" s="229">
        <v>59262.46</v>
      </c>
      <c r="F845" s="229">
        <v>59262.46</v>
      </c>
      <c r="G845" s="229">
        <v>59262.46</v>
      </c>
    </row>
    <row r="846" spans="2:7" x14ac:dyDescent="0.25">
      <c r="B846" s="259" t="s">
        <v>668</v>
      </c>
      <c r="C846" s="229">
        <v>0</v>
      </c>
      <c r="D846" s="229">
        <v>0</v>
      </c>
      <c r="E846" s="229">
        <v>10296.209999999999</v>
      </c>
      <c r="F846" s="229">
        <v>10296.209999999999</v>
      </c>
      <c r="G846" s="229">
        <v>10296.209999999999</v>
      </c>
    </row>
    <row r="847" spans="2:7" x14ac:dyDescent="0.25">
      <c r="B847" s="259" t="s">
        <v>543</v>
      </c>
      <c r="C847" s="229">
        <v>0</v>
      </c>
      <c r="D847" s="229">
        <v>0</v>
      </c>
      <c r="E847" s="229">
        <v>0</v>
      </c>
      <c r="F847" s="229">
        <v>0</v>
      </c>
      <c r="G847" s="229">
        <v>0</v>
      </c>
    </row>
    <row r="848" spans="2:7" x14ac:dyDescent="0.25">
      <c r="B848" s="259" t="s">
        <v>534</v>
      </c>
      <c r="C848" s="229">
        <v>950567285</v>
      </c>
      <c r="D848" s="229">
        <v>950387131</v>
      </c>
      <c r="E848" s="229">
        <v>79034440.620000005</v>
      </c>
      <c r="F848" s="229">
        <v>79034440.620000005</v>
      </c>
      <c r="G848" s="229">
        <v>79034440.620000005</v>
      </c>
    </row>
    <row r="849" spans="2:7" x14ac:dyDescent="0.25">
      <c r="B849" s="259" t="s">
        <v>618</v>
      </c>
      <c r="C849" s="229">
        <v>514400</v>
      </c>
      <c r="D849" s="229">
        <v>514400</v>
      </c>
      <c r="E849" s="229">
        <v>0</v>
      </c>
      <c r="F849" s="229">
        <v>0</v>
      </c>
      <c r="G849" s="229">
        <v>0</v>
      </c>
    </row>
    <row r="850" spans="2:7" x14ac:dyDescent="0.25">
      <c r="B850" s="259" t="s">
        <v>706</v>
      </c>
      <c r="C850" s="229">
        <v>0</v>
      </c>
      <c r="D850" s="229">
        <v>0</v>
      </c>
      <c r="E850" s="229">
        <v>0</v>
      </c>
      <c r="F850" s="229">
        <v>0</v>
      </c>
      <c r="G850" s="229">
        <v>0</v>
      </c>
    </row>
    <row r="851" spans="2:7" x14ac:dyDescent="0.25">
      <c r="B851" s="259" t="s">
        <v>535</v>
      </c>
      <c r="C851" s="229">
        <v>699984</v>
      </c>
      <c r="D851" s="229">
        <v>699984</v>
      </c>
      <c r="E851" s="229">
        <v>214972.33</v>
      </c>
      <c r="F851" s="229">
        <v>214972.33</v>
      </c>
      <c r="G851" s="229">
        <v>214972.33</v>
      </c>
    </row>
    <row r="852" spans="2:7" x14ac:dyDescent="0.25">
      <c r="B852" s="254" t="s">
        <v>888</v>
      </c>
      <c r="C852" s="255">
        <v>696669483</v>
      </c>
      <c r="D852" s="255">
        <v>981232147.12</v>
      </c>
      <c r="E852" s="255">
        <v>52766032.759999998</v>
      </c>
      <c r="F852" s="255">
        <v>51531984.279999994</v>
      </c>
      <c r="G852" s="255">
        <v>61069867.18999999</v>
      </c>
    </row>
    <row r="853" spans="2:7" x14ac:dyDescent="0.25">
      <c r="B853" s="256" t="s">
        <v>889</v>
      </c>
      <c r="C853" s="229">
        <v>696669483</v>
      </c>
      <c r="D853" s="229">
        <v>981232147.12</v>
      </c>
      <c r="E853" s="229">
        <v>52766032.759999998</v>
      </c>
      <c r="F853" s="229">
        <v>51531984.279999994</v>
      </c>
      <c r="G853" s="229">
        <v>61069867.18999999</v>
      </c>
    </row>
    <row r="854" spans="2:7" x14ac:dyDescent="0.25">
      <c r="B854" s="257" t="s">
        <v>890</v>
      </c>
      <c r="C854" s="258">
        <v>696669483</v>
      </c>
      <c r="D854" s="258">
        <v>981232147.12</v>
      </c>
      <c r="E854" s="258">
        <v>52766032.759999998</v>
      </c>
      <c r="F854" s="258">
        <v>51531984.279999994</v>
      </c>
      <c r="G854" s="258">
        <v>61069867.18999999</v>
      </c>
    </row>
    <row r="855" spans="2:7" x14ac:dyDescent="0.25">
      <c r="B855" s="259" t="s">
        <v>636</v>
      </c>
      <c r="C855" s="229">
        <v>150000</v>
      </c>
      <c r="D855" s="229">
        <v>0</v>
      </c>
      <c r="E855" s="229">
        <v>0</v>
      </c>
      <c r="F855" s="229">
        <v>0</v>
      </c>
      <c r="G855" s="229">
        <v>0</v>
      </c>
    </row>
    <row r="856" spans="2:7" x14ac:dyDescent="0.25">
      <c r="B856" s="259" t="s">
        <v>534</v>
      </c>
      <c r="C856" s="229">
        <v>696519483</v>
      </c>
      <c r="D856" s="229">
        <v>981232147.12</v>
      </c>
      <c r="E856" s="229">
        <v>52766032.759999998</v>
      </c>
      <c r="F856" s="229">
        <v>51531984.279999994</v>
      </c>
      <c r="G856" s="229">
        <v>61069867.18999999</v>
      </c>
    </row>
    <row r="857" spans="2:7" x14ac:dyDescent="0.25">
      <c r="B857" s="254" t="s">
        <v>891</v>
      </c>
      <c r="C857" s="255">
        <v>294634030542</v>
      </c>
      <c r="D857" s="255">
        <v>294634030542</v>
      </c>
      <c r="E857" s="255">
        <v>17172759141.019999</v>
      </c>
      <c r="F857" s="255">
        <v>17172758659.950001</v>
      </c>
      <c r="G857" s="255">
        <v>18540356951.310001</v>
      </c>
    </row>
    <row r="858" spans="2:7" x14ac:dyDescent="0.25">
      <c r="B858" s="256" t="s">
        <v>892</v>
      </c>
      <c r="C858" s="229">
        <v>294634030542</v>
      </c>
      <c r="D858" s="229">
        <v>294634030542</v>
      </c>
      <c r="E858" s="229">
        <v>17172759141.019999</v>
      </c>
      <c r="F858" s="229">
        <v>17172758659.950001</v>
      </c>
      <c r="G858" s="229">
        <v>18540356951.310001</v>
      </c>
    </row>
    <row r="859" spans="2:7" x14ac:dyDescent="0.25">
      <c r="B859" s="257" t="s">
        <v>893</v>
      </c>
      <c r="C859" s="258">
        <v>294634030542</v>
      </c>
      <c r="D859" s="258">
        <v>294634030542</v>
      </c>
      <c r="E859" s="258">
        <v>17172759141.019999</v>
      </c>
      <c r="F859" s="258">
        <v>17172758659.950001</v>
      </c>
      <c r="G859" s="258">
        <v>18540356951.310001</v>
      </c>
    </row>
    <row r="860" spans="2:7" x14ac:dyDescent="0.25">
      <c r="B860" s="259" t="s">
        <v>894</v>
      </c>
      <c r="C860" s="229">
        <v>294634030542</v>
      </c>
      <c r="D860" s="229">
        <v>294634030542</v>
      </c>
      <c r="E860" s="229">
        <v>17172759141.019999</v>
      </c>
      <c r="F860" s="229">
        <v>17172758659.950001</v>
      </c>
      <c r="G860" s="229">
        <v>18540356951.310001</v>
      </c>
    </row>
    <row r="861" spans="2:7" x14ac:dyDescent="0.25">
      <c r="B861" s="254" t="s">
        <v>895</v>
      </c>
      <c r="C861" s="255">
        <v>131888519077</v>
      </c>
      <c r="D861" s="255">
        <v>142087361214</v>
      </c>
      <c r="E861" s="255">
        <v>11449366721.9</v>
      </c>
      <c r="F861" s="255">
        <v>15146949504.68</v>
      </c>
      <c r="G861" s="255">
        <v>15146949504.68</v>
      </c>
    </row>
    <row r="862" spans="2:7" x14ac:dyDescent="0.25">
      <c r="B862" s="256" t="s">
        <v>896</v>
      </c>
      <c r="C862" s="229">
        <v>131888519077</v>
      </c>
      <c r="D862" s="229">
        <v>142087361214</v>
      </c>
      <c r="E862" s="229">
        <v>11449366721.9</v>
      </c>
      <c r="F862" s="229">
        <v>15146949504.68</v>
      </c>
      <c r="G862" s="229">
        <v>15146949504.68</v>
      </c>
    </row>
    <row r="863" spans="2:7" x14ac:dyDescent="0.25">
      <c r="B863" s="257" t="s">
        <v>897</v>
      </c>
      <c r="C863" s="258">
        <v>131888519077</v>
      </c>
      <c r="D863" s="258">
        <v>142087361214</v>
      </c>
      <c r="E863" s="258">
        <v>11449366721.9</v>
      </c>
      <c r="F863" s="258">
        <v>15146949504.68</v>
      </c>
      <c r="G863" s="258">
        <v>15146949504.68</v>
      </c>
    </row>
    <row r="864" spans="2:7" x14ac:dyDescent="0.25">
      <c r="B864" s="259" t="s">
        <v>534</v>
      </c>
      <c r="C864" s="229">
        <v>3701712</v>
      </c>
      <c r="D864" s="229">
        <v>3701712</v>
      </c>
      <c r="E864" s="229">
        <v>321992.46999999997</v>
      </c>
      <c r="F864" s="229">
        <v>321992.46999999997</v>
      </c>
      <c r="G864" s="229">
        <v>321992.46999999997</v>
      </c>
    </row>
    <row r="865" spans="2:7" x14ac:dyDescent="0.25">
      <c r="B865" s="259" t="s">
        <v>898</v>
      </c>
      <c r="C865" s="229">
        <v>86392972000</v>
      </c>
      <c r="D865" s="229">
        <v>92392972000</v>
      </c>
      <c r="E865" s="229">
        <v>11451998425.5</v>
      </c>
      <c r="F865" s="229">
        <v>11451998425.5</v>
      </c>
      <c r="G865" s="229">
        <v>11451998425.5</v>
      </c>
    </row>
    <row r="866" spans="2:7" x14ac:dyDescent="0.25">
      <c r="B866" s="259" t="s">
        <v>535</v>
      </c>
      <c r="C866" s="229">
        <v>43127947245</v>
      </c>
      <c r="D866" s="229">
        <v>46927947245</v>
      </c>
      <c r="E866" s="229">
        <v>-2953696.07</v>
      </c>
      <c r="F866" s="229">
        <v>3694629086.71</v>
      </c>
      <c r="G866" s="229">
        <v>3694629086.71</v>
      </c>
    </row>
    <row r="867" spans="2:7" x14ac:dyDescent="0.25">
      <c r="B867" s="259" t="s">
        <v>544</v>
      </c>
      <c r="C867" s="229">
        <v>2363898120</v>
      </c>
      <c r="D867" s="229">
        <v>2762740257</v>
      </c>
      <c r="E867" s="229">
        <v>0</v>
      </c>
      <c r="F867" s="229">
        <v>0</v>
      </c>
      <c r="G867" s="229">
        <v>0</v>
      </c>
    </row>
    <row r="868" spans="2:7" x14ac:dyDescent="0.25">
      <c r="B868" s="267" t="s">
        <v>259</v>
      </c>
      <c r="C868" s="268">
        <v>1418686514950</v>
      </c>
      <c r="D868" s="268">
        <v>1459020077341.3691</v>
      </c>
      <c r="E868" s="268">
        <v>80930757581.869995</v>
      </c>
      <c r="F868" s="268">
        <v>105554988160.72</v>
      </c>
      <c r="G868" s="268">
        <v>109230714803.10001</v>
      </c>
    </row>
    <row r="869" spans="2:7" x14ac:dyDescent="0.25">
      <c r="B869" s="234" t="s">
        <v>182</v>
      </c>
    </row>
    <row r="870" spans="2:7" x14ac:dyDescent="0.25">
      <c r="B870" s="235" t="s">
        <v>193</v>
      </c>
    </row>
    <row r="871" spans="2:7" x14ac:dyDescent="0.25">
      <c r="B871" s="234" t="s">
        <v>4</v>
      </c>
    </row>
  </sheetData>
  <mergeCells count="12">
    <mergeCell ref="G11:G13"/>
    <mergeCell ref="B2:G2"/>
    <mergeCell ref="B3:G3"/>
    <mergeCell ref="B4:G4"/>
    <mergeCell ref="B6:G6"/>
    <mergeCell ref="B7:G7"/>
    <mergeCell ref="B8:G8"/>
    <mergeCell ref="B11:B12"/>
    <mergeCell ref="C11:C12"/>
    <mergeCell ref="D11:D13"/>
    <mergeCell ref="E11:E13"/>
    <mergeCell ref="F11:F13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BA07-3C34-46AE-A7E4-5E334FEF392E}">
  <dimension ref="B2:H158"/>
  <sheetViews>
    <sheetView showGridLines="0" zoomScale="70" zoomScaleNormal="70" workbookViewId="0">
      <selection activeCell="J48" sqref="J48"/>
    </sheetView>
  </sheetViews>
  <sheetFormatPr baseColWidth="10" defaultColWidth="9.140625" defaultRowHeight="15" x14ac:dyDescent="0.25"/>
  <cols>
    <col min="1" max="1" width="9.140625" style="270"/>
    <col min="2" max="2" width="137.28515625" style="270" customWidth="1"/>
    <col min="3" max="3" width="27.7109375" style="270" customWidth="1"/>
    <col min="4" max="4" width="23" style="270" customWidth="1"/>
    <col min="5" max="5" width="19.42578125" style="270" customWidth="1"/>
    <col min="6" max="6" width="21.7109375" style="270" customWidth="1"/>
    <col min="7" max="7" width="14.85546875" style="270" customWidth="1"/>
    <col min="8" max="8" width="18.42578125" style="270" bestFit="1" customWidth="1"/>
    <col min="9" max="9" width="18" style="270" customWidth="1"/>
    <col min="10" max="10" width="17.140625" style="270" customWidth="1"/>
    <col min="11" max="11" width="17.7109375" style="270" customWidth="1"/>
    <col min="12" max="12" width="24.42578125" style="270" bestFit="1" customWidth="1"/>
    <col min="13" max="13" width="25.5703125" style="270" bestFit="1" customWidth="1"/>
    <col min="14" max="14" width="24.85546875" style="270" bestFit="1" customWidth="1"/>
    <col min="15" max="16384" width="9.140625" style="270"/>
  </cols>
  <sheetData>
    <row r="2" spans="2:8" ht="13.15" customHeight="1" x14ac:dyDescent="0.25">
      <c r="B2" s="488" t="s">
        <v>0</v>
      </c>
      <c r="C2" s="488"/>
      <c r="D2" s="488"/>
      <c r="E2" s="488"/>
      <c r="F2" s="488"/>
      <c r="G2" s="488"/>
      <c r="H2" s="269"/>
    </row>
    <row r="3" spans="2:8" x14ac:dyDescent="0.25">
      <c r="B3" s="488" t="s">
        <v>1</v>
      </c>
      <c r="C3" s="488"/>
      <c r="D3" s="488"/>
      <c r="E3" s="488"/>
      <c r="F3" s="488"/>
      <c r="G3" s="488"/>
      <c r="H3" s="269"/>
    </row>
    <row r="4" spans="2:8" x14ac:dyDescent="0.25">
      <c r="B4" s="489" t="s">
        <v>2</v>
      </c>
      <c r="C4" s="489"/>
      <c r="D4" s="489"/>
      <c r="E4" s="489"/>
      <c r="F4" s="489"/>
      <c r="G4" s="489"/>
      <c r="H4" s="271"/>
    </row>
    <row r="6" spans="2:8" ht="15.75" x14ac:dyDescent="0.25">
      <c r="B6" s="490" t="s">
        <v>899</v>
      </c>
      <c r="C6" s="490"/>
      <c r="D6" s="490"/>
      <c r="E6" s="490"/>
      <c r="F6" s="490"/>
      <c r="G6" s="490"/>
    </row>
    <row r="7" spans="2:8" ht="15.75" x14ac:dyDescent="0.25">
      <c r="B7" s="491" t="s">
        <v>262</v>
      </c>
      <c r="C7" s="491"/>
      <c r="D7" s="491"/>
      <c r="E7" s="491"/>
      <c r="F7" s="491"/>
      <c r="G7" s="491"/>
    </row>
    <row r="8" spans="2:8" ht="15" customHeight="1" x14ac:dyDescent="0.25"/>
    <row r="9" spans="2:8" ht="15" customHeight="1" x14ac:dyDescent="0.25"/>
    <row r="11" spans="2:8" x14ac:dyDescent="0.25">
      <c r="B11" s="492" t="s">
        <v>7</v>
      </c>
      <c r="C11" s="485" t="s">
        <v>11</v>
      </c>
      <c r="D11" s="485" t="s">
        <v>527</v>
      </c>
      <c r="E11" s="485" t="s">
        <v>528</v>
      </c>
      <c r="F11" s="485" t="s">
        <v>470</v>
      </c>
      <c r="G11" s="485" t="s">
        <v>140</v>
      </c>
      <c r="H11" s="272"/>
    </row>
    <row r="12" spans="2:8" x14ac:dyDescent="0.25">
      <c r="B12" s="493"/>
      <c r="C12" s="494"/>
      <c r="D12" s="495"/>
      <c r="E12" s="495"/>
      <c r="F12" s="486"/>
      <c r="G12" s="486"/>
      <c r="H12" s="272"/>
    </row>
    <row r="13" spans="2:8" x14ac:dyDescent="0.25">
      <c r="B13" s="273" t="s">
        <v>900</v>
      </c>
      <c r="C13" s="274" t="s">
        <v>530</v>
      </c>
      <c r="D13" s="496"/>
      <c r="E13" s="496"/>
      <c r="F13" s="487"/>
      <c r="G13" s="487"/>
      <c r="H13" s="272"/>
    </row>
    <row r="14" spans="2:8" x14ac:dyDescent="0.25">
      <c r="B14" s="275" t="s">
        <v>901</v>
      </c>
      <c r="C14" s="276">
        <v>219411356799</v>
      </c>
      <c r="D14" s="276">
        <v>239890564500.27002</v>
      </c>
      <c r="E14" s="276">
        <v>15470757362.67</v>
      </c>
      <c r="F14" s="276">
        <v>18549418269.689999</v>
      </c>
      <c r="G14" s="276">
        <v>19082725764.57</v>
      </c>
    </row>
    <row r="15" spans="2:8" x14ac:dyDescent="0.25">
      <c r="B15" s="277" t="s">
        <v>197</v>
      </c>
      <c r="C15" s="229">
        <v>95815120187</v>
      </c>
      <c r="D15" s="229">
        <v>102176925806.32001</v>
      </c>
      <c r="E15" s="229">
        <v>6511059784.96</v>
      </c>
      <c r="F15" s="229">
        <v>7315059193.4800005</v>
      </c>
      <c r="G15" s="229">
        <v>8128037212.4800014</v>
      </c>
    </row>
    <row r="16" spans="2:8" x14ac:dyDescent="0.25">
      <c r="B16" s="278" t="s">
        <v>902</v>
      </c>
      <c r="C16" s="229">
        <v>8026720875</v>
      </c>
      <c r="D16" s="229">
        <v>8524382094</v>
      </c>
      <c r="E16" s="229">
        <v>1119377063.5700002</v>
      </c>
      <c r="F16" s="229">
        <v>652775307.57000005</v>
      </c>
      <c r="G16" s="229">
        <v>652775307.57000005</v>
      </c>
    </row>
    <row r="17" spans="2:7" x14ac:dyDescent="0.25">
      <c r="B17" s="278" t="s">
        <v>903</v>
      </c>
      <c r="C17" s="229">
        <v>51147763556</v>
      </c>
      <c r="D17" s="229">
        <v>52796798972.139999</v>
      </c>
      <c r="E17" s="229">
        <v>2976681252.329999</v>
      </c>
      <c r="F17" s="229">
        <v>4214125170.1600003</v>
      </c>
      <c r="G17" s="229">
        <v>4603219123.4900017</v>
      </c>
    </row>
    <row r="18" spans="2:7" ht="14.25" customHeight="1" x14ac:dyDescent="0.25">
      <c r="B18" s="278" t="s">
        <v>904</v>
      </c>
      <c r="C18" s="229">
        <v>24002440666</v>
      </c>
      <c r="D18" s="229">
        <v>25815073686.049999</v>
      </c>
      <c r="E18" s="229">
        <v>1974266295</v>
      </c>
      <c r="F18" s="229">
        <v>1974266295</v>
      </c>
      <c r="G18" s="229">
        <v>2397415934.2399998</v>
      </c>
    </row>
    <row r="19" spans="2:7" x14ac:dyDescent="0.25">
      <c r="B19" s="278" t="s">
        <v>905</v>
      </c>
      <c r="C19" s="229">
        <v>11763309937</v>
      </c>
      <c r="D19" s="229">
        <v>14286994748</v>
      </c>
      <c r="E19" s="229">
        <v>429237431</v>
      </c>
      <c r="F19" s="229">
        <v>429237431</v>
      </c>
      <c r="G19" s="229">
        <v>429237431</v>
      </c>
    </row>
    <row r="20" spans="2:7" x14ac:dyDescent="0.25">
      <c r="B20" s="278" t="s">
        <v>198</v>
      </c>
      <c r="C20" s="229">
        <v>874885153</v>
      </c>
      <c r="D20" s="229">
        <v>764676304.79999995</v>
      </c>
      <c r="E20" s="229">
        <v>11497743.059999999</v>
      </c>
      <c r="F20" s="229">
        <v>44654989.750000007</v>
      </c>
      <c r="G20" s="229">
        <v>45389416.180000007</v>
      </c>
    </row>
    <row r="21" spans="2:7" x14ac:dyDescent="0.25">
      <c r="B21" s="277" t="s">
        <v>906</v>
      </c>
      <c r="C21" s="229">
        <v>13511032861</v>
      </c>
      <c r="D21" s="229">
        <v>13262982359</v>
      </c>
      <c r="E21" s="229">
        <v>307654012.00999999</v>
      </c>
      <c r="F21" s="229">
        <v>862772423.76000011</v>
      </c>
      <c r="G21" s="229">
        <v>965123897.87000012</v>
      </c>
    </row>
    <row r="22" spans="2:7" x14ac:dyDescent="0.25">
      <c r="B22" s="278" t="s">
        <v>907</v>
      </c>
      <c r="C22" s="229">
        <v>4815783416</v>
      </c>
      <c r="D22" s="229">
        <v>4553422741</v>
      </c>
      <c r="E22" s="229">
        <v>67554108.299999997</v>
      </c>
      <c r="F22" s="229">
        <v>220309182.45000005</v>
      </c>
      <c r="G22" s="229">
        <v>197148960.94000003</v>
      </c>
    </row>
    <row r="23" spans="2:7" x14ac:dyDescent="0.25">
      <c r="B23" s="278" t="s">
        <v>908</v>
      </c>
      <c r="C23" s="229">
        <v>8695249445</v>
      </c>
      <c r="D23" s="229">
        <v>8709559618</v>
      </c>
      <c r="E23" s="229">
        <v>240099903.70999998</v>
      </c>
      <c r="F23" s="229">
        <v>642463241.31000006</v>
      </c>
      <c r="G23" s="229">
        <v>767974936.93000007</v>
      </c>
    </row>
    <row r="24" spans="2:7" x14ac:dyDescent="0.25">
      <c r="B24" s="277" t="s">
        <v>495</v>
      </c>
      <c r="C24" s="229">
        <v>49384238726</v>
      </c>
      <c r="D24" s="229">
        <v>53491256993.680008</v>
      </c>
      <c r="E24" s="229">
        <v>2903240410.0099993</v>
      </c>
      <c r="F24" s="229">
        <v>3785426508.4199996</v>
      </c>
      <c r="G24" s="229">
        <v>3664071462.7199998</v>
      </c>
    </row>
    <row r="25" spans="2:7" x14ac:dyDescent="0.25">
      <c r="B25" s="278" t="s">
        <v>909</v>
      </c>
      <c r="C25" s="229">
        <v>45493198732</v>
      </c>
      <c r="D25" s="229">
        <v>49178957912.700005</v>
      </c>
      <c r="E25" s="229">
        <v>2772665143.0099993</v>
      </c>
      <c r="F25" s="229">
        <v>3577626347.0799994</v>
      </c>
      <c r="G25" s="229">
        <v>3403600641.7599998</v>
      </c>
    </row>
    <row r="26" spans="2:7" x14ac:dyDescent="0.25">
      <c r="B26" s="278" t="s">
        <v>910</v>
      </c>
      <c r="C26" s="229">
        <v>3641414862</v>
      </c>
      <c r="D26" s="229">
        <v>3910328996</v>
      </c>
      <c r="E26" s="229">
        <v>121757391.58</v>
      </c>
      <c r="F26" s="229">
        <v>168040566.94999996</v>
      </c>
      <c r="G26" s="229">
        <v>222569941.03</v>
      </c>
    </row>
    <row r="27" spans="2:7" x14ac:dyDescent="0.25">
      <c r="B27" s="278" t="s">
        <v>911</v>
      </c>
      <c r="C27" s="229">
        <v>1000000</v>
      </c>
      <c r="D27" s="229">
        <v>1000000</v>
      </c>
      <c r="E27" s="229">
        <v>0</v>
      </c>
      <c r="F27" s="229">
        <v>155000</v>
      </c>
      <c r="G27" s="229">
        <v>0</v>
      </c>
    </row>
    <row r="28" spans="2:7" x14ac:dyDescent="0.25">
      <c r="B28" s="278" t="s">
        <v>912</v>
      </c>
      <c r="C28" s="229">
        <v>177195695</v>
      </c>
      <c r="D28" s="229">
        <v>327632732.98000002</v>
      </c>
      <c r="E28" s="229">
        <v>8666339.4199999981</v>
      </c>
      <c r="F28" s="229">
        <v>34978013.299999997</v>
      </c>
      <c r="G28" s="229">
        <v>33639085.710000001</v>
      </c>
    </row>
    <row r="29" spans="2:7" x14ac:dyDescent="0.25">
      <c r="B29" s="278" t="s">
        <v>913</v>
      </c>
      <c r="C29" s="229">
        <v>71429437</v>
      </c>
      <c r="D29" s="229">
        <v>73337352</v>
      </c>
      <c r="E29" s="229">
        <v>151536</v>
      </c>
      <c r="F29" s="229">
        <v>4626581.0900000008</v>
      </c>
      <c r="G29" s="229">
        <v>4261794.2200000007</v>
      </c>
    </row>
    <row r="30" spans="2:7" x14ac:dyDescent="0.25">
      <c r="B30" s="277" t="s">
        <v>199</v>
      </c>
      <c r="C30" s="229">
        <v>60700965025</v>
      </c>
      <c r="D30" s="229">
        <v>70959399341.269989</v>
      </c>
      <c r="E30" s="229">
        <v>5748803155.6899977</v>
      </c>
      <c r="F30" s="229">
        <v>6586160144.0299988</v>
      </c>
      <c r="G30" s="229">
        <v>6325493191.499999</v>
      </c>
    </row>
    <row r="31" spans="2:7" x14ac:dyDescent="0.25">
      <c r="B31" s="278" t="s">
        <v>914</v>
      </c>
      <c r="C31" s="229">
        <v>30411775911</v>
      </c>
      <c r="D31" s="229">
        <v>35317503646.739998</v>
      </c>
      <c r="E31" s="229">
        <v>2872197190.7299995</v>
      </c>
      <c r="F31" s="229">
        <v>3099148496.3699994</v>
      </c>
      <c r="G31" s="229">
        <v>2939192662.8899994</v>
      </c>
    </row>
    <row r="32" spans="2:7" x14ac:dyDescent="0.25">
      <c r="B32" s="278" t="s">
        <v>222</v>
      </c>
      <c r="C32" s="229">
        <v>1533425455</v>
      </c>
      <c r="D32" s="229">
        <v>1386853356</v>
      </c>
      <c r="E32" s="229">
        <v>74907780.489999995</v>
      </c>
      <c r="F32" s="229">
        <v>81748735.11999999</v>
      </c>
      <c r="G32" s="229">
        <v>82527301.229999989</v>
      </c>
    </row>
    <row r="33" spans="2:7" x14ac:dyDescent="0.25">
      <c r="B33" s="278" t="s">
        <v>915</v>
      </c>
      <c r="C33" s="229">
        <v>20384001723</v>
      </c>
      <c r="D33" s="229">
        <v>22987234713.119999</v>
      </c>
      <c r="E33" s="229">
        <v>2217595839.3699994</v>
      </c>
      <c r="F33" s="229">
        <v>2220747637.6899996</v>
      </c>
      <c r="G33" s="229">
        <v>2274573775.3199992</v>
      </c>
    </row>
    <row r="34" spans="2:7" x14ac:dyDescent="0.25">
      <c r="B34" s="278" t="s">
        <v>916</v>
      </c>
      <c r="C34" s="229">
        <v>1357523044</v>
      </c>
      <c r="D34" s="229">
        <v>2474947936.1299996</v>
      </c>
      <c r="E34" s="229">
        <v>103964738.44</v>
      </c>
      <c r="F34" s="229">
        <v>634904766.18000007</v>
      </c>
      <c r="G34" s="229">
        <v>634904766.18000007</v>
      </c>
    </row>
    <row r="35" spans="2:7" x14ac:dyDescent="0.25">
      <c r="B35" s="278" t="s">
        <v>917</v>
      </c>
      <c r="C35" s="229">
        <v>3043332414</v>
      </c>
      <c r="D35" s="229">
        <v>3768248583.2800002</v>
      </c>
      <c r="E35" s="229">
        <v>300945065.86999995</v>
      </c>
      <c r="F35" s="229">
        <v>367858966.88999999</v>
      </c>
      <c r="G35" s="229">
        <v>218035563.49000001</v>
      </c>
    </row>
    <row r="36" spans="2:7" x14ac:dyDescent="0.25">
      <c r="B36" s="278" t="s">
        <v>200</v>
      </c>
      <c r="C36" s="229">
        <v>74079168</v>
      </c>
      <c r="D36" s="229">
        <v>74079168</v>
      </c>
      <c r="E36" s="229">
        <v>5790345</v>
      </c>
      <c r="F36" s="229">
        <v>5790345</v>
      </c>
      <c r="G36" s="229">
        <v>5790345</v>
      </c>
    </row>
    <row r="37" spans="2:7" x14ac:dyDescent="0.25">
      <c r="B37" s="278" t="s">
        <v>918</v>
      </c>
      <c r="C37" s="229">
        <v>3896827310</v>
      </c>
      <c r="D37" s="229">
        <v>4950531938</v>
      </c>
      <c r="E37" s="229">
        <v>173402195.79000002</v>
      </c>
      <c r="F37" s="229">
        <v>175961196.78</v>
      </c>
      <c r="G37" s="229">
        <v>170468777.38999999</v>
      </c>
    </row>
    <row r="38" spans="2:7" x14ac:dyDescent="0.25">
      <c r="B38" s="275" t="s">
        <v>201</v>
      </c>
      <c r="C38" s="276">
        <v>268623884854</v>
      </c>
      <c r="D38" s="276">
        <v>268216763686.66998</v>
      </c>
      <c r="E38" s="276">
        <v>17949058478.229996</v>
      </c>
      <c r="F38" s="276">
        <v>19955944412.199993</v>
      </c>
      <c r="G38" s="276">
        <v>20930622383.420002</v>
      </c>
    </row>
    <row r="39" spans="2:7" x14ac:dyDescent="0.25">
      <c r="B39" s="277" t="s">
        <v>202</v>
      </c>
      <c r="C39" s="229">
        <v>24181094950</v>
      </c>
      <c r="D39" s="229">
        <v>31226558522.149998</v>
      </c>
      <c r="E39" s="229">
        <v>1973960607.1799996</v>
      </c>
      <c r="F39" s="229">
        <v>2271507441.7900004</v>
      </c>
      <c r="G39" s="229">
        <v>2556106566.0700011</v>
      </c>
    </row>
    <row r="40" spans="2:7" x14ac:dyDescent="0.25">
      <c r="B40" s="278" t="s">
        <v>919</v>
      </c>
      <c r="C40" s="229">
        <v>22306765070</v>
      </c>
      <c r="D40" s="229">
        <v>29314856830.16</v>
      </c>
      <c r="E40" s="229">
        <v>1875267439.1499996</v>
      </c>
      <c r="F40" s="229">
        <v>2028736568.8200002</v>
      </c>
      <c r="G40" s="229">
        <v>2432718191.2900014</v>
      </c>
    </row>
    <row r="41" spans="2:7" x14ac:dyDescent="0.25">
      <c r="B41" s="278" t="s">
        <v>920</v>
      </c>
      <c r="C41" s="229">
        <v>1632201836</v>
      </c>
      <c r="D41" s="229">
        <v>1641815436.8299999</v>
      </c>
      <c r="E41" s="229">
        <v>96796352.049999997</v>
      </c>
      <c r="F41" s="229">
        <v>221816010.26000002</v>
      </c>
      <c r="G41" s="229">
        <v>104006546.08</v>
      </c>
    </row>
    <row r="42" spans="2:7" x14ac:dyDescent="0.25">
      <c r="B42" s="278" t="s">
        <v>203</v>
      </c>
      <c r="C42" s="229">
        <v>242128044</v>
      </c>
      <c r="D42" s="229">
        <v>269886255.16000003</v>
      </c>
      <c r="E42" s="229">
        <v>1896815.98</v>
      </c>
      <c r="F42" s="229">
        <v>20954862.710000001</v>
      </c>
      <c r="G42" s="229">
        <v>19381828.699999999</v>
      </c>
    </row>
    <row r="43" spans="2:7" x14ac:dyDescent="0.25">
      <c r="B43" s="277" t="s">
        <v>223</v>
      </c>
      <c r="C43" s="229">
        <v>18352875264</v>
      </c>
      <c r="D43" s="229">
        <v>21336269777.5</v>
      </c>
      <c r="E43" s="229">
        <v>1294775624.76</v>
      </c>
      <c r="F43" s="229">
        <v>1226108050.5599999</v>
      </c>
      <c r="G43" s="229">
        <v>1420221996.05</v>
      </c>
    </row>
    <row r="44" spans="2:7" x14ac:dyDescent="0.25">
      <c r="B44" s="278" t="s">
        <v>921</v>
      </c>
      <c r="C44" s="229">
        <v>10685424905</v>
      </c>
      <c r="D44" s="229">
        <v>16065670636.939999</v>
      </c>
      <c r="E44" s="229">
        <v>983203702.45999992</v>
      </c>
      <c r="F44" s="229">
        <v>890810160.50999987</v>
      </c>
      <c r="G44" s="229">
        <v>1083933151.6700001</v>
      </c>
    </row>
    <row r="45" spans="2:7" x14ac:dyDescent="0.25">
      <c r="B45" s="278" t="s">
        <v>922</v>
      </c>
      <c r="C45" s="229">
        <v>186316699</v>
      </c>
      <c r="D45" s="229">
        <v>219197448.56</v>
      </c>
      <c r="E45" s="229">
        <v>11090804</v>
      </c>
      <c r="F45" s="229">
        <v>11090804</v>
      </c>
      <c r="G45" s="229">
        <v>11090804</v>
      </c>
    </row>
    <row r="46" spans="2:7" ht="15.6" customHeight="1" x14ac:dyDescent="0.25">
      <c r="B46" s="278" t="s">
        <v>224</v>
      </c>
      <c r="C46" s="229">
        <v>168700000</v>
      </c>
      <c r="D46" s="229">
        <v>300590000</v>
      </c>
      <c r="E46" s="229"/>
      <c r="F46" s="229"/>
      <c r="G46" s="229"/>
    </row>
    <row r="47" spans="2:7" ht="15.6" customHeight="1" x14ac:dyDescent="0.25">
      <c r="B47" s="278" t="s">
        <v>225</v>
      </c>
      <c r="C47" s="229">
        <v>482534089</v>
      </c>
      <c r="D47" s="229">
        <v>332177121</v>
      </c>
      <c r="E47" s="229">
        <v>1038216</v>
      </c>
      <c r="F47" s="229">
        <v>19908747.010000002</v>
      </c>
      <c r="G47" s="229">
        <v>18003964.030000001</v>
      </c>
    </row>
    <row r="48" spans="2:7" ht="15.6" customHeight="1" x14ac:dyDescent="0.25">
      <c r="B48" s="278" t="s">
        <v>923</v>
      </c>
      <c r="C48" s="229">
        <v>6829899571</v>
      </c>
      <c r="D48" s="229">
        <v>4418634571</v>
      </c>
      <c r="E48" s="229">
        <v>299442902.30000001</v>
      </c>
      <c r="F48" s="229">
        <v>304298339.04000002</v>
      </c>
      <c r="G48" s="229">
        <v>307194076.34999996</v>
      </c>
    </row>
    <row r="49" spans="2:7" ht="15.6" customHeight="1" x14ac:dyDescent="0.25">
      <c r="B49" s="277" t="s">
        <v>924</v>
      </c>
      <c r="C49" s="229">
        <v>7309972466</v>
      </c>
      <c r="D49" s="229">
        <v>9819894973.9500008</v>
      </c>
      <c r="E49" s="229">
        <v>10670616.390000001</v>
      </c>
      <c r="F49" s="229">
        <v>235630579.70000005</v>
      </c>
      <c r="G49" s="229">
        <v>233992299.60000002</v>
      </c>
    </row>
    <row r="50" spans="2:7" ht="15.6" customHeight="1" x14ac:dyDescent="0.25">
      <c r="B50" s="278" t="s">
        <v>925</v>
      </c>
      <c r="C50" s="229">
        <v>7309972466</v>
      </c>
      <c r="D50" s="229">
        <v>9819894973.9500008</v>
      </c>
      <c r="E50" s="229">
        <v>10670616.390000001</v>
      </c>
      <c r="F50" s="229">
        <v>235630579.70000005</v>
      </c>
      <c r="G50" s="229">
        <v>233992299.60000002</v>
      </c>
    </row>
    <row r="51" spans="2:7" ht="15.6" customHeight="1" x14ac:dyDescent="0.25">
      <c r="B51" s="277" t="s">
        <v>226</v>
      </c>
      <c r="C51" s="229">
        <v>92264417778</v>
      </c>
      <c r="D51" s="229">
        <v>96687168227.139999</v>
      </c>
      <c r="E51" s="229">
        <v>11497144896.269999</v>
      </c>
      <c r="F51" s="229">
        <v>11628173395.799999</v>
      </c>
      <c r="G51" s="229">
        <v>11665813492.58</v>
      </c>
    </row>
    <row r="52" spans="2:7" ht="15.6" customHeight="1" x14ac:dyDescent="0.25">
      <c r="B52" s="278" t="s">
        <v>227</v>
      </c>
      <c r="C52" s="229">
        <v>612761765</v>
      </c>
      <c r="D52" s="229">
        <v>653991964</v>
      </c>
      <c r="E52" s="229">
        <v>2026237.21</v>
      </c>
      <c r="F52" s="229">
        <v>38997824.68</v>
      </c>
      <c r="G52" s="229">
        <v>89842978.159999996</v>
      </c>
    </row>
    <row r="53" spans="2:7" ht="15.6" customHeight="1" x14ac:dyDescent="0.25">
      <c r="B53" s="278" t="s">
        <v>228</v>
      </c>
      <c r="C53" s="229">
        <v>89379551278</v>
      </c>
      <c r="D53" s="229">
        <v>93707486155.139999</v>
      </c>
      <c r="E53" s="229">
        <v>11461073561.049999</v>
      </c>
      <c r="F53" s="229">
        <v>11461073561.049999</v>
      </c>
      <c r="G53" s="229">
        <v>11468009801.049999</v>
      </c>
    </row>
    <row r="54" spans="2:7" ht="15.6" customHeight="1" x14ac:dyDescent="0.25">
      <c r="B54" s="278" t="s">
        <v>229</v>
      </c>
      <c r="C54" s="229">
        <v>3431474</v>
      </c>
      <c r="D54" s="229">
        <v>87357162</v>
      </c>
      <c r="E54" s="229"/>
      <c r="F54" s="229"/>
      <c r="G54" s="229"/>
    </row>
    <row r="55" spans="2:7" ht="15.6" customHeight="1" x14ac:dyDescent="0.25">
      <c r="B55" s="278" t="s">
        <v>230</v>
      </c>
      <c r="C55" s="229">
        <v>2268673261</v>
      </c>
      <c r="D55" s="229">
        <v>2238332946</v>
      </c>
      <c r="E55" s="229">
        <v>34045098.009999998</v>
      </c>
      <c r="F55" s="229">
        <v>128102010.06999999</v>
      </c>
      <c r="G55" s="229">
        <v>107960713.37</v>
      </c>
    </row>
    <row r="56" spans="2:7" ht="15.6" customHeight="1" x14ac:dyDescent="0.25">
      <c r="B56" s="277" t="s">
        <v>231</v>
      </c>
      <c r="C56" s="229">
        <v>762083921</v>
      </c>
      <c r="D56" s="229">
        <v>939322302.72000003</v>
      </c>
      <c r="E56" s="229">
        <v>9785059.5</v>
      </c>
      <c r="F56" s="229">
        <v>18476412.390000001</v>
      </c>
      <c r="G56" s="229">
        <v>17814756.260000002</v>
      </c>
    </row>
    <row r="57" spans="2:7" ht="15.6" customHeight="1" x14ac:dyDescent="0.25">
      <c r="B57" s="278" t="s">
        <v>232</v>
      </c>
      <c r="C57" s="229">
        <v>749450836</v>
      </c>
      <c r="D57" s="229">
        <v>937328547.89999998</v>
      </c>
      <c r="E57" s="229">
        <v>9785059.5</v>
      </c>
      <c r="F57" s="229">
        <v>18476412.390000001</v>
      </c>
      <c r="G57" s="229">
        <v>17814756.260000002</v>
      </c>
    </row>
    <row r="58" spans="2:7" ht="15.6" customHeight="1" x14ac:dyDescent="0.25">
      <c r="B58" s="278" t="s">
        <v>926</v>
      </c>
      <c r="C58" s="229">
        <v>12633085</v>
      </c>
      <c r="D58" s="229">
        <v>1993754.8200000003</v>
      </c>
      <c r="E58" s="229">
        <v>0</v>
      </c>
      <c r="F58" s="229">
        <v>0</v>
      </c>
      <c r="G58" s="229">
        <v>0</v>
      </c>
    </row>
    <row r="59" spans="2:7" ht="15.6" customHeight="1" x14ac:dyDescent="0.25">
      <c r="B59" s="277" t="s">
        <v>233</v>
      </c>
      <c r="C59" s="229">
        <v>115004347968</v>
      </c>
      <c r="D59" s="229">
        <v>97209953256.350006</v>
      </c>
      <c r="E59" s="229">
        <v>2543094944.1799998</v>
      </c>
      <c r="F59" s="229">
        <v>3991847693.9299994</v>
      </c>
      <c r="G59" s="229">
        <v>4591501669.3799973</v>
      </c>
    </row>
    <row r="60" spans="2:7" ht="15.6" customHeight="1" x14ac:dyDescent="0.25">
      <c r="B60" s="278" t="s">
        <v>927</v>
      </c>
      <c r="C60" s="229">
        <v>63779679346</v>
      </c>
      <c r="D60" s="229">
        <v>48192916415.479996</v>
      </c>
      <c r="E60" s="229">
        <v>1693591326.0000002</v>
      </c>
      <c r="F60" s="229">
        <v>3020475583.3599992</v>
      </c>
      <c r="G60" s="229">
        <v>3345508968.6899981</v>
      </c>
    </row>
    <row r="61" spans="2:7" ht="15.6" customHeight="1" x14ac:dyDescent="0.25">
      <c r="B61" s="278" t="s">
        <v>928</v>
      </c>
      <c r="C61" s="229">
        <v>91082204</v>
      </c>
      <c r="D61" s="229">
        <v>81745633.400000006</v>
      </c>
      <c r="E61" s="229">
        <v>-411892.98</v>
      </c>
      <c r="F61" s="229">
        <v>4539970.71</v>
      </c>
      <c r="G61" s="229">
        <v>4838315.24</v>
      </c>
    </row>
    <row r="62" spans="2:7" ht="15.6" customHeight="1" x14ac:dyDescent="0.25">
      <c r="B62" s="278" t="s">
        <v>234</v>
      </c>
      <c r="C62" s="229">
        <v>46244887249</v>
      </c>
      <c r="D62" s="229">
        <v>43662695827</v>
      </c>
      <c r="E62" s="229">
        <v>504789261.33999991</v>
      </c>
      <c r="F62" s="229">
        <v>584303280.13</v>
      </c>
      <c r="G62" s="229">
        <v>803093335.79999995</v>
      </c>
    </row>
    <row r="63" spans="2:7" ht="15.6" customHeight="1" x14ac:dyDescent="0.25">
      <c r="B63" s="278" t="s">
        <v>929</v>
      </c>
      <c r="C63" s="229">
        <v>905376265</v>
      </c>
      <c r="D63" s="229">
        <v>1705376265</v>
      </c>
      <c r="E63" s="229">
        <v>200313907.21999997</v>
      </c>
      <c r="F63" s="229">
        <v>200313907.21999997</v>
      </c>
      <c r="G63" s="229">
        <v>246720946.40999997</v>
      </c>
    </row>
    <row r="64" spans="2:7" ht="15.6" customHeight="1" x14ac:dyDescent="0.25">
      <c r="B64" s="278" t="s">
        <v>930</v>
      </c>
      <c r="C64" s="229">
        <v>3983322904</v>
      </c>
      <c r="D64" s="229">
        <v>3567219115.4699998</v>
      </c>
      <c r="E64" s="229">
        <v>144812342.59999999</v>
      </c>
      <c r="F64" s="229">
        <v>182214952.51000002</v>
      </c>
      <c r="G64" s="229">
        <v>191340103.23999998</v>
      </c>
    </row>
    <row r="65" spans="2:7" ht="15.6" customHeight="1" x14ac:dyDescent="0.25">
      <c r="B65" s="277" t="s">
        <v>931</v>
      </c>
      <c r="C65" s="229">
        <v>2319162116</v>
      </c>
      <c r="D65" s="229">
        <v>3605196403</v>
      </c>
      <c r="E65" s="229">
        <v>176953901.87</v>
      </c>
      <c r="F65" s="229">
        <v>160082373.75999999</v>
      </c>
      <c r="G65" s="229">
        <v>140567391.59</v>
      </c>
    </row>
    <row r="66" spans="2:7" ht="15.6" customHeight="1" x14ac:dyDescent="0.25">
      <c r="B66" s="278" t="s">
        <v>932</v>
      </c>
      <c r="C66" s="229">
        <v>2319162116</v>
      </c>
      <c r="D66" s="229">
        <v>3605196403</v>
      </c>
      <c r="E66" s="229">
        <v>176953901.87</v>
      </c>
      <c r="F66" s="229">
        <v>160082373.75999999</v>
      </c>
      <c r="G66" s="229">
        <v>140567391.59</v>
      </c>
    </row>
    <row r="67" spans="2:7" ht="15.6" customHeight="1" x14ac:dyDescent="0.25">
      <c r="B67" s="277" t="s">
        <v>933</v>
      </c>
      <c r="C67" s="229">
        <v>149703020</v>
      </c>
      <c r="D67" s="229">
        <v>149703020</v>
      </c>
      <c r="E67" s="229">
        <v>12475251.67</v>
      </c>
      <c r="F67" s="229">
        <v>12475251.67</v>
      </c>
      <c r="G67" s="229">
        <v>12475251.67</v>
      </c>
    </row>
    <row r="68" spans="2:7" ht="15.6" customHeight="1" x14ac:dyDescent="0.25">
      <c r="B68" s="278" t="s">
        <v>934</v>
      </c>
      <c r="C68" s="229">
        <v>149703020</v>
      </c>
      <c r="D68" s="229">
        <v>149703020</v>
      </c>
      <c r="E68" s="229">
        <v>12475251.67</v>
      </c>
      <c r="F68" s="229">
        <v>12475251.67</v>
      </c>
      <c r="G68" s="229">
        <v>12475251.67</v>
      </c>
    </row>
    <row r="69" spans="2:7" ht="15.6" customHeight="1" x14ac:dyDescent="0.25">
      <c r="B69" s="277" t="s">
        <v>490</v>
      </c>
      <c r="C69" s="229">
        <v>8280227371</v>
      </c>
      <c r="D69" s="229">
        <v>7242697203.8599997</v>
      </c>
      <c r="E69" s="229">
        <v>430197576.41000003</v>
      </c>
      <c r="F69" s="229">
        <v>411643212.60000008</v>
      </c>
      <c r="G69" s="229">
        <v>292128960.21999997</v>
      </c>
    </row>
    <row r="70" spans="2:7" ht="15.6" customHeight="1" x14ac:dyDescent="0.25">
      <c r="B70" s="278" t="s">
        <v>935</v>
      </c>
      <c r="C70" s="229">
        <v>38137005</v>
      </c>
      <c r="D70" s="229">
        <v>71473940</v>
      </c>
      <c r="E70" s="229">
        <v>0</v>
      </c>
      <c r="F70" s="229">
        <v>0</v>
      </c>
      <c r="G70" s="229">
        <v>0</v>
      </c>
    </row>
    <row r="71" spans="2:7" ht="15.6" customHeight="1" x14ac:dyDescent="0.25">
      <c r="B71" s="278" t="s">
        <v>936</v>
      </c>
      <c r="C71" s="229">
        <v>0</v>
      </c>
      <c r="D71" s="229">
        <v>4307931.34</v>
      </c>
      <c r="E71" s="229"/>
      <c r="F71" s="229"/>
      <c r="G71" s="229"/>
    </row>
    <row r="72" spans="2:7" ht="15.6" customHeight="1" x14ac:dyDescent="0.25">
      <c r="B72" s="278" t="s">
        <v>937</v>
      </c>
      <c r="C72" s="229">
        <v>8068419109</v>
      </c>
      <c r="D72" s="229">
        <v>6993244075.5199995</v>
      </c>
      <c r="E72" s="229">
        <v>415724971.66000003</v>
      </c>
      <c r="F72" s="229">
        <v>397170607.85000008</v>
      </c>
      <c r="G72" s="229">
        <v>277656355.46999997</v>
      </c>
    </row>
    <row r="73" spans="2:7" ht="15.6" customHeight="1" x14ac:dyDescent="0.25">
      <c r="B73" s="278" t="s">
        <v>938</v>
      </c>
      <c r="C73" s="229">
        <v>173671257</v>
      </c>
      <c r="D73" s="229">
        <v>173671257</v>
      </c>
      <c r="E73" s="229">
        <v>14472604.75</v>
      </c>
      <c r="F73" s="229">
        <v>14472604.75</v>
      </c>
      <c r="G73" s="229">
        <v>14472604.75</v>
      </c>
    </row>
    <row r="74" spans="2:7" ht="15.6" customHeight="1" x14ac:dyDescent="0.25">
      <c r="B74" s="275" t="s">
        <v>235</v>
      </c>
      <c r="C74" s="276">
        <v>9784245470</v>
      </c>
      <c r="D74" s="276">
        <v>9506980161.5100021</v>
      </c>
      <c r="E74" s="276">
        <v>663620441.86000013</v>
      </c>
      <c r="F74" s="276">
        <v>681704732.16999984</v>
      </c>
      <c r="G74" s="276">
        <v>601103111.62999976</v>
      </c>
    </row>
    <row r="75" spans="2:7" ht="15.6" customHeight="1" x14ac:dyDescent="0.25">
      <c r="B75" s="277" t="s">
        <v>236</v>
      </c>
      <c r="C75" s="229">
        <v>900977565</v>
      </c>
      <c r="D75" s="229">
        <v>1013445672.13</v>
      </c>
      <c r="E75" s="229">
        <v>111716200</v>
      </c>
      <c r="F75" s="229">
        <v>58216843</v>
      </c>
      <c r="G75" s="229">
        <v>44097075.609999999</v>
      </c>
    </row>
    <row r="76" spans="2:7" ht="15.6" customHeight="1" x14ac:dyDescent="0.25">
      <c r="B76" s="278" t="s">
        <v>237</v>
      </c>
      <c r="C76" s="229">
        <v>240045174</v>
      </c>
      <c r="D76" s="229">
        <v>518045174</v>
      </c>
      <c r="E76" s="229">
        <v>110000000</v>
      </c>
      <c r="F76" s="229">
        <v>26272783.23</v>
      </c>
      <c r="G76" s="229">
        <v>13962866.59</v>
      </c>
    </row>
    <row r="77" spans="2:7" ht="15.6" customHeight="1" x14ac:dyDescent="0.25">
      <c r="B77" s="278" t="s">
        <v>939</v>
      </c>
      <c r="C77" s="229">
        <v>469841946</v>
      </c>
      <c r="D77" s="229">
        <v>371439021</v>
      </c>
      <c r="E77" s="229">
        <v>1514250</v>
      </c>
      <c r="F77" s="229">
        <v>27916301.719999999</v>
      </c>
      <c r="G77" s="229">
        <v>26604477.279999997</v>
      </c>
    </row>
    <row r="78" spans="2:7" ht="15.6" customHeight="1" x14ac:dyDescent="0.25">
      <c r="B78" s="278" t="s">
        <v>940</v>
      </c>
      <c r="C78" s="229">
        <v>16170945</v>
      </c>
      <c r="D78" s="229">
        <v>31625779.030000001</v>
      </c>
      <c r="E78" s="229">
        <v>0</v>
      </c>
      <c r="F78" s="229">
        <v>0</v>
      </c>
      <c r="G78" s="229">
        <v>0</v>
      </c>
    </row>
    <row r="79" spans="2:7" ht="15.6" customHeight="1" x14ac:dyDescent="0.25">
      <c r="B79" s="278" t="s">
        <v>238</v>
      </c>
      <c r="C79" s="229">
        <v>174919500</v>
      </c>
      <c r="D79" s="229">
        <v>92335698.099999994</v>
      </c>
      <c r="E79" s="229">
        <v>201950</v>
      </c>
      <c r="F79" s="229">
        <v>4027758.0500000003</v>
      </c>
      <c r="G79" s="229">
        <v>3529731.74</v>
      </c>
    </row>
    <row r="80" spans="2:7" ht="15.6" customHeight="1" x14ac:dyDescent="0.25">
      <c r="B80" s="277" t="s">
        <v>239</v>
      </c>
      <c r="C80" s="229">
        <v>8164325450</v>
      </c>
      <c r="D80" s="229">
        <v>7803199182</v>
      </c>
      <c r="E80" s="229">
        <v>504545809.44</v>
      </c>
      <c r="F80" s="229">
        <v>569434361.41999996</v>
      </c>
      <c r="G80" s="229">
        <v>507926510.69999987</v>
      </c>
    </row>
    <row r="81" spans="2:7" ht="15.6" customHeight="1" x14ac:dyDescent="0.25">
      <c r="B81" s="278" t="s">
        <v>240</v>
      </c>
      <c r="C81" s="229">
        <v>973791002</v>
      </c>
      <c r="D81" s="229">
        <v>289579366</v>
      </c>
      <c r="E81" s="229">
        <v>1551657.95</v>
      </c>
      <c r="F81" s="229">
        <v>7493916.1600000011</v>
      </c>
      <c r="G81" s="229">
        <v>7222494.1500000004</v>
      </c>
    </row>
    <row r="82" spans="2:7" ht="15.6" customHeight="1" x14ac:dyDescent="0.25">
      <c r="B82" s="278" t="s">
        <v>941</v>
      </c>
      <c r="C82" s="229">
        <v>793665</v>
      </c>
      <c r="D82" s="229">
        <v>2225085</v>
      </c>
      <c r="E82" s="229"/>
      <c r="F82" s="229"/>
      <c r="G82" s="229"/>
    </row>
    <row r="83" spans="2:7" ht="15.6" customHeight="1" x14ac:dyDescent="0.25">
      <c r="B83" s="278" t="s">
        <v>241</v>
      </c>
      <c r="C83" s="229">
        <v>168156337</v>
      </c>
      <c r="D83" s="229">
        <v>173849337</v>
      </c>
      <c r="E83" s="229">
        <v>6000000</v>
      </c>
      <c r="F83" s="229">
        <v>14439905.32</v>
      </c>
      <c r="G83" s="229">
        <v>14439905.32</v>
      </c>
    </row>
    <row r="84" spans="2:7" ht="15.6" customHeight="1" x14ac:dyDescent="0.25">
      <c r="B84" s="278" t="s">
        <v>942</v>
      </c>
      <c r="C84" s="229">
        <v>8548244</v>
      </c>
      <c r="D84" s="229">
        <v>2044254</v>
      </c>
      <c r="E84" s="229"/>
      <c r="F84" s="229"/>
      <c r="G84" s="229"/>
    </row>
    <row r="85" spans="2:7" ht="15.6" customHeight="1" x14ac:dyDescent="0.25">
      <c r="B85" s="278" t="s">
        <v>242</v>
      </c>
      <c r="C85" s="229">
        <v>35876056</v>
      </c>
      <c r="D85" s="229">
        <v>30150777</v>
      </c>
      <c r="E85" s="229">
        <v>480901.5</v>
      </c>
      <c r="F85" s="229">
        <v>949362.24</v>
      </c>
      <c r="G85" s="229">
        <v>738640.74</v>
      </c>
    </row>
    <row r="86" spans="2:7" ht="15.6" customHeight="1" x14ac:dyDescent="0.25">
      <c r="B86" s="278" t="s">
        <v>943</v>
      </c>
      <c r="C86" s="229">
        <v>133100000</v>
      </c>
      <c r="D86" s="229">
        <v>167100000</v>
      </c>
      <c r="E86" s="229">
        <v>34000000</v>
      </c>
      <c r="F86" s="229">
        <v>11715041.67</v>
      </c>
      <c r="G86" s="229">
        <v>11715041.67</v>
      </c>
    </row>
    <row r="87" spans="2:7" x14ac:dyDescent="0.25">
      <c r="B87" s="278" t="s">
        <v>944</v>
      </c>
      <c r="C87" s="229">
        <v>103477325</v>
      </c>
      <c r="D87" s="229">
        <v>80252440</v>
      </c>
      <c r="E87" s="229">
        <v>217350.2</v>
      </c>
      <c r="F87" s="229">
        <v>3535665.97</v>
      </c>
      <c r="G87" s="229">
        <v>3322747.5</v>
      </c>
    </row>
    <row r="88" spans="2:7" x14ac:dyDescent="0.25">
      <c r="B88" s="278" t="s">
        <v>243</v>
      </c>
      <c r="C88" s="229">
        <v>901641995</v>
      </c>
      <c r="D88" s="229">
        <v>881195008</v>
      </c>
      <c r="E88" s="229">
        <v>52892100.619999997</v>
      </c>
      <c r="F88" s="229">
        <v>64376497.179999992</v>
      </c>
      <c r="G88" s="229">
        <v>71746542.660000011</v>
      </c>
    </row>
    <row r="89" spans="2:7" x14ac:dyDescent="0.25">
      <c r="B89" s="278" t="s">
        <v>244</v>
      </c>
      <c r="C89" s="229">
        <v>631898544</v>
      </c>
      <c r="D89" s="229">
        <v>886408680</v>
      </c>
      <c r="E89" s="229">
        <v>206959581</v>
      </c>
      <c r="F89" s="229">
        <v>91796555.689999998</v>
      </c>
      <c r="G89" s="229">
        <v>111889099.47999999</v>
      </c>
    </row>
    <row r="90" spans="2:7" x14ac:dyDescent="0.25">
      <c r="B90" s="278" t="s">
        <v>245</v>
      </c>
      <c r="C90" s="229">
        <v>113761553</v>
      </c>
      <c r="D90" s="229">
        <v>107411553</v>
      </c>
      <c r="E90" s="229">
        <v>-6221795.1800000006</v>
      </c>
      <c r="F90" s="229">
        <v>5149846.72</v>
      </c>
      <c r="G90" s="229">
        <v>8559684.0500000007</v>
      </c>
    </row>
    <row r="91" spans="2:7" x14ac:dyDescent="0.25">
      <c r="B91" s="278" t="s">
        <v>246</v>
      </c>
      <c r="C91" s="229">
        <v>9649264</v>
      </c>
      <c r="D91" s="229">
        <v>3155189</v>
      </c>
      <c r="E91" s="229">
        <v>0</v>
      </c>
      <c r="F91" s="229">
        <v>112498.25</v>
      </c>
      <c r="G91" s="229">
        <v>0</v>
      </c>
    </row>
    <row r="92" spans="2:7" x14ac:dyDescent="0.25">
      <c r="B92" s="278" t="s">
        <v>247</v>
      </c>
      <c r="C92" s="229">
        <v>84934884</v>
      </c>
      <c r="D92" s="229">
        <v>66405836</v>
      </c>
      <c r="E92" s="229">
        <v>0</v>
      </c>
      <c r="F92" s="229">
        <v>896258.85</v>
      </c>
      <c r="G92" s="229">
        <v>783760.6</v>
      </c>
    </row>
    <row r="93" spans="2:7" x14ac:dyDescent="0.25">
      <c r="B93" s="278" t="s">
        <v>945</v>
      </c>
      <c r="C93" s="229">
        <v>12000000</v>
      </c>
      <c r="D93" s="229">
        <v>12000000</v>
      </c>
      <c r="E93" s="229">
        <v>257038.35</v>
      </c>
      <c r="F93" s="229">
        <v>257038.35</v>
      </c>
      <c r="G93" s="229">
        <v>257038.35</v>
      </c>
    </row>
    <row r="94" spans="2:7" x14ac:dyDescent="0.25">
      <c r="B94" s="278" t="s">
        <v>249</v>
      </c>
      <c r="C94" s="229">
        <v>4986696581</v>
      </c>
      <c r="D94" s="229">
        <v>5101421657</v>
      </c>
      <c r="E94" s="229">
        <v>208408975</v>
      </c>
      <c r="F94" s="229">
        <v>368711775.01999998</v>
      </c>
      <c r="G94" s="229">
        <v>277251556.17999989</v>
      </c>
    </row>
    <row r="95" spans="2:7" x14ac:dyDescent="0.25">
      <c r="B95" s="277" t="s">
        <v>250</v>
      </c>
      <c r="C95" s="229">
        <v>718942455</v>
      </c>
      <c r="D95" s="229">
        <v>690335307.38</v>
      </c>
      <c r="E95" s="229">
        <v>47358432.420000002</v>
      </c>
      <c r="F95" s="229">
        <v>54053527.75</v>
      </c>
      <c r="G95" s="229">
        <v>49079525.320000008</v>
      </c>
    </row>
    <row r="96" spans="2:7" x14ac:dyDescent="0.25">
      <c r="B96" s="278" t="s">
        <v>251</v>
      </c>
      <c r="C96" s="229">
        <v>282064978</v>
      </c>
      <c r="D96" s="229">
        <v>264233187.03999999</v>
      </c>
      <c r="E96" s="229">
        <v>28430553.609999999</v>
      </c>
      <c r="F96" s="229">
        <v>28678594.049999997</v>
      </c>
      <c r="G96" s="229">
        <v>20774779.920000002</v>
      </c>
    </row>
    <row r="97" spans="2:7" x14ac:dyDescent="0.25">
      <c r="B97" s="278" t="s">
        <v>252</v>
      </c>
      <c r="C97" s="229">
        <v>4538111</v>
      </c>
      <c r="D97" s="229">
        <v>4965969.5</v>
      </c>
      <c r="E97" s="229">
        <v>346184.82</v>
      </c>
      <c r="F97" s="229">
        <v>379878.51</v>
      </c>
      <c r="G97" s="229">
        <v>379878.51</v>
      </c>
    </row>
    <row r="98" spans="2:7" x14ac:dyDescent="0.25">
      <c r="B98" s="278" t="s">
        <v>253</v>
      </c>
      <c r="C98" s="229">
        <v>149278972</v>
      </c>
      <c r="D98" s="229">
        <v>160620568.86999997</v>
      </c>
      <c r="E98" s="229">
        <v>11135254.07</v>
      </c>
      <c r="F98" s="229">
        <v>12934570.629999999</v>
      </c>
      <c r="G98" s="229">
        <v>15139042.910000002</v>
      </c>
    </row>
    <row r="99" spans="2:7" x14ac:dyDescent="0.25">
      <c r="B99" s="278" t="s">
        <v>254</v>
      </c>
      <c r="C99" s="229">
        <v>16000000</v>
      </c>
      <c r="D99" s="229">
        <v>10675506.469999999</v>
      </c>
      <c r="E99" s="229">
        <v>-1355123.64</v>
      </c>
      <c r="F99" s="229">
        <v>225380</v>
      </c>
      <c r="G99" s="229">
        <v>1772143.67</v>
      </c>
    </row>
    <row r="100" spans="2:7" x14ac:dyDescent="0.25">
      <c r="B100" s="278" t="s">
        <v>255</v>
      </c>
      <c r="C100" s="229">
        <v>62669184</v>
      </c>
      <c r="D100" s="229">
        <v>63260972</v>
      </c>
      <c r="E100" s="229">
        <v>7493391</v>
      </c>
      <c r="F100" s="229">
        <v>3431040.14</v>
      </c>
      <c r="G100" s="229">
        <v>3204151.67</v>
      </c>
    </row>
    <row r="101" spans="2:7" x14ac:dyDescent="0.25">
      <c r="B101" s="278" t="s">
        <v>256</v>
      </c>
      <c r="C101" s="229">
        <v>1688957</v>
      </c>
      <c r="D101" s="229">
        <v>1389006</v>
      </c>
      <c r="E101" s="229">
        <v>0</v>
      </c>
      <c r="F101" s="229">
        <v>0</v>
      </c>
      <c r="G101" s="229">
        <v>0</v>
      </c>
    </row>
    <row r="102" spans="2:7" x14ac:dyDescent="0.25">
      <c r="B102" s="278" t="s">
        <v>257</v>
      </c>
      <c r="C102" s="229">
        <v>6552322</v>
      </c>
      <c r="D102" s="229">
        <v>6550451</v>
      </c>
      <c r="E102" s="229">
        <v>629.64</v>
      </c>
      <c r="F102" s="229">
        <v>448584.02</v>
      </c>
      <c r="G102" s="229">
        <v>448584.02</v>
      </c>
    </row>
    <row r="103" spans="2:7" x14ac:dyDescent="0.25">
      <c r="B103" s="278" t="s">
        <v>258</v>
      </c>
      <c r="C103" s="229">
        <v>196149931</v>
      </c>
      <c r="D103" s="229">
        <v>178639646.50000003</v>
      </c>
      <c r="E103" s="229">
        <v>1307542.92</v>
      </c>
      <c r="F103" s="229">
        <v>7955480.4000000004</v>
      </c>
      <c r="G103" s="229">
        <v>7360944.6200000001</v>
      </c>
    </row>
    <row r="104" spans="2:7" x14ac:dyDescent="0.25">
      <c r="B104" s="275" t="s">
        <v>204</v>
      </c>
      <c r="C104" s="276">
        <v>626232997285</v>
      </c>
      <c r="D104" s="276">
        <v>646760738452.25</v>
      </c>
      <c r="E104" s="276">
        <v>29674562158.09</v>
      </c>
      <c r="F104" s="276">
        <v>49195162086.710007</v>
      </c>
      <c r="G104" s="276">
        <v>50075906592.169991</v>
      </c>
    </row>
    <row r="105" spans="2:7" x14ac:dyDescent="0.25">
      <c r="B105" s="277" t="s">
        <v>477</v>
      </c>
      <c r="C105" s="229">
        <v>26591527885</v>
      </c>
      <c r="D105" s="229">
        <v>31616949610.52</v>
      </c>
      <c r="E105" s="229">
        <v>3561211063.2899995</v>
      </c>
      <c r="F105" s="229">
        <v>3507640901.7299995</v>
      </c>
      <c r="G105" s="229">
        <v>3307269077.5999994</v>
      </c>
    </row>
    <row r="106" spans="2:7" x14ac:dyDescent="0.25">
      <c r="B106" s="278" t="s">
        <v>946</v>
      </c>
      <c r="C106" s="229">
        <v>3603255154</v>
      </c>
      <c r="D106" s="229">
        <v>4877937665.8400002</v>
      </c>
      <c r="E106" s="229">
        <v>657453119.7299999</v>
      </c>
      <c r="F106" s="229">
        <v>640454721.94000006</v>
      </c>
      <c r="G106" s="229">
        <v>733910230.62</v>
      </c>
    </row>
    <row r="107" spans="2:7" x14ac:dyDescent="0.25">
      <c r="B107" s="278" t="s">
        <v>947</v>
      </c>
      <c r="C107" s="229">
        <v>1105454000</v>
      </c>
      <c r="D107" s="229">
        <v>963115036.67999995</v>
      </c>
      <c r="E107" s="229">
        <v>82147610.75</v>
      </c>
      <c r="F107" s="229">
        <v>28138325.18</v>
      </c>
      <c r="G107" s="229">
        <v>20642704.420000002</v>
      </c>
    </row>
    <row r="108" spans="2:7" x14ac:dyDescent="0.25">
      <c r="B108" s="278" t="s">
        <v>948</v>
      </c>
      <c r="C108" s="229">
        <v>21882818731</v>
      </c>
      <c r="D108" s="229">
        <v>25762070908</v>
      </c>
      <c r="E108" s="229">
        <v>2821441332.8099995</v>
      </c>
      <c r="F108" s="229">
        <v>2839047854.6099997</v>
      </c>
      <c r="G108" s="229">
        <v>2552716142.5599995</v>
      </c>
    </row>
    <row r="109" spans="2:7" x14ac:dyDescent="0.25">
      <c r="B109" s="278" t="s">
        <v>949</v>
      </c>
      <c r="C109" s="229">
        <v>0</v>
      </c>
      <c r="D109" s="229">
        <v>13826000</v>
      </c>
      <c r="E109" s="229">
        <v>169000</v>
      </c>
      <c r="F109" s="229">
        <v>0</v>
      </c>
      <c r="G109" s="229">
        <v>0</v>
      </c>
    </row>
    <row r="110" spans="2:7" x14ac:dyDescent="0.25">
      <c r="B110" s="277" t="s">
        <v>205</v>
      </c>
      <c r="C110" s="229">
        <v>133160839893</v>
      </c>
      <c r="D110" s="229">
        <v>138749382629.06</v>
      </c>
      <c r="E110" s="229">
        <v>13476471892.459999</v>
      </c>
      <c r="F110" s="229">
        <v>10477667831.119999</v>
      </c>
      <c r="G110" s="229">
        <v>11014426835.970001</v>
      </c>
    </row>
    <row r="111" spans="2:7" x14ac:dyDescent="0.25">
      <c r="B111" s="278" t="s">
        <v>950</v>
      </c>
      <c r="C111" s="229">
        <v>161555740</v>
      </c>
      <c r="D111" s="229">
        <v>168657480.63999999</v>
      </c>
      <c r="E111" s="229">
        <v>17000000</v>
      </c>
      <c r="F111" s="229">
        <v>17000000</v>
      </c>
      <c r="G111" s="229">
        <v>17000000</v>
      </c>
    </row>
    <row r="112" spans="2:7" x14ac:dyDescent="0.25">
      <c r="B112" s="278" t="s">
        <v>951</v>
      </c>
      <c r="C112" s="229">
        <v>12981049711</v>
      </c>
      <c r="D112" s="229">
        <v>13873739210.600002</v>
      </c>
      <c r="E112" s="229">
        <v>861700367.75</v>
      </c>
      <c r="F112" s="229">
        <v>1044116060.7099999</v>
      </c>
      <c r="G112" s="229">
        <v>963889242.57999992</v>
      </c>
    </row>
    <row r="113" spans="2:7" x14ac:dyDescent="0.25">
      <c r="B113" s="278" t="s">
        <v>952</v>
      </c>
      <c r="C113" s="229">
        <v>11127355992</v>
      </c>
      <c r="D113" s="229">
        <v>11876886829.73</v>
      </c>
      <c r="E113" s="229">
        <v>972484869.17000008</v>
      </c>
      <c r="F113" s="229">
        <v>971910122.66999996</v>
      </c>
      <c r="G113" s="229">
        <v>1052955030.48</v>
      </c>
    </row>
    <row r="114" spans="2:7" x14ac:dyDescent="0.25">
      <c r="B114" s="278" t="s">
        <v>206</v>
      </c>
      <c r="C114" s="229">
        <v>30270000</v>
      </c>
      <c r="D114" s="229">
        <v>84833675</v>
      </c>
      <c r="E114" s="229">
        <v>3722334.2</v>
      </c>
      <c r="F114" s="229">
        <v>3011133.74</v>
      </c>
      <c r="G114" s="229">
        <v>2247830.33</v>
      </c>
    </row>
    <row r="115" spans="2:7" x14ac:dyDescent="0.25">
      <c r="B115" s="278" t="s">
        <v>953</v>
      </c>
      <c r="C115" s="229">
        <v>9521296</v>
      </c>
      <c r="D115" s="229">
        <v>10007884</v>
      </c>
      <c r="E115" s="229">
        <v>639558.47</v>
      </c>
      <c r="F115" s="229">
        <v>636677.47</v>
      </c>
      <c r="G115" s="229">
        <v>636677.47</v>
      </c>
    </row>
    <row r="116" spans="2:7" x14ac:dyDescent="0.25">
      <c r="B116" s="278" t="s">
        <v>954</v>
      </c>
      <c r="C116" s="229">
        <v>108851087154</v>
      </c>
      <c r="D116" s="229">
        <v>112735257549.09</v>
      </c>
      <c r="E116" s="229">
        <v>11620924762.869999</v>
      </c>
      <c r="F116" s="229">
        <v>8440993836.5299988</v>
      </c>
      <c r="G116" s="229">
        <v>8977698055.1100006</v>
      </c>
    </row>
    <row r="117" spans="2:7" x14ac:dyDescent="0.25">
      <c r="B117" s="277" t="s">
        <v>478</v>
      </c>
      <c r="C117" s="229">
        <v>9752583104</v>
      </c>
      <c r="D117" s="229">
        <v>13128758995.429998</v>
      </c>
      <c r="E117" s="229">
        <v>1323542902.3899999</v>
      </c>
      <c r="F117" s="229">
        <v>1532811876.9099998</v>
      </c>
      <c r="G117" s="229">
        <v>1298287442.5899999</v>
      </c>
    </row>
    <row r="118" spans="2:7" x14ac:dyDescent="0.25">
      <c r="B118" s="278" t="s">
        <v>955</v>
      </c>
      <c r="C118" s="229">
        <v>1475270784</v>
      </c>
      <c r="D118" s="229">
        <v>1875707600.1400001</v>
      </c>
      <c r="E118" s="229">
        <v>252457737.37</v>
      </c>
      <c r="F118" s="229">
        <v>248836602.97999999</v>
      </c>
      <c r="G118" s="229">
        <v>138074843.57999998</v>
      </c>
    </row>
    <row r="119" spans="2:7" x14ac:dyDescent="0.25">
      <c r="B119" s="278" t="s">
        <v>956</v>
      </c>
      <c r="C119" s="229">
        <v>1292268863</v>
      </c>
      <c r="D119" s="229">
        <v>3100761832.6500001</v>
      </c>
      <c r="E119" s="229">
        <v>504723165.61000001</v>
      </c>
      <c r="F119" s="229">
        <v>768337171.36000001</v>
      </c>
      <c r="G119" s="229">
        <v>676862602.24000001</v>
      </c>
    </row>
    <row r="120" spans="2:7" x14ac:dyDescent="0.25">
      <c r="B120" s="278" t="s">
        <v>957</v>
      </c>
      <c r="C120" s="229">
        <v>4430496507</v>
      </c>
      <c r="D120" s="229">
        <v>4585915014.6000004</v>
      </c>
      <c r="E120" s="229">
        <v>344891614.60999995</v>
      </c>
      <c r="F120" s="229">
        <v>273103394.22999996</v>
      </c>
      <c r="G120" s="229">
        <v>260746545.73999995</v>
      </c>
    </row>
    <row r="121" spans="2:7" x14ac:dyDescent="0.25">
      <c r="B121" s="278" t="s">
        <v>958</v>
      </c>
      <c r="C121" s="229">
        <v>709263</v>
      </c>
      <c r="D121" s="229">
        <v>0</v>
      </c>
      <c r="E121" s="229"/>
      <c r="F121" s="229"/>
      <c r="G121" s="229"/>
    </row>
    <row r="122" spans="2:7" x14ac:dyDescent="0.25">
      <c r="B122" s="278" t="s">
        <v>959</v>
      </c>
      <c r="C122" s="229">
        <v>331428298</v>
      </c>
      <c r="D122" s="229">
        <v>918343704.48999989</v>
      </c>
      <c r="E122" s="229">
        <v>30923973.759999998</v>
      </c>
      <c r="F122" s="229">
        <v>36994358.359999999</v>
      </c>
      <c r="G122" s="229">
        <v>84014669.519999996</v>
      </c>
    </row>
    <row r="123" spans="2:7" x14ac:dyDescent="0.25">
      <c r="B123" s="278" t="s">
        <v>960</v>
      </c>
      <c r="C123" s="229">
        <v>2222409389</v>
      </c>
      <c r="D123" s="229">
        <v>2648030843.5499997</v>
      </c>
      <c r="E123" s="229">
        <v>190546411.03999999</v>
      </c>
      <c r="F123" s="229">
        <v>205540349.97999999</v>
      </c>
      <c r="G123" s="229">
        <v>138588781.51000002</v>
      </c>
    </row>
    <row r="124" spans="2:7" x14ac:dyDescent="0.25">
      <c r="B124" s="277" t="s">
        <v>479</v>
      </c>
      <c r="C124" s="229">
        <v>299968351366</v>
      </c>
      <c r="D124" s="229">
        <v>302032591407.91003</v>
      </c>
      <c r="E124" s="229">
        <v>6345133452.960001</v>
      </c>
      <c r="F124" s="229">
        <v>21325737838.470005</v>
      </c>
      <c r="G124" s="229">
        <v>21765898527.559998</v>
      </c>
    </row>
    <row r="125" spans="2:7" x14ac:dyDescent="0.25">
      <c r="B125" s="278" t="s">
        <v>961</v>
      </c>
      <c r="C125" s="229">
        <v>20083879983</v>
      </c>
      <c r="D125" s="229">
        <v>16649474043.840002</v>
      </c>
      <c r="E125" s="229">
        <v>881445676.69000018</v>
      </c>
      <c r="F125" s="229">
        <v>994423878.7900002</v>
      </c>
      <c r="G125" s="229">
        <v>1449161466.0900002</v>
      </c>
    </row>
    <row r="126" spans="2:7" x14ac:dyDescent="0.25">
      <c r="B126" s="278" t="s">
        <v>962</v>
      </c>
      <c r="C126" s="229">
        <v>101277757523</v>
      </c>
      <c r="D126" s="229">
        <v>106317992899.67</v>
      </c>
      <c r="E126" s="229">
        <v>562574809.59000003</v>
      </c>
      <c r="F126" s="229">
        <v>8714841706.6000004</v>
      </c>
      <c r="G126" s="229">
        <v>8634571410.8800011</v>
      </c>
    </row>
    <row r="127" spans="2:7" x14ac:dyDescent="0.25">
      <c r="B127" s="278" t="s">
        <v>963</v>
      </c>
      <c r="C127" s="229">
        <v>31159505328</v>
      </c>
      <c r="D127" s="229">
        <v>31230451734.02</v>
      </c>
      <c r="E127" s="229">
        <v>187746500.91999999</v>
      </c>
      <c r="F127" s="229">
        <v>2436154854.9700003</v>
      </c>
      <c r="G127" s="229">
        <v>2441995706.6299996</v>
      </c>
    </row>
    <row r="128" spans="2:7" x14ac:dyDescent="0.25">
      <c r="B128" s="278" t="s">
        <v>964</v>
      </c>
      <c r="C128" s="229">
        <v>24122473036</v>
      </c>
      <c r="D128" s="229">
        <v>26123440970.760002</v>
      </c>
      <c r="E128" s="229">
        <v>2069760462.3399999</v>
      </c>
      <c r="F128" s="229">
        <v>1720282221.8400002</v>
      </c>
      <c r="G128" s="229">
        <v>1564746685.1500001</v>
      </c>
    </row>
    <row r="129" spans="2:7" x14ac:dyDescent="0.25">
      <c r="B129" s="278" t="s">
        <v>965</v>
      </c>
      <c r="C129" s="229">
        <v>3625349180</v>
      </c>
      <c r="D129" s="229">
        <v>3596190726.499999</v>
      </c>
      <c r="E129" s="229">
        <v>9219760</v>
      </c>
      <c r="F129" s="229">
        <v>191000460.28999999</v>
      </c>
      <c r="G129" s="229">
        <v>190401749.09</v>
      </c>
    </row>
    <row r="130" spans="2:7" x14ac:dyDescent="0.25">
      <c r="B130" s="278" t="s">
        <v>966</v>
      </c>
      <c r="C130" s="229">
        <v>10281253720</v>
      </c>
      <c r="D130" s="229">
        <v>12022379669.210001</v>
      </c>
      <c r="E130" s="229">
        <v>168342222.11000001</v>
      </c>
      <c r="F130" s="229">
        <v>950934253.38000011</v>
      </c>
      <c r="G130" s="229">
        <v>960620068.42999995</v>
      </c>
    </row>
    <row r="131" spans="2:7" x14ac:dyDescent="0.25">
      <c r="B131" s="278" t="s">
        <v>967</v>
      </c>
      <c r="C131" s="229">
        <v>1362362320</v>
      </c>
      <c r="D131" s="229">
        <v>1303094631.4300001</v>
      </c>
      <c r="E131" s="229">
        <v>14798412.310000001</v>
      </c>
      <c r="F131" s="229">
        <v>93339859.200000003</v>
      </c>
      <c r="G131" s="229">
        <v>91558256.170000002</v>
      </c>
    </row>
    <row r="132" spans="2:7" x14ac:dyDescent="0.25">
      <c r="B132" s="278" t="s">
        <v>968</v>
      </c>
      <c r="C132" s="229">
        <v>561077865</v>
      </c>
      <c r="D132" s="229">
        <v>648249085.31999993</v>
      </c>
      <c r="E132" s="229">
        <v>35943529.399999999</v>
      </c>
      <c r="F132" s="229">
        <v>50529218.390000001</v>
      </c>
      <c r="G132" s="229">
        <v>55020538.699999996</v>
      </c>
    </row>
    <row r="133" spans="2:7" x14ac:dyDescent="0.25">
      <c r="B133" s="278" t="s">
        <v>969</v>
      </c>
      <c r="C133" s="229">
        <v>556875231</v>
      </c>
      <c r="D133" s="229">
        <v>667684622.66999984</v>
      </c>
      <c r="E133" s="229">
        <v>55681150.090000004</v>
      </c>
      <c r="F133" s="229">
        <v>62034666.339999996</v>
      </c>
      <c r="G133" s="229">
        <v>62198337.059999995</v>
      </c>
    </row>
    <row r="134" spans="2:7" x14ac:dyDescent="0.25">
      <c r="B134" s="278" t="s">
        <v>970</v>
      </c>
      <c r="C134" s="229">
        <v>1057935212</v>
      </c>
      <c r="D134" s="229">
        <v>1765225123.0099998</v>
      </c>
      <c r="E134" s="229">
        <v>111582520.41999999</v>
      </c>
      <c r="F134" s="229">
        <v>114140236.70999999</v>
      </c>
      <c r="G134" s="229">
        <v>112677169.25</v>
      </c>
    </row>
    <row r="135" spans="2:7" x14ac:dyDescent="0.25">
      <c r="B135" s="278" t="s">
        <v>971</v>
      </c>
      <c r="C135" s="229">
        <v>105879881968</v>
      </c>
      <c r="D135" s="229">
        <v>101708407901.48</v>
      </c>
      <c r="E135" s="229">
        <v>2248038409.0900006</v>
      </c>
      <c r="F135" s="229">
        <v>5998056481.9600019</v>
      </c>
      <c r="G135" s="229">
        <v>6202947140.1099987</v>
      </c>
    </row>
    <row r="136" spans="2:7" x14ac:dyDescent="0.25">
      <c r="B136" s="277" t="s">
        <v>207</v>
      </c>
      <c r="C136" s="229">
        <v>155715919621</v>
      </c>
      <c r="D136" s="229">
        <v>160113088627.39001</v>
      </c>
      <c r="E136" s="229">
        <v>4893131057.9700003</v>
      </c>
      <c r="F136" s="229">
        <v>12287228470.150002</v>
      </c>
      <c r="G136" s="229">
        <v>12630547421.790001</v>
      </c>
    </row>
    <row r="137" spans="2:7" x14ac:dyDescent="0.25">
      <c r="B137" s="278" t="s">
        <v>972</v>
      </c>
      <c r="C137" s="229">
        <v>73577328735</v>
      </c>
      <c r="D137" s="229">
        <v>77044256949.580002</v>
      </c>
      <c r="E137" s="229">
        <v>28970050.989999998</v>
      </c>
      <c r="F137" s="229">
        <v>6202332061.8000002</v>
      </c>
      <c r="G137" s="229">
        <v>6186530627.96</v>
      </c>
    </row>
    <row r="138" spans="2:7" x14ac:dyDescent="0.25">
      <c r="B138" s="278" t="s">
        <v>973</v>
      </c>
      <c r="C138" s="229">
        <v>0</v>
      </c>
      <c r="D138" s="229">
        <v>600000</v>
      </c>
      <c r="E138" s="229">
        <v>0</v>
      </c>
      <c r="F138" s="229">
        <v>0</v>
      </c>
      <c r="G138" s="229">
        <v>0</v>
      </c>
    </row>
    <row r="139" spans="2:7" x14ac:dyDescent="0.25">
      <c r="B139" s="278" t="s">
        <v>974</v>
      </c>
      <c r="C139" s="229">
        <v>293623009</v>
      </c>
      <c r="D139" s="229">
        <v>293623009</v>
      </c>
      <c r="E139" s="229">
        <v>19538391.449999999</v>
      </c>
      <c r="F139" s="229">
        <v>19538391.449999999</v>
      </c>
      <c r="G139" s="229">
        <v>19538391.449999999</v>
      </c>
    </row>
    <row r="140" spans="2:7" x14ac:dyDescent="0.25">
      <c r="B140" s="278" t="s">
        <v>208</v>
      </c>
      <c r="C140" s="229">
        <v>1656805929</v>
      </c>
      <c r="D140" s="229">
        <v>1690114995</v>
      </c>
      <c r="E140" s="229">
        <v>232218347.81</v>
      </c>
      <c r="F140" s="229">
        <v>232218347.81</v>
      </c>
      <c r="G140" s="229">
        <v>212218347.81</v>
      </c>
    </row>
    <row r="141" spans="2:7" x14ac:dyDescent="0.25">
      <c r="B141" s="278" t="s">
        <v>975</v>
      </c>
      <c r="C141" s="229">
        <v>250742574</v>
      </c>
      <c r="D141" s="229">
        <v>686555733</v>
      </c>
      <c r="E141" s="229">
        <v>84415319.090000004</v>
      </c>
      <c r="F141" s="229">
        <v>112887239.44000001</v>
      </c>
      <c r="G141" s="229">
        <v>131270579.43000001</v>
      </c>
    </row>
    <row r="142" spans="2:7" x14ac:dyDescent="0.25">
      <c r="B142" s="278" t="s">
        <v>976</v>
      </c>
      <c r="C142" s="229">
        <v>3905104796</v>
      </c>
      <c r="D142" s="229">
        <v>3449074666</v>
      </c>
      <c r="E142" s="229">
        <v>188815631.42000002</v>
      </c>
      <c r="F142" s="229">
        <v>191421045.53</v>
      </c>
      <c r="G142" s="229">
        <v>198172389.91999999</v>
      </c>
    </row>
    <row r="143" spans="2:7" x14ac:dyDescent="0.25">
      <c r="B143" s="278" t="s">
        <v>977</v>
      </c>
      <c r="C143" s="229">
        <v>1671911010</v>
      </c>
      <c r="D143" s="229">
        <v>2282081513.9400005</v>
      </c>
      <c r="E143" s="229">
        <v>71807950.780000001</v>
      </c>
      <c r="F143" s="229">
        <v>93406924.730000034</v>
      </c>
      <c r="G143" s="229">
        <v>98380347.460000023</v>
      </c>
    </row>
    <row r="144" spans="2:7" x14ac:dyDescent="0.25">
      <c r="B144" s="278" t="s">
        <v>978</v>
      </c>
      <c r="C144" s="229">
        <v>72103426276</v>
      </c>
      <c r="D144" s="229">
        <v>71412904468.87001</v>
      </c>
      <c r="E144" s="229">
        <v>4199608184.4800005</v>
      </c>
      <c r="F144" s="229">
        <v>5368057277.4400015</v>
      </c>
      <c r="G144" s="229">
        <v>5717055497.8100004</v>
      </c>
    </row>
    <row r="145" spans="2:7" x14ac:dyDescent="0.25">
      <c r="B145" s="278" t="s">
        <v>979</v>
      </c>
      <c r="C145" s="229">
        <v>1600000</v>
      </c>
      <c r="D145" s="229">
        <v>1600000</v>
      </c>
      <c r="E145" s="229">
        <v>390000</v>
      </c>
      <c r="F145" s="229">
        <v>0</v>
      </c>
      <c r="G145" s="229">
        <v>0</v>
      </c>
    </row>
    <row r="146" spans="2:7" x14ac:dyDescent="0.25">
      <c r="B146" s="278" t="s">
        <v>980</v>
      </c>
      <c r="C146" s="229">
        <v>2255377292</v>
      </c>
      <c r="D146" s="229">
        <v>3252277292</v>
      </c>
      <c r="E146" s="229">
        <v>67367181.950000003</v>
      </c>
      <c r="F146" s="229">
        <v>67367181.950000003</v>
      </c>
      <c r="G146" s="229">
        <v>67381239.950000003</v>
      </c>
    </row>
    <row r="147" spans="2:7" x14ac:dyDescent="0.25">
      <c r="B147" s="277" t="s">
        <v>209</v>
      </c>
      <c r="C147" s="229">
        <v>1043775416</v>
      </c>
      <c r="D147" s="229">
        <v>1119967181.9400001</v>
      </c>
      <c r="E147" s="229">
        <v>75071789.020000011</v>
      </c>
      <c r="F147" s="229">
        <v>64075168.329999998</v>
      </c>
      <c r="G147" s="229">
        <v>59477286.659999996</v>
      </c>
    </row>
    <row r="148" spans="2:7" x14ac:dyDescent="0.25">
      <c r="B148" s="278" t="s">
        <v>210</v>
      </c>
      <c r="C148" s="229">
        <v>146325088</v>
      </c>
      <c r="D148" s="229">
        <v>181007844.51999998</v>
      </c>
      <c r="E148" s="229">
        <v>7378086.6299999999</v>
      </c>
      <c r="F148" s="229">
        <v>9191915.3300000001</v>
      </c>
      <c r="G148" s="229">
        <v>9286107.2899999991</v>
      </c>
    </row>
    <row r="149" spans="2:7" x14ac:dyDescent="0.25">
      <c r="B149" s="278" t="s">
        <v>211</v>
      </c>
      <c r="C149" s="229">
        <v>310000000</v>
      </c>
      <c r="D149" s="229">
        <v>125000000</v>
      </c>
      <c r="E149" s="229">
        <v>6938447.3200000003</v>
      </c>
      <c r="F149" s="229">
        <v>6178995.8100000005</v>
      </c>
      <c r="G149" s="229">
        <v>5037990.25</v>
      </c>
    </row>
    <row r="150" spans="2:7" x14ac:dyDescent="0.25">
      <c r="B150" s="278" t="s">
        <v>212</v>
      </c>
      <c r="C150" s="229">
        <v>195103174</v>
      </c>
      <c r="D150" s="229">
        <v>206728329.62</v>
      </c>
      <c r="E150" s="229">
        <v>8697785.7999999989</v>
      </c>
      <c r="F150" s="229">
        <v>14382447.780000001</v>
      </c>
      <c r="G150" s="229">
        <v>11498491.939999999</v>
      </c>
    </row>
    <row r="151" spans="2:7" x14ac:dyDescent="0.25">
      <c r="B151" s="278" t="s">
        <v>213</v>
      </c>
      <c r="C151" s="229">
        <v>392347154</v>
      </c>
      <c r="D151" s="229">
        <v>607231007.79999995</v>
      </c>
      <c r="E151" s="229">
        <v>52057469.270000003</v>
      </c>
      <c r="F151" s="229">
        <v>34321809.409999996</v>
      </c>
      <c r="G151" s="229">
        <v>33654697.18</v>
      </c>
    </row>
    <row r="152" spans="2:7" x14ac:dyDescent="0.25">
      <c r="B152" s="275" t="s">
        <v>981</v>
      </c>
      <c r="C152" s="276">
        <v>294634030542</v>
      </c>
      <c r="D152" s="276">
        <v>294634030542</v>
      </c>
      <c r="E152" s="276">
        <v>17172759141.019999</v>
      </c>
      <c r="F152" s="276">
        <v>17172758659.950001</v>
      </c>
      <c r="G152" s="276">
        <v>18540356951.310001</v>
      </c>
    </row>
    <row r="153" spans="2:7" x14ac:dyDescent="0.25">
      <c r="B153" s="277" t="s">
        <v>982</v>
      </c>
      <c r="C153" s="229">
        <v>294634030542</v>
      </c>
      <c r="D153" s="229">
        <v>294634030542</v>
      </c>
      <c r="E153" s="229">
        <v>17172759141.019999</v>
      </c>
      <c r="F153" s="229">
        <v>17172758659.950001</v>
      </c>
      <c r="G153" s="229">
        <v>18540356951.310001</v>
      </c>
    </row>
    <row r="154" spans="2:7" x14ac:dyDescent="0.25">
      <c r="B154" s="278" t="s">
        <v>983</v>
      </c>
      <c r="C154" s="229">
        <v>294634030542</v>
      </c>
      <c r="D154" s="229">
        <v>294634030542</v>
      </c>
      <c r="E154" s="229">
        <v>17172759141.019999</v>
      </c>
      <c r="F154" s="229">
        <v>17172758659.950001</v>
      </c>
      <c r="G154" s="229">
        <v>18540356951.310001</v>
      </c>
    </row>
    <row r="155" spans="2:7" x14ac:dyDescent="0.25">
      <c r="B155" s="279" t="s">
        <v>259</v>
      </c>
      <c r="C155" s="280">
        <v>1418686514950</v>
      </c>
      <c r="D155" s="280">
        <v>1459020077341.3701</v>
      </c>
      <c r="E155" s="280">
        <v>80930757581.869965</v>
      </c>
      <c r="F155" s="280">
        <v>105554988160.72</v>
      </c>
      <c r="G155" s="280">
        <v>109230714803.09996</v>
      </c>
    </row>
    <row r="156" spans="2:7" x14ac:dyDescent="0.25">
      <c r="B156" s="281" t="s">
        <v>182</v>
      </c>
    </row>
    <row r="157" spans="2:7" x14ac:dyDescent="0.25">
      <c r="B157" s="235" t="s">
        <v>193</v>
      </c>
    </row>
    <row r="158" spans="2:7" x14ac:dyDescent="0.25">
      <c r="B158" s="281" t="s">
        <v>4</v>
      </c>
    </row>
  </sheetData>
  <mergeCells count="11">
    <mergeCell ref="G11:G13"/>
    <mergeCell ref="B2:G2"/>
    <mergeCell ref="B3:G3"/>
    <mergeCell ref="B4:G4"/>
    <mergeCell ref="B6:G6"/>
    <mergeCell ref="B7:G7"/>
    <mergeCell ref="B11:B12"/>
    <mergeCell ref="C11:C12"/>
    <mergeCell ref="D11:D13"/>
    <mergeCell ref="E11:E13"/>
    <mergeCell ref="F11:F13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978D-948C-4E57-87EE-A6AE8ED85EC0}">
  <dimension ref="A2:O323"/>
  <sheetViews>
    <sheetView showGridLines="0" zoomScale="57" zoomScaleNormal="70" workbookViewId="0">
      <selection activeCell="B7" sqref="B7:J7"/>
    </sheetView>
  </sheetViews>
  <sheetFormatPr baseColWidth="10" defaultColWidth="9.140625" defaultRowHeight="15" x14ac:dyDescent="0.25"/>
  <cols>
    <col min="1" max="1" width="9.140625" style="65"/>
    <col min="2" max="2" width="147.28515625" style="65" customWidth="1"/>
    <col min="3" max="3" width="25.7109375" style="65" customWidth="1"/>
    <col min="4" max="5" width="29.140625" style="65" customWidth="1"/>
    <col min="6" max="6" width="24.5703125" style="65" customWidth="1"/>
    <col min="7" max="7" width="25" style="65" customWidth="1"/>
    <col min="8" max="8" width="19.7109375" style="65" customWidth="1"/>
    <col min="9" max="9" width="33" style="132" customWidth="1"/>
    <col min="10" max="10" width="17.85546875" style="132" customWidth="1"/>
    <col min="11" max="11" width="28.5703125" style="65" customWidth="1"/>
    <col min="12" max="12" width="32.42578125" style="65" customWidth="1"/>
    <col min="13" max="13" width="17.140625" style="65" customWidth="1"/>
    <col min="14" max="14" width="17.7109375" style="65" customWidth="1"/>
    <col min="15" max="15" width="15.7109375" style="65" customWidth="1"/>
    <col min="16" max="16384" width="9.140625" style="65"/>
  </cols>
  <sheetData>
    <row r="2" spans="2:15" ht="20.25" x14ac:dyDescent="0.25">
      <c r="B2" s="372" t="s">
        <v>0</v>
      </c>
      <c r="C2" s="372"/>
      <c r="D2" s="372"/>
      <c r="E2" s="372"/>
      <c r="F2" s="372"/>
      <c r="G2" s="372"/>
      <c r="H2" s="372"/>
      <c r="I2" s="372"/>
      <c r="J2" s="372"/>
    </row>
    <row r="3" spans="2:15" ht="20.25" x14ac:dyDescent="0.25">
      <c r="B3" s="372" t="s">
        <v>1</v>
      </c>
      <c r="C3" s="372"/>
      <c r="D3" s="372"/>
      <c r="E3" s="372"/>
      <c r="F3" s="372"/>
      <c r="G3" s="372"/>
      <c r="H3" s="372"/>
      <c r="I3" s="372"/>
      <c r="J3" s="372"/>
    </row>
    <row r="4" spans="2:15" ht="29.45" customHeight="1" x14ac:dyDescent="0.25">
      <c r="B4" s="373" t="s">
        <v>2</v>
      </c>
      <c r="C4" s="373"/>
      <c r="D4" s="373"/>
      <c r="E4" s="373"/>
      <c r="F4" s="373"/>
      <c r="G4" s="373"/>
      <c r="H4" s="373"/>
      <c r="I4" s="373"/>
      <c r="J4" s="373"/>
    </row>
    <row r="5" spans="2:15" ht="20.25" x14ac:dyDescent="0.3">
      <c r="B5" s="287"/>
      <c r="C5" s="287"/>
      <c r="D5" s="287"/>
      <c r="E5" s="287"/>
      <c r="F5" s="287"/>
      <c r="G5" s="287"/>
      <c r="H5" s="287"/>
      <c r="I5" s="288"/>
      <c r="J5" s="288"/>
    </row>
    <row r="6" spans="2:15" ht="20.25" x14ac:dyDescent="0.25">
      <c r="B6" s="374" t="s">
        <v>1013</v>
      </c>
      <c r="C6" s="374"/>
      <c r="D6" s="374"/>
      <c r="E6" s="374"/>
      <c r="F6" s="374"/>
      <c r="G6" s="374"/>
      <c r="H6" s="374"/>
      <c r="I6" s="374"/>
      <c r="J6" s="374"/>
    </row>
    <row r="7" spans="2:15" ht="20.25" x14ac:dyDescent="0.3">
      <c r="B7" s="375" t="s">
        <v>5</v>
      </c>
      <c r="C7" s="375"/>
      <c r="D7" s="375"/>
      <c r="E7" s="375"/>
      <c r="F7" s="375"/>
      <c r="G7" s="375"/>
      <c r="H7" s="375"/>
      <c r="I7" s="375"/>
      <c r="J7" s="375"/>
    </row>
    <row r="8" spans="2:15" ht="20.25" x14ac:dyDescent="0.3">
      <c r="B8" s="371" t="s">
        <v>3</v>
      </c>
      <c r="C8" s="371"/>
      <c r="D8" s="371"/>
      <c r="E8" s="371"/>
      <c r="F8" s="371"/>
      <c r="G8" s="371"/>
      <c r="H8" s="371"/>
      <c r="I8" s="371"/>
      <c r="J8" s="371"/>
      <c r="L8" s="71" t="s">
        <v>6</v>
      </c>
      <c r="M8" s="72">
        <f>6143649538425/1000000</f>
        <v>6143649.5384250004</v>
      </c>
    </row>
    <row r="9" spans="2:15" x14ac:dyDescent="0.25">
      <c r="B9" s="73"/>
      <c r="C9" s="73"/>
      <c r="D9" s="73"/>
      <c r="E9" s="73"/>
      <c r="F9" s="73"/>
      <c r="G9" s="73"/>
      <c r="H9" s="73"/>
      <c r="I9" s="74"/>
      <c r="J9" s="74"/>
    </row>
    <row r="10" spans="2:15" ht="19.5" customHeight="1" x14ac:dyDescent="0.25">
      <c r="B10" s="376" t="s">
        <v>7</v>
      </c>
      <c r="C10" s="75">
        <v>2023</v>
      </c>
      <c r="D10" s="379">
        <v>2024</v>
      </c>
      <c r="E10" s="379"/>
      <c r="F10" s="379"/>
      <c r="G10" s="379"/>
      <c r="H10" s="380" t="s">
        <v>8</v>
      </c>
      <c r="I10" s="381"/>
      <c r="J10" s="380" t="s">
        <v>9</v>
      </c>
    </row>
    <row r="11" spans="2:15" ht="19.5" customHeight="1" x14ac:dyDescent="0.25">
      <c r="B11" s="376"/>
      <c r="C11" s="386" t="s">
        <v>10</v>
      </c>
      <c r="D11" s="386" t="s">
        <v>11</v>
      </c>
      <c r="E11" s="386" t="s">
        <v>12</v>
      </c>
      <c r="F11" s="386" t="s">
        <v>13</v>
      </c>
      <c r="G11" s="389" t="s">
        <v>14</v>
      </c>
      <c r="H11" s="382"/>
      <c r="I11" s="383"/>
      <c r="J11" s="382"/>
      <c r="L11" s="76" t="s">
        <v>6</v>
      </c>
      <c r="M11" s="77">
        <v>7447461031915.3203</v>
      </c>
      <c r="O11" s="9"/>
    </row>
    <row r="12" spans="2:15" ht="30" customHeight="1" x14ac:dyDescent="0.25">
      <c r="B12" s="377"/>
      <c r="C12" s="387"/>
      <c r="D12" s="387"/>
      <c r="E12" s="387"/>
      <c r="F12" s="387"/>
      <c r="G12" s="383"/>
      <c r="H12" s="384"/>
      <c r="I12" s="385"/>
      <c r="J12" s="382"/>
    </row>
    <row r="13" spans="2:15" ht="30" customHeight="1" x14ac:dyDescent="0.25">
      <c r="B13" s="377"/>
      <c r="C13" s="388"/>
      <c r="D13" s="388"/>
      <c r="E13" s="388"/>
      <c r="F13" s="388"/>
      <c r="G13" s="385"/>
      <c r="H13" s="78" t="s">
        <v>15</v>
      </c>
      <c r="I13" s="78" t="s">
        <v>16</v>
      </c>
      <c r="J13" s="384"/>
      <c r="M13" s="9"/>
    </row>
    <row r="14" spans="2:15" ht="30.6" customHeight="1" x14ac:dyDescent="0.25">
      <c r="B14" s="378"/>
      <c r="C14" s="79">
        <v>1</v>
      </c>
      <c r="D14" s="79">
        <v>2</v>
      </c>
      <c r="E14" s="79">
        <v>3</v>
      </c>
      <c r="F14" s="79">
        <v>4</v>
      </c>
      <c r="G14" s="79" t="s">
        <v>17</v>
      </c>
      <c r="H14" s="80" t="s">
        <v>18</v>
      </c>
      <c r="I14" s="80" t="s">
        <v>19</v>
      </c>
      <c r="J14" s="81" t="s">
        <v>20</v>
      </c>
      <c r="L14" s="9"/>
      <c r="M14" s="9"/>
    </row>
    <row r="15" spans="2:15" ht="25.5" customHeight="1" x14ac:dyDescent="0.35">
      <c r="B15" s="82" t="s">
        <v>21</v>
      </c>
      <c r="C15" s="83">
        <f>C16+C23+C26+C29+C32+C34+C33</f>
        <v>87102119679.12999</v>
      </c>
      <c r="D15" s="83">
        <f>D16+D23+D26+D29+D32+D34+D33</f>
        <v>1173750340817</v>
      </c>
      <c r="E15" s="83">
        <f>E16+E23+E26+E29+E32+E34+E33</f>
        <v>1209835076912.24</v>
      </c>
      <c r="F15" s="83">
        <f>F16+F23+F26+F29+F32+F34+F33</f>
        <v>93103637296.770004</v>
      </c>
      <c r="G15" s="84">
        <f>IFERROR(F15/E15,"0.0%")</f>
        <v>7.6955643850557351E-2</v>
      </c>
      <c r="H15" s="83">
        <f>F15-C15</f>
        <v>6001517617.6400146</v>
      </c>
      <c r="I15" s="84">
        <f>IFERROR(H15/C15,"0.0%")</f>
        <v>6.8902084584722245E-2</v>
      </c>
      <c r="J15" s="84">
        <f t="shared" ref="J15:J42" si="0">F15/$M$11</f>
        <v>1.2501393011361059E-2</v>
      </c>
      <c r="K15"/>
      <c r="L15" s="85"/>
      <c r="N15" s="86"/>
    </row>
    <row r="16" spans="2:15" ht="23.25" x14ac:dyDescent="0.35">
      <c r="B16" s="87" t="s">
        <v>22</v>
      </c>
      <c r="C16" s="88">
        <f>SUM(C17:C22)</f>
        <v>77560528172.029999</v>
      </c>
      <c r="D16" s="88">
        <f>SUM(D17:D22)</f>
        <v>1053691981963</v>
      </c>
      <c r="E16" s="88">
        <f>SUM(E17:E22)</f>
        <v>1074821404259</v>
      </c>
      <c r="F16" s="88">
        <f>SUM(F17:F22)</f>
        <v>84985774052.630005</v>
      </c>
      <c r="G16" s="89">
        <f t="shared" ref="G16:G43" si="1">IFERROR(F16/E16,"0.0%")</f>
        <v>7.9069670287428478E-2</v>
      </c>
      <c r="H16" s="90">
        <f t="shared" ref="H16:H43" si="2">F16-C16</f>
        <v>7425245880.6000061</v>
      </c>
      <c r="I16" s="91">
        <f t="shared" ref="I16:I43" si="3">IFERROR(H16/C16,"0.0%")</f>
        <v>9.5734854514279988E-2</v>
      </c>
      <c r="J16" s="91">
        <f t="shared" si="0"/>
        <v>1.1411375459157463E-2</v>
      </c>
      <c r="K16"/>
      <c r="L16" s="92"/>
    </row>
    <row r="17" spans="2:14" ht="23.25" x14ac:dyDescent="0.35">
      <c r="B17" s="93" t="s">
        <v>23</v>
      </c>
      <c r="C17" s="94">
        <v>23816305906.010006</v>
      </c>
      <c r="D17" s="95">
        <v>359959296868</v>
      </c>
      <c r="E17" s="95">
        <v>368020646106</v>
      </c>
      <c r="F17" s="95">
        <v>26084505694.129997</v>
      </c>
      <c r="G17" s="96">
        <f t="shared" si="1"/>
        <v>7.0877832453500308E-2</v>
      </c>
      <c r="H17" s="94">
        <f t="shared" si="2"/>
        <v>2268199788.1199913</v>
      </c>
      <c r="I17" s="97">
        <f t="shared" si="3"/>
        <v>9.5237262952169874E-2</v>
      </c>
      <c r="J17" s="97">
        <f t="shared" si="0"/>
        <v>3.5024695775308602E-3</v>
      </c>
      <c r="K17"/>
      <c r="L17" s="92"/>
    </row>
    <row r="18" spans="2:14" ht="23.25" x14ac:dyDescent="0.35">
      <c r="B18" s="98" t="s">
        <v>24</v>
      </c>
      <c r="C18" s="94">
        <v>4666206775.9099998</v>
      </c>
      <c r="D18" s="95">
        <v>53128217194</v>
      </c>
      <c r="E18" s="95">
        <v>54874227592</v>
      </c>
      <c r="F18" s="95">
        <v>4804275405.4899998</v>
      </c>
      <c r="G18" s="96">
        <f t="shared" si="1"/>
        <v>8.7550670256548724E-2</v>
      </c>
      <c r="H18" s="94">
        <f t="shared" si="2"/>
        <v>138068629.57999992</v>
      </c>
      <c r="I18" s="97">
        <f t="shared" si="3"/>
        <v>2.958905085235403E-2</v>
      </c>
      <c r="J18" s="97">
        <f t="shared" si="0"/>
        <v>6.4508902898609028E-4</v>
      </c>
      <c r="K18"/>
      <c r="L18" s="92"/>
    </row>
    <row r="19" spans="2:14" ht="23.25" x14ac:dyDescent="0.35">
      <c r="B19" s="98" t="s">
        <v>25</v>
      </c>
      <c r="C19" s="94">
        <v>43401911064.050003</v>
      </c>
      <c r="D19" s="95">
        <v>575574060045</v>
      </c>
      <c r="E19" s="95">
        <v>581098036938</v>
      </c>
      <c r="F19" s="95">
        <v>47528416084.970001</v>
      </c>
      <c r="G19" s="96">
        <f t="shared" si="1"/>
        <v>8.1790701506088595E-2</v>
      </c>
      <c r="H19" s="94">
        <f t="shared" si="2"/>
        <v>4126505020.9199982</v>
      </c>
      <c r="I19" s="97">
        <f t="shared" si="3"/>
        <v>9.507657427412225E-2</v>
      </c>
      <c r="J19" s="97">
        <f t="shared" si="0"/>
        <v>6.3818280997096745E-3</v>
      </c>
      <c r="K19"/>
      <c r="L19" s="92"/>
    </row>
    <row r="20" spans="2:14" ht="24.6" customHeight="1" x14ac:dyDescent="0.35">
      <c r="B20" s="98" t="s">
        <v>26</v>
      </c>
      <c r="C20" s="94">
        <v>5551498369.9200001</v>
      </c>
      <c r="D20" s="95">
        <v>63524631313</v>
      </c>
      <c r="E20" s="95">
        <v>69224200232</v>
      </c>
      <c r="F20" s="95">
        <v>6455968635.4399996</v>
      </c>
      <c r="G20" s="96">
        <f t="shared" si="1"/>
        <v>9.3261729479044583E-2</v>
      </c>
      <c r="H20" s="94">
        <f t="shared" si="2"/>
        <v>904470265.5199995</v>
      </c>
      <c r="I20" s="97">
        <f t="shared" si="3"/>
        <v>0.1629236298475277</v>
      </c>
      <c r="J20" s="97">
        <f t="shared" si="0"/>
        <v>8.6686840089174246E-4</v>
      </c>
      <c r="K20"/>
      <c r="L20" s="92"/>
      <c r="M20" s="9"/>
    </row>
    <row r="21" spans="2:14" ht="23.25" x14ac:dyDescent="0.35">
      <c r="B21" s="98" t="s">
        <v>27</v>
      </c>
      <c r="C21" s="94">
        <v>124377539.34</v>
      </c>
      <c r="D21" s="95">
        <v>1502477834</v>
      </c>
      <c r="E21" s="95">
        <v>1601540616</v>
      </c>
      <c r="F21" s="95">
        <v>112468134.94</v>
      </c>
      <c r="G21" s="96">
        <f t="shared" si="1"/>
        <v>7.0224965771333261E-2</v>
      </c>
      <c r="H21" s="94">
        <f t="shared" si="2"/>
        <v>-11909404.400000006</v>
      </c>
      <c r="I21" s="97">
        <f t="shared" si="3"/>
        <v>-9.5752050275285702E-2</v>
      </c>
      <c r="J21" s="97">
        <f t="shared" si="0"/>
        <v>1.5101540573093231E-5</v>
      </c>
      <c r="K21"/>
      <c r="L21" s="92"/>
      <c r="M21" s="86"/>
    </row>
    <row r="22" spans="2:14" ht="23.25" x14ac:dyDescent="0.35">
      <c r="B22" s="98" t="s">
        <v>28</v>
      </c>
      <c r="C22" s="94">
        <v>228516.8</v>
      </c>
      <c r="D22" s="95">
        <v>3298709</v>
      </c>
      <c r="E22" s="95">
        <v>2752775</v>
      </c>
      <c r="F22" s="94">
        <v>140097.66</v>
      </c>
      <c r="G22" s="96">
        <f t="shared" si="1"/>
        <v>5.0893247722752499E-2</v>
      </c>
      <c r="H22" s="94">
        <f t="shared" si="2"/>
        <v>-88419.139999999985</v>
      </c>
      <c r="I22" s="97">
        <f t="shared" si="3"/>
        <v>-0.38692621286487466</v>
      </c>
      <c r="J22" s="97">
        <f t="shared" si="0"/>
        <v>1.8811466001584436E-8</v>
      </c>
      <c r="K22"/>
      <c r="L22" s="92"/>
      <c r="M22" s="99"/>
    </row>
    <row r="23" spans="2:14" ht="23.25" x14ac:dyDescent="0.35">
      <c r="B23" s="87" t="s">
        <v>29</v>
      </c>
      <c r="C23" s="88">
        <f>SUM(C24:C25)</f>
        <v>297117715.15999997</v>
      </c>
      <c r="D23" s="88">
        <f>SUM(D24:D25)</f>
        <v>4675978643</v>
      </c>
      <c r="E23" s="88">
        <f>SUM(E24:E25)</f>
        <v>6061326405</v>
      </c>
      <c r="F23" s="88">
        <f>SUM(F24:F25)</f>
        <v>309772629.78000003</v>
      </c>
      <c r="G23" s="89">
        <f t="shared" si="1"/>
        <v>5.110640956812159E-2</v>
      </c>
      <c r="H23" s="88">
        <f t="shared" si="2"/>
        <v>12654914.620000064</v>
      </c>
      <c r="I23" s="91">
        <f t="shared" si="3"/>
        <v>4.2592258806195063E-2</v>
      </c>
      <c r="J23" s="91">
        <f t="shared" si="0"/>
        <v>4.1594394177089564E-5</v>
      </c>
      <c r="K23"/>
      <c r="L23" s="92"/>
      <c r="M23" s="9"/>
      <c r="N23" s="86"/>
    </row>
    <row r="24" spans="2:14" ht="23.25" x14ac:dyDescent="0.35">
      <c r="B24" s="98" t="s">
        <v>30</v>
      </c>
      <c r="C24" s="94">
        <v>184834604.72</v>
      </c>
      <c r="D24" s="95">
        <v>2304102739</v>
      </c>
      <c r="E24" s="95">
        <v>2388532667</v>
      </c>
      <c r="F24" s="95">
        <v>203778777.08000001</v>
      </c>
      <c r="G24" s="96">
        <f t="shared" si="1"/>
        <v>8.5315465806857227E-2</v>
      </c>
      <c r="H24" s="94">
        <f t="shared" si="2"/>
        <v>18944172.360000014</v>
      </c>
      <c r="I24" s="97">
        <f t="shared" si="3"/>
        <v>0.10249256295214812</v>
      </c>
      <c r="J24" s="97">
        <f t="shared" si="0"/>
        <v>2.7362181044885934E-5</v>
      </c>
      <c r="K24"/>
      <c r="L24" s="92"/>
      <c r="M24" s="86"/>
    </row>
    <row r="25" spans="2:14" ht="23.25" x14ac:dyDescent="0.35">
      <c r="B25" s="98" t="s">
        <v>31</v>
      </c>
      <c r="C25" s="94">
        <v>112283110.44</v>
      </c>
      <c r="D25" s="95">
        <v>2371875904</v>
      </c>
      <c r="E25" s="95">
        <v>3672793738</v>
      </c>
      <c r="F25" s="95">
        <v>105993852.7</v>
      </c>
      <c r="G25" s="96">
        <f t="shared" si="1"/>
        <v>2.8859190104620028E-2</v>
      </c>
      <c r="H25" s="94">
        <f t="shared" si="2"/>
        <v>-6289257.7399999946</v>
      </c>
      <c r="I25" s="97">
        <f t="shared" si="3"/>
        <v>-5.6012500146767355E-2</v>
      </c>
      <c r="J25" s="97">
        <f t="shared" si="0"/>
        <v>1.4232213132203628E-5</v>
      </c>
      <c r="K25"/>
      <c r="L25" s="92"/>
    </row>
    <row r="26" spans="2:14" ht="23.25" x14ac:dyDescent="0.35">
      <c r="B26" s="87" t="s">
        <v>32</v>
      </c>
      <c r="C26" s="88">
        <f>SUM(C27:C28)</f>
        <v>2706047168.9199996</v>
      </c>
      <c r="D26" s="88">
        <f>SUM(D27:D28)</f>
        <v>86008940507</v>
      </c>
      <c r="E26" s="88">
        <f>SUM(E27:E28)</f>
        <v>38820078726.23999</v>
      </c>
      <c r="F26" s="88">
        <f>SUM(F27:F28)</f>
        <v>3112646854.6399999</v>
      </c>
      <c r="G26" s="89">
        <f t="shared" si="1"/>
        <v>8.0181363788323329E-2</v>
      </c>
      <c r="H26" s="88">
        <f t="shared" si="2"/>
        <v>406599685.72000027</v>
      </c>
      <c r="I26" s="91">
        <f t="shared" si="3"/>
        <v>0.15025594911646598</v>
      </c>
      <c r="J26" s="91">
        <f t="shared" si="0"/>
        <v>4.1794738385351403E-4</v>
      </c>
      <c r="K26"/>
      <c r="L26" s="92"/>
      <c r="N26" s="100"/>
    </row>
    <row r="27" spans="2:14" ht="23.25" x14ac:dyDescent="0.35">
      <c r="B27" s="98" t="s">
        <v>33</v>
      </c>
      <c r="C27" s="94">
        <v>2093386168.3999996</v>
      </c>
      <c r="D27" s="95">
        <v>79121996184</v>
      </c>
      <c r="E27" s="95">
        <v>31662416510.239986</v>
      </c>
      <c r="F27" s="95">
        <v>2524382235.9899998</v>
      </c>
      <c r="G27" s="96">
        <f t="shared" si="1"/>
        <v>7.9728034503417824E-2</v>
      </c>
      <c r="H27" s="94">
        <f t="shared" si="2"/>
        <v>430996067.59000015</v>
      </c>
      <c r="I27" s="97">
        <f t="shared" si="3"/>
        <v>0.20588464474254917</v>
      </c>
      <c r="J27" s="97">
        <f t="shared" si="0"/>
        <v>3.3895877066989974E-4</v>
      </c>
      <c r="K27"/>
      <c r="L27" s="92"/>
    </row>
    <row r="28" spans="2:14" ht="23.25" x14ac:dyDescent="0.35">
      <c r="B28" s="98" t="s">
        <v>34</v>
      </c>
      <c r="C28" s="94">
        <v>612661000.51999998</v>
      </c>
      <c r="D28" s="95">
        <v>6886944323</v>
      </c>
      <c r="E28" s="95">
        <v>7157662216</v>
      </c>
      <c r="F28" s="95">
        <v>588264618.64999998</v>
      </c>
      <c r="G28" s="96">
        <f t="shared" si="1"/>
        <v>8.2186697401703701E-2</v>
      </c>
      <c r="H28" s="94">
        <f t="shared" si="2"/>
        <v>-24396381.870000005</v>
      </c>
      <c r="I28" s="97">
        <f t="shared" si="3"/>
        <v>-3.9820360442876922E-2</v>
      </c>
      <c r="J28" s="97">
        <f t="shared" si="0"/>
        <v>7.8988613183614259E-5</v>
      </c>
      <c r="K28"/>
      <c r="L28" s="101"/>
      <c r="M28" s="100"/>
      <c r="N28" s="9"/>
    </row>
    <row r="29" spans="2:14" ht="23.25" x14ac:dyDescent="0.35">
      <c r="B29" s="87" t="s">
        <v>35</v>
      </c>
      <c r="C29" s="88">
        <f>SUM(C30:C31)</f>
        <v>11218.65</v>
      </c>
      <c r="D29" s="88">
        <f t="shared" ref="D29:F29" si="4">SUM(D30:D31)</f>
        <v>13752752665</v>
      </c>
      <c r="E29" s="88">
        <f t="shared" si="4"/>
        <v>12031055842</v>
      </c>
      <c r="F29" s="88">
        <f t="shared" si="4"/>
        <v>222051073.61000001</v>
      </c>
      <c r="G29" s="89">
        <f t="shared" si="1"/>
        <v>1.8456490978524712E-2</v>
      </c>
      <c r="H29" s="88">
        <f t="shared" si="2"/>
        <v>222039854.96000001</v>
      </c>
      <c r="I29" s="91" t="s">
        <v>36</v>
      </c>
      <c r="J29" s="91">
        <f t="shared" si="0"/>
        <v>2.9815674450450053E-5</v>
      </c>
      <c r="K29"/>
      <c r="L29" s="101"/>
      <c r="M29" s="100"/>
      <c r="N29" s="86"/>
    </row>
    <row r="30" spans="2:14" ht="23.25" x14ac:dyDescent="0.35">
      <c r="B30" s="98" t="s">
        <v>37</v>
      </c>
      <c r="C30" s="94">
        <v>0</v>
      </c>
      <c r="D30" s="94">
        <v>0</v>
      </c>
      <c r="E30" s="94">
        <v>336792957</v>
      </c>
      <c r="F30" s="94">
        <v>0</v>
      </c>
      <c r="G30" s="96">
        <f t="shared" si="1"/>
        <v>0</v>
      </c>
      <c r="H30" s="94">
        <f t="shared" si="2"/>
        <v>0</v>
      </c>
      <c r="I30" s="97" t="s">
        <v>36</v>
      </c>
      <c r="J30" s="97">
        <f t="shared" si="0"/>
        <v>0</v>
      </c>
      <c r="K30"/>
      <c r="L30" s="92"/>
      <c r="M30" s="100"/>
      <c r="N30" s="86"/>
    </row>
    <row r="31" spans="2:14" ht="23.25" x14ac:dyDescent="0.35">
      <c r="B31" s="98" t="s">
        <v>38</v>
      </c>
      <c r="C31" s="94">
        <v>11218.65</v>
      </c>
      <c r="D31" s="95">
        <v>13752752665</v>
      </c>
      <c r="E31" s="95">
        <v>11694262885</v>
      </c>
      <c r="F31" s="94">
        <v>222051073.61000001</v>
      </c>
      <c r="G31" s="96">
        <f t="shared" si="1"/>
        <v>1.8988035055618642E-2</v>
      </c>
      <c r="H31" s="94">
        <f t="shared" si="2"/>
        <v>222039854.96000001</v>
      </c>
      <c r="I31" s="97" t="s">
        <v>36</v>
      </c>
      <c r="J31" s="97">
        <f t="shared" si="0"/>
        <v>2.9815674450450053E-5</v>
      </c>
      <c r="K31"/>
      <c r="L31" s="92"/>
      <c r="N31" s="86"/>
    </row>
    <row r="32" spans="2:14" ht="23.25" x14ac:dyDescent="0.35">
      <c r="B32" s="87" t="s">
        <v>39</v>
      </c>
      <c r="C32" s="88">
        <v>5498043435.9499998</v>
      </c>
      <c r="D32" s="102">
        <v>4945043431</v>
      </c>
      <c r="E32" s="102">
        <v>64732739931</v>
      </c>
      <c r="F32" s="88">
        <v>3500000000</v>
      </c>
      <c r="G32" s="89">
        <f t="shared" si="1"/>
        <v>5.4068466802590531E-2</v>
      </c>
      <c r="H32" s="88">
        <f t="shared" si="2"/>
        <v>-1998043435.9499998</v>
      </c>
      <c r="I32" s="91">
        <f t="shared" si="3"/>
        <v>-0.36340990376420346</v>
      </c>
      <c r="J32" s="91">
        <f t="shared" si="0"/>
        <v>4.6995882019403842E-4</v>
      </c>
      <c r="K32"/>
      <c r="L32" s="92"/>
    </row>
    <row r="33" spans="1:13" ht="23.25" x14ac:dyDescent="0.35">
      <c r="B33" s="87" t="s">
        <v>40</v>
      </c>
      <c r="C33" s="88">
        <v>111938514.77000001</v>
      </c>
      <c r="D33" s="102">
        <v>292206480</v>
      </c>
      <c r="E33" s="102">
        <v>635706621</v>
      </c>
      <c r="F33" s="102">
        <v>97160420.989999995</v>
      </c>
      <c r="G33" s="89">
        <f t="shared" si="1"/>
        <v>0.15283846003862842</v>
      </c>
      <c r="H33" s="88">
        <f t="shared" si="2"/>
        <v>-14778093.780000016</v>
      </c>
      <c r="I33" s="91">
        <f t="shared" si="3"/>
        <v>-0.13201974146579087</v>
      </c>
      <c r="J33" s="91">
        <f t="shared" si="0"/>
        <v>1.3046113376576138E-5</v>
      </c>
      <c r="K33"/>
      <c r="L33" s="92"/>
    </row>
    <row r="34" spans="1:13" ht="23.25" x14ac:dyDescent="0.35">
      <c r="B34" s="87" t="s">
        <v>41</v>
      </c>
      <c r="C34" s="88">
        <v>928433453.64999998</v>
      </c>
      <c r="D34" s="102">
        <v>10383437128</v>
      </c>
      <c r="E34" s="102">
        <v>12732765128</v>
      </c>
      <c r="F34" s="102">
        <v>876232265.11999989</v>
      </c>
      <c r="G34" s="89">
        <f t="shared" si="1"/>
        <v>6.8817123092384733E-2</v>
      </c>
      <c r="H34" s="90">
        <f t="shared" si="2"/>
        <v>-52201188.530000091</v>
      </c>
      <c r="I34" s="91">
        <f t="shared" si="3"/>
        <v>-5.6225018955078337E-2</v>
      </c>
      <c r="J34" s="91">
        <f t="shared" si="0"/>
        <v>1.1765516615192716E-4</v>
      </c>
      <c r="K34"/>
      <c r="L34" s="92"/>
      <c r="M34" s="100"/>
    </row>
    <row r="35" spans="1:13" ht="23.25" x14ac:dyDescent="0.35">
      <c r="B35" s="82" t="s">
        <v>42</v>
      </c>
      <c r="C35" s="83">
        <f>SUM(C36:C38)</f>
        <v>0</v>
      </c>
      <c r="D35" s="83">
        <f>SUM(D36:D38)</f>
        <v>11875275000</v>
      </c>
      <c r="E35" s="83">
        <f>SUM(E36:E38)</f>
        <v>12870535561.5</v>
      </c>
      <c r="F35" s="103">
        <f>SUM(F36:F38)</f>
        <v>0</v>
      </c>
      <c r="G35" s="104">
        <f t="shared" si="1"/>
        <v>0</v>
      </c>
      <c r="H35" s="103">
        <f t="shared" si="2"/>
        <v>0</v>
      </c>
      <c r="I35" s="104" t="str">
        <f t="shared" si="3"/>
        <v>0.0%</v>
      </c>
      <c r="J35" s="104">
        <f t="shared" si="0"/>
        <v>0</v>
      </c>
      <c r="K35"/>
      <c r="L35" s="92"/>
    </row>
    <row r="36" spans="1:13" ht="23.25" x14ac:dyDescent="0.35">
      <c r="B36" s="105" t="s">
        <v>43</v>
      </c>
      <c r="C36" s="106">
        <v>0</v>
      </c>
      <c r="D36" s="88">
        <v>0</v>
      </c>
      <c r="E36" s="88">
        <v>17828000</v>
      </c>
      <c r="F36" s="107">
        <v>0</v>
      </c>
      <c r="G36" s="108">
        <f t="shared" si="1"/>
        <v>0</v>
      </c>
      <c r="H36" s="109">
        <f t="shared" si="2"/>
        <v>0</v>
      </c>
      <c r="I36" s="108" t="s">
        <v>36</v>
      </c>
      <c r="J36" s="108">
        <f t="shared" si="0"/>
        <v>0</v>
      </c>
      <c r="K36"/>
      <c r="L36" s="92"/>
    </row>
    <row r="37" spans="1:13" ht="23.25" x14ac:dyDescent="0.35">
      <c r="B37" s="110" t="s">
        <v>44</v>
      </c>
      <c r="C37" s="88">
        <v>0</v>
      </c>
      <c r="D37" s="88">
        <v>11875275000</v>
      </c>
      <c r="E37" s="88">
        <v>12852707561.5</v>
      </c>
      <c r="F37" s="88">
        <v>0</v>
      </c>
      <c r="G37" s="111">
        <f t="shared" si="1"/>
        <v>0</v>
      </c>
      <c r="H37" s="112">
        <f t="shared" si="2"/>
        <v>0</v>
      </c>
      <c r="I37" s="113" t="s">
        <v>36</v>
      </c>
      <c r="J37" s="111">
        <f>F37/$M$11</f>
        <v>0</v>
      </c>
      <c r="K37"/>
      <c r="L37" s="92"/>
    </row>
    <row r="38" spans="1:13" ht="23.25" x14ac:dyDescent="0.35">
      <c r="B38" s="110" t="s">
        <v>45</v>
      </c>
      <c r="C38" s="88">
        <v>0</v>
      </c>
      <c r="D38" s="112">
        <v>0</v>
      </c>
      <c r="E38" s="112">
        <v>0</v>
      </c>
      <c r="F38" s="88">
        <v>0</v>
      </c>
      <c r="G38" s="111" t="str">
        <f t="shared" si="1"/>
        <v>0.0%</v>
      </c>
      <c r="H38" s="112">
        <f t="shared" si="2"/>
        <v>0</v>
      </c>
      <c r="I38" s="111" t="str">
        <f t="shared" si="3"/>
        <v>0.0%</v>
      </c>
      <c r="J38" s="111">
        <f t="shared" si="0"/>
        <v>0</v>
      </c>
      <c r="K38"/>
      <c r="L38" s="92"/>
    </row>
    <row r="39" spans="1:13" ht="23.25" x14ac:dyDescent="0.25">
      <c r="B39" s="114" t="s">
        <v>46</v>
      </c>
      <c r="C39" s="115">
        <f>C15+C35</f>
        <v>87102119679.12999</v>
      </c>
      <c r="D39" s="115">
        <f>D15+D35</f>
        <v>1185625615817</v>
      </c>
      <c r="E39" s="115">
        <f>E15+E35</f>
        <v>1222705612473.74</v>
      </c>
      <c r="F39" s="115">
        <f>F35+F15</f>
        <v>93103637296.770004</v>
      </c>
      <c r="G39" s="116">
        <f t="shared" si="1"/>
        <v>7.6145587578031651E-2</v>
      </c>
      <c r="H39" s="115">
        <f t="shared" si="2"/>
        <v>6001517617.6400146</v>
      </c>
      <c r="I39" s="117">
        <f t="shared" si="3"/>
        <v>6.8902084584722245E-2</v>
      </c>
      <c r="J39" s="118">
        <f t="shared" si="0"/>
        <v>1.2501393011361059E-2</v>
      </c>
      <c r="K39"/>
      <c r="L39" s="92"/>
    </row>
    <row r="40" spans="1:13" ht="23.25" x14ac:dyDescent="0.35">
      <c r="B40" s="82" t="s">
        <v>47</v>
      </c>
      <c r="C40" s="83">
        <f>C41+C42</f>
        <v>24868433.620000001</v>
      </c>
      <c r="D40" s="83">
        <f>D41+D42</f>
        <v>1748786619</v>
      </c>
      <c r="E40" s="83">
        <f>E41+E42</f>
        <v>2319040186.6100001</v>
      </c>
      <c r="F40" s="83">
        <f>F41+F42</f>
        <v>811168.45</v>
      </c>
      <c r="G40" s="84">
        <f t="shared" si="1"/>
        <v>3.4978628429280277E-4</v>
      </c>
      <c r="H40" s="83">
        <f t="shared" si="2"/>
        <v>-24057265.170000002</v>
      </c>
      <c r="I40" s="84">
        <f t="shared" si="3"/>
        <v>-0.96738160262142003</v>
      </c>
      <c r="J40" s="84">
        <f t="shared" si="0"/>
        <v>1.0891879078303624E-7</v>
      </c>
      <c r="K40"/>
      <c r="L40" s="92"/>
    </row>
    <row r="41" spans="1:13" ht="23.25" customHeight="1" x14ac:dyDescent="0.35">
      <c r="B41" s="119" t="str">
        <f>"- Corrientes"</f>
        <v>- Corrientes</v>
      </c>
      <c r="C41" s="94">
        <v>19207563.620000001</v>
      </c>
      <c r="D41" s="95">
        <v>793938658</v>
      </c>
      <c r="E41" s="95">
        <v>1266270394.75</v>
      </c>
      <c r="F41" s="94">
        <v>27000</v>
      </c>
      <c r="G41" s="96">
        <f t="shared" si="1"/>
        <v>2.132246012537521E-5</v>
      </c>
      <c r="H41" s="94">
        <f t="shared" si="2"/>
        <v>-19180563.620000001</v>
      </c>
      <c r="I41" s="96">
        <f>IFERROR(H41/C41,"0.0%")</f>
        <v>-0.99859430375792768</v>
      </c>
      <c r="J41" s="96">
        <f t="shared" si="0"/>
        <v>3.6253966129254395E-9</v>
      </c>
      <c r="K41"/>
      <c r="L41" s="92"/>
    </row>
    <row r="42" spans="1:13" ht="23.25" customHeight="1" x14ac:dyDescent="0.35">
      <c r="B42" s="119" t="str">
        <f>"- Capital"</f>
        <v>- Capital</v>
      </c>
      <c r="C42" s="94">
        <v>5660870</v>
      </c>
      <c r="D42" s="95">
        <v>954847961</v>
      </c>
      <c r="E42" s="95">
        <v>1052769791.8600001</v>
      </c>
      <c r="F42" s="94">
        <v>784168.45</v>
      </c>
      <c r="G42" s="96">
        <f t="shared" si="1"/>
        <v>7.4486222540120204E-4</v>
      </c>
      <c r="H42" s="94">
        <f t="shared" si="2"/>
        <v>-4876701.55</v>
      </c>
      <c r="I42" s="96" t="s">
        <v>36</v>
      </c>
      <c r="J42" s="96">
        <f t="shared" si="0"/>
        <v>1.0529339417011081E-7</v>
      </c>
      <c r="K42"/>
      <c r="L42" s="92"/>
    </row>
    <row r="43" spans="1:13" ht="23.25" x14ac:dyDescent="0.25">
      <c r="B43" s="120" t="s">
        <v>48</v>
      </c>
      <c r="C43" s="121">
        <f>C39+C40</f>
        <v>87126988112.749985</v>
      </c>
      <c r="D43" s="121">
        <f>D39+D40</f>
        <v>1187374402436</v>
      </c>
      <c r="E43" s="121">
        <f>E39+E40</f>
        <v>1225024652660.3501</v>
      </c>
      <c r="F43" s="121">
        <f>F39+F40</f>
        <v>93104448465.220001</v>
      </c>
      <c r="G43" s="122">
        <f t="shared" si="1"/>
        <v>7.6002101886707182E-2</v>
      </c>
      <c r="H43" s="121">
        <f t="shared" si="2"/>
        <v>5977460352.4700165</v>
      </c>
      <c r="I43" s="123">
        <f t="shared" si="3"/>
        <v>6.8606300779439966E-2</v>
      </c>
      <c r="J43" s="124">
        <f>F43/$M$11</f>
        <v>1.2501501930151841E-2</v>
      </c>
      <c r="K43" s="29"/>
      <c r="L43" s="92"/>
    </row>
    <row r="44" spans="1:13" x14ac:dyDescent="0.25">
      <c r="B44" s="125"/>
      <c r="C44" s="126"/>
      <c r="D44" s="126"/>
      <c r="E44" s="126"/>
      <c r="G44" s="127"/>
      <c r="H44" s="126"/>
      <c r="I44" s="128"/>
      <c r="J44" s="128"/>
    </row>
    <row r="45" spans="1:13" ht="15.75" x14ac:dyDescent="0.25">
      <c r="B45" s="289" t="s">
        <v>49</v>
      </c>
      <c r="C45" s="126"/>
      <c r="D45" s="126"/>
      <c r="E45" s="126"/>
      <c r="F45" s="129"/>
      <c r="G45" s="127"/>
      <c r="H45" s="126"/>
      <c r="I45" s="128"/>
      <c r="J45" s="128"/>
    </row>
    <row r="46" spans="1:13" ht="15.75" x14ac:dyDescent="0.25">
      <c r="B46" s="290" t="s">
        <v>50</v>
      </c>
      <c r="C46" s="130"/>
      <c r="D46" s="130"/>
      <c r="E46" s="130"/>
      <c r="F46" s="130"/>
      <c r="G46" s="130"/>
      <c r="I46" s="131"/>
    </row>
    <row r="47" spans="1:13" s="132" customFormat="1" ht="15.75" x14ac:dyDescent="0.25">
      <c r="A47" s="65"/>
      <c r="B47" s="286" t="s">
        <v>51</v>
      </c>
      <c r="C47" s="65"/>
      <c r="D47" s="65"/>
      <c r="E47" s="65"/>
      <c r="F47" s="65"/>
      <c r="G47" s="65"/>
      <c r="H47" s="65"/>
      <c r="I47" s="131"/>
      <c r="K47" s="65"/>
      <c r="L47" s="65"/>
      <c r="M47" s="65"/>
    </row>
    <row r="48" spans="1:13" s="132" customFormat="1" ht="15.75" x14ac:dyDescent="0.25">
      <c r="A48" s="65"/>
      <c r="B48" s="291" t="s">
        <v>52</v>
      </c>
      <c r="C48" s="65"/>
      <c r="D48" s="65"/>
      <c r="E48" s="65"/>
      <c r="F48" s="65"/>
      <c r="G48" s="65"/>
      <c r="H48" s="65"/>
      <c r="I48" s="131"/>
      <c r="K48" s="65"/>
      <c r="L48" s="65"/>
      <c r="M48" s="65"/>
    </row>
    <row r="49" spans="1:13" s="132" customFormat="1" ht="15.75" x14ac:dyDescent="0.25">
      <c r="A49" s="65"/>
      <c r="B49" s="289" t="s">
        <v>53</v>
      </c>
      <c r="C49" s="65"/>
      <c r="D49" s="65"/>
      <c r="E49" s="65"/>
      <c r="F49" s="65"/>
      <c r="G49" s="65"/>
      <c r="H49" s="65"/>
      <c r="I49" s="131"/>
      <c r="K49" s="65"/>
      <c r="L49" s="65"/>
      <c r="M49" s="65"/>
    </row>
    <row r="52" spans="1:13" s="132" customFormat="1" x14ac:dyDescent="0.25">
      <c r="A52" s="65"/>
      <c r="B52" s="65"/>
      <c r="C52" s="65"/>
      <c r="D52" s="65"/>
      <c r="E52" s="65"/>
      <c r="F52" s="65"/>
      <c r="G52" s="65"/>
      <c r="H52" s="65"/>
      <c r="K52" s="65"/>
      <c r="L52" s="65"/>
      <c r="M52" s="65"/>
    </row>
    <row r="54" spans="1:13" x14ac:dyDescent="0.25">
      <c r="G54" s="132"/>
      <c r="H54" s="132"/>
      <c r="I54" s="65"/>
      <c r="J54" s="65"/>
    </row>
    <row r="55" spans="1:13" x14ac:dyDescent="0.25">
      <c r="G55" s="132"/>
      <c r="H55" s="132"/>
      <c r="I55" s="65"/>
      <c r="J55" s="65"/>
    </row>
    <row r="61" spans="1:13" x14ac:dyDescent="0.25">
      <c r="C61" s="133"/>
      <c r="D61" s="133"/>
      <c r="E61" s="133"/>
    </row>
    <row r="323" spans="2:2" x14ac:dyDescent="0.25">
      <c r="B323" s="65" t="s">
        <v>54</v>
      </c>
    </row>
  </sheetData>
  <mergeCells count="15">
    <mergeCell ref="B10:B14"/>
    <mergeCell ref="D10:G10"/>
    <mergeCell ref="H10:I12"/>
    <mergeCell ref="J10:J13"/>
    <mergeCell ref="C11:C13"/>
    <mergeCell ref="D11:D13"/>
    <mergeCell ref="E11:E13"/>
    <mergeCell ref="F11:F13"/>
    <mergeCell ref="G11:G13"/>
    <mergeCell ref="B8:J8"/>
    <mergeCell ref="B2:J2"/>
    <mergeCell ref="B3:J3"/>
    <mergeCell ref="B4:J4"/>
    <mergeCell ref="B6:J6"/>
    <mergeCell ref="B7:J7"/>
  </mergeCells>
  <pageMargins left="0.7" right="0.7" top="0.75" bottom="0.75" header="0.3" footer="0.3"/>
  <pageSetup orientation="portrait"/>
  <ignoredErrors>
    <ignoredError sqref="C29:F2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484B-97A9-4473-A175-F9F4567464D4}">
  <dimension ref="A2:M39"/>
  <sheetViews>
    <sheetView showGridLines="0" zoomScale="87" zoomScaleNormal="130" workbookViewId="0">
      <selection activeCell="O28" sqref="O28"/>
    </sheetView>
  </sheetViews>
  <sheetFormatPr baseColWidth="10" defaultColWidth="11.42578125" defaultRowHeight="15" x14ac:dyDescent="0.25"/>
  <cols>
    <col min="1" max="16384" width="11.42578125" style="131"/>
  </cols>
  <sheetData>
    <row r="2" spans="1:13" ht="14.45" customHeight="1" x14ac:dyDescent="0.25">
      <c r="A2" s="390" t="s">
        <v>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3" ht="14.45" customHeight="1" x14ac:dyDescent="0.25">
      <c r="A3" s="390" t="s">
        <v>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</row>
    <row r="4" spans="1:13" ht="14.45" customHeight="1" x14ac:dyDescent="0.25">
      <c r="A4" s="391" t="s">
        <v>2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</row>
    <row r="7" spans="1:13" ht="16.149999999999999" customHeight="1" x14ac:dyDescent="0.25">
      <c r="A7" s="392" t="s">
        <v>55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3" ht="18" customHeight="1" x14ac:dyDescent="0.25">
      <c r="A8" s="393" t="s">
        <v>56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</row>
    <row r="37" spans="4:7" x14ac:dyDescent="0.25">
      <c r="E37" s="134" t="s">
        <v>57</v>
      </c>
    </row>
    <row r="38" spans="4:7" x14ac:dyDescent="0.25">
      <c r="E38" s="135" t="s">
        <v>58</v>
      </c>
    </row>
    <row r="39" spans="4:7" x14ac:dyDescent="0.25">
      <c r="D39" s="134"/>
      <c r="E39" s="134" t="s">
        <v>59</v>
      </c>
      <c r="F39" s="134"/>
      <c r="G39" s="134"/>
    </row>
  </sheetData>
  <mergeCells count="5">
    <mergeCell ref="A3:M3"/>
    <mergeCell ref="A2:M2"/>
    <mergeCell ref="A4:M4"/>
    <mergeCell ref="A7:M7"/>
    <mergeCell ref="A8:M8"/>
  </mergeCells>
  <pageMargins left="0.7" right="0.7" top="0.75" bottom="0.75" header="0.3" footer="0.3"/>
  <pageSetup orientation="portrait" horizontalDpi="4294967295" verticalDpi="429496729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CFDF-23AA-4FDE-9061-AAFECE2EA8E3}">
  <dimension ref="B2:P52"/>
  <sheetViews>
    <sheetView showGridLines="0" zoomScale="60" zoomScaleNormal="60" workbookViewId="0">
      <selection activeCell="B8" sqref="B8:L8"/>
    </sheetView>
  </sheetViews>
  <sheetFormatPr baseColWidth="10" defaultColWidth="11.42578125" defaultRowHeight="15" x14ac:dyDescent="0.25"/>
  <cols>
    <col min="1" max="1" width="11.42578125" style="1"/>
    <col min="2" max="2" width="81.5703125" style="1" customWidth="1"/>
    <col min="3" max="3" width="22.140625" style="1" customWidth="1"/>
    <col min="4" max="5" width="24.140625" style="1" customWidth="1"/>
    <col min="6" max="6" width="30.140625" style="1" bestFit="1" customWidth="1"/>
    <col min="7" max="7" width="23.42578125" style="1" bestFit="1" customWidth="1"/>
    <col min="8" max="8" width="18.7109375" style="1" customWidth="1"/>
    <col min="9" max="9" width="23.42578125" style="1" bestFit="1" customWidth="1"/>
    <col min="10" max="10" width="17.28515625" style="1" bestFit="1" customWidth="1"/>
    <col min="11" max="11" width="15.7109375" style="1" bestFit="1" customWidth="1"/>
    <col min="12" max="12" width="20" style="1" bestFit="1" customWidth="1"/>
    <col min="13" max="13" width="21.85546875" style="1" bestFit="1" customWidth="1"/>
    <col min="14" max="14" width="38.5703125" style="1" customWidth="1"/>
    <col min="15" max="15" width="23.7109375" style="1" bestFit="1" customWidth="1"/>
    <col min="16" max="16" width="15.7109375" style="1" bestFit="1" customWidth="1"/>
    <col min="17" max="16384" width="11.42578125" style="1"/>
  </cols>
  <sheetData>
    <row r="2" spans="2:16" ht="13.9" customHeight="1" x14ac:dyDescent="0.25">
      <c r="B2" s="411" t="s">
        <v>0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</row>
    <row r="3" spans="2:16" ht="13.9" customHeight="1" x14ac:dyDescent="0.25">
      <c r="B3" s="411" t="s">
        <v>1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</row>
    <row r="4" spans="2:16" ht="13.9" customHeight="1" x14ac:dyDescent="0.25">
      <c r="B4" s="412" t="s">
        <v>2</v>
      </c>
      <c r="C4" s="412"/>
      <c r="D4" s="412"/>
      <c r="E4" s="412"/>
      <c r="F4" s="412"/>
      <c r="G4" s="412"/>
      <c r="H4" s="412"/>
      <c r="I4" s="412"/>
      <c r="J4" s="412"/>
      <c r="K4" s="412"/>
      <c r="L4" s="412"/>
    </row>
    <row r="5" spans="2:16" ht="18.75" x14ac:dyDescent="0.3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6" ht="18.75" x14ac:dyDescent="0.3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N6" s="2"/>
      <c r="O6" s="2"/>
    </row>
    <row r="7" spans="2:16" ht="20.25" x14ac:dyDescent="0.3">
      <c r="B7" s="413" t="s">
        <v>1012</v>
      </c>
      <c r="C7" s="413"/>
      <c r="D7" s="413"/>
      <c r="E7" s="413"/>
      <c r="F7" s="413"/>
      <c r="G7" s="413"/>
      <c r="H7" s="413"/>
      <c r="I7" s="413"/>
      <c r="J7" s="413"/>
      <c r="K7" s="413"/>
      <c r="L7" s="413"/>
      <c r="N7" s="2"/>
      <c r="O7" s="2"/>
    </row>
    <row r="8" spans="2:16" ht="18.75" x14ac:dyDescent="0.3">
      <c r="B8" s="414" t="s">
        <v>3</v>
      </c>
      <c r="C8" s="414"/>
      <c r="D8" s="414"/>
      <c r="E8" s="414"/>
      <c r="F8" s="414"/>
      <c r="G8" s="414"/>
      <c r="H8" s="414"/>
      <c r="I8" s="414"/>
      <c r="J8" s="414"/>
      <c r="K8" s="414"/>
      <c r="L8" s="414"/>
      <c r="N8" s="4"/>
      <c r="O8" s="4"/>
    </row>
    <row r="9" spans="2:16" ht="18.75" x14ac:dyDescent="0.3"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N9" s="4"/>
      <c r="O9" s="4"/>
    </row>
    <row r="10" spans="2:16" ht="21.6" customHeight="1" x14ac:dyDescent="0.25">
      <c r="B10" s="394" t="s">
        <v>7</v>
      </c>
      <c r="C10" s="6">
        <v>2023</v>
      </c>
      <c r="D10" s="397">
        <v>2024</v>
      </c>
      <c r="E10" s="398"/>
      <c r="F10" s="398"/>
      <c r="G10" s="398"/>
      <c r="H10" s="398"/>
      <c r="I10" s="399"/>
      <c r="J10" s="400" t="s">
        <v>8</v>
      </c>
      <c r="K10" s="401"/>
      <c r="L10" s="400" t="s">
        <v>60</v>
      </c>
    </row>
    <row r="11" spans="2:16" ht="21.6" customHeight="1" x14ac:dyDescent="0.25">
      <c r="B11" s="395"/>
      <c r="C11" s="404" t="s">
        <v>61</v>
      </c>
      <c r="D11" s="406" t="s">
        <v>11</v>
      </c>
      <c r="E11" s="406" t="s">
        <v>12</v>
      </c>
      <c r="F11" s="407" t="s">
        <v>62</v>
      </c>
      <c r="G11" s="408"/>
      <c r="H11" s="408"/>
      <c r="I11" s="409"/>
      <c r="J11" s="400"/>
      <c r="K11" s="401"/>
      <c r="L11" s="400"/>
    </row>
    <row r="12" spans="2:16" ht="15" customHeight="1" x14ac:dyDescent="0.25">
      <c r="B12" s="395"/>
      <c r="C12" s="404"/>
      <c r="D12" s="404"/>
      <c r="E12" s="404"/>
      <c r="F12" s="410" t="s">
        <v>63</v>
      </c>
      <c r="G12" s="406" t="s">
        <v>64</v>
      </c>
      <c r="H12" s="406" t="s">
        <v>65</v>
      </c>
      <c r="I12" s="406" t="s">
        <v>66</v>
      </c>
      <c r="J12" s="402"/>
      <c r="K12" s="403"/>
      <c r="L12" s="400"/>
      <c r="N12" s="7" t="s">
        <v>6</v>
      </c>
      <c r="O12" s="8">
        <v>7447461031915.3203</v>
      </c>
      <c r="P12" s="9"/>
    </row>
    <row r="13" spans="2:16" ht="20.25" x14ac:dyDescent="0.25">
      <c r="B13" s="395"/>
      <c r="C13" s="405"/>
      <c r="D13" s="405"/>
      <c r="E13" s="405"/>
      <c r="F13" s="403"/>
      <c r="G13" s="405"/>
      <c r="H13" s="405"/>
      <c r="I13" s="405"/>
      <c r="J13" s="10" t="s">
        <v>15</v>
      </c>
      <c r="K13" s="10" t="s">
        <v>16</v>
      </c>
      <c r="L13" s="402"/>
      <c r="O13" s="11"/>
    </row>
    <row r="14" spans="2:16" ht="20.25" x14ac:dyDescent="0.25">
      <c r="B14" s="396"/>
      <c r="C14" s="12">
        <v>1</v>
      </c>
      <c r="D14" s="12">
        <v>2</v>
      </c>
      <c r="E14" s="12">
        <v>3</v>
      </c>
      <c r="F14" s="12">
        <v>4</v>
      </c>
      <c r="G14" s="12">
        <v>5</v>
      </c>
      <c r="H14" s="12">
        <v>6</v>
      </c>
      <c r="I14" s="12" t="s">
        <v>67</v>
      </c>
      <c r="J14" s="12" t="s">
        <v>68</v>
      </c>
      <c r="K14" s="12" t="s">
        <v>69</v>
      </c>
      <c r="L14" s="13" t="s">
        <v>70</v>
      </c>
      <c r="N14" s="14"/>
    </row>
    <row r="15" spans="2:16" ht="20.25" x14ac:dyDescent="0.25">
      <c r="B15" s="15" t="s">
        <v>71</v>
      </c>
      <c r="C15" s="16">
        <f>C16+C17+C18+C19+C20+C25</f>
        <v>77612906007.930008</v>
      </c>
      <c r="D15" s="16">
        <f t="shared" ref="D15:H15" si="0">D16+D17+D18+D19+D20+D25</f>
        <v>1217765874318</v>
      </c>
      <c r="E15" s="16">
        <f t="shared" si="0"/>
        <v>1252504053447.4199</v>
      </c>
      <c r="F15" s="16">
        <f t="shared" si="0"/>
        <v>70812329760.160004</v>
      </c>
      <c r="G15" s="16">
        <f t="shared" si="0"/>
        <v>93517163160.199997</v>
      </c>
      <c r="H15" s="16">
        <f t="shared" si="0"/>
        <v>97916838087.999954</v>
      </c>
      <c r="I15" s="17">
        <f>IFERROR(G15/E15,"-")</f>
        <v>7.4664160090181966E-2</v>
      </c>
      <c r="J15" s="16">
        <f t="shared" ref="J15:J35" si="1">G15-C15</f>
        <v>15904257152.269989</v>
      </c>
      <c r="K15" s="17">
        <f t="shared" ref="K15:K35" si="2">IFERROR(J15/C15,"0.0%")</f>
        <v>0.20491768663635646</v>
      </c>
      <c r="L15" s="17">
        <f t="shared" ref="L15:L37" si="3">G15/$O$12</f>
        <v>1.2556918761903138E-2</v>
      </c>
      <c r="M15" s="18"/>
      <c r="N15" s="14"/>
      <c r="O15" s="19"/>
    </row>
    <row r="16" spans="2:16" ht="20.25" x14ac:dyDescent="0.25">
      <c r="B16" s="20" t="s">
        <v>72</v>
      </c>
      <c r="C16" s="21">
        <v>34895383654.520004</v>
      </c>
      <c r="D16" s="21">
        <v>486795809749</v>
      </c>
      <c r="E16" s="21">
        <v>494321133415.44006</v>
      </c>
      <c r="F16" s="21">
        <v>20159713785.620003</v>
      </c>
      <c r="G16" s="21">
        <v>36597021011.109985</v>
      </c>
      <c r="H16" s="21">
        <v>38114239199.809944</v>
      </c>
      <c r="I16" s="22">
        <f>IFERROR(G16/E16,"-")</f>
        <v>7.4034910784105429E-2</v>
      </c>
      <c r="J16" s="21">
        <f>G16-C16</f>
        <v>1701637356.5899811</v>
      </c>
      <c r="K16" s="22">
        <f>IFERROR(J16/C16,"0.0%")</f>
        <v>4.8763967561926136E-2</v>
      </c>
      <c r="L16" s="22">
        <f>G16/$O$12</f>
        <v>4.9140265191421955E-3</v>
      </c>
      <c r="M16" s="23"/>
      <c r="N16" s="14"/>
    </row>
    <row r="17" spans="2:14" ht="20.25" x14ac:dyDescent="0.25">
      <c r="B17" s="24" t="s">
        <v>73</v>
      </c>
      <c r="C17" s="25">
        <v>5663918608.999999</v>
      </c>
      <c r="D17" s="25">
        <v>73535970561</v>
      </c>
      <c r="E17" s="25">
        <v>77015394688.580002</v>
      </c>
      <c r="F17" s="25">
        <v>42777041.880000003</v>
      </c>
      <c r="G17" s="25">
        <v>6190689391.46</v>
      </c>
      <c r="H17" s="25">
        <v>6190689391.46</v>
      </c>
      <c r="I17" s="26">
        <f t="shared" ref="I17:I35" si="4">IFERROR(G17/E17,"-")</f>
        <v>8.0382492571682784E-2</v>
      </c>
      <c r="J17" s="25">
        <f>G17-C17</f>
        <v>526770782.46000099</v>
      </c>
      <c r="K17" s="27">
        <f t="shared" si="2"/>
        <v>9.300465257798006E-2</v>
      </c>
      <c r="L17" s="27">
        <f t="shared" si="3"/>
        <v>8.3124830931379759E-4</v>
      </c>
      <c r="M17" s="23"/>
      <c r="N17" s="28"/>
    </row>
    <row r="18" spans="2:14" ht="20.25" x14ac:dyDescent="0.25">
      <c r="B18" s="24" t="s">
        <v>74</v>
      </c>
      <c r="C18" s="25">
        <v>7296650354.2200003</v>
      </c>
      <c r="D18" s="25">
        <v>263816794305</v>
      </c>
      <c r="E18" s="25">
        <v>263806764432</v>
      </c>
      <c r="F18" s="25">
        <v>12176816407.019999</v>
      </c>
      <c r="G18" s="25">
        <v>12176815925.950001</v>
      </c>
      <c r="H18" s="25">
        <v>18544414217.310001</v>
      </c>
      <c r="I18" s="26">
        <f t="shared" si="4"/>
        <v>4.6158088296817543E-2</v>
      </c>
      <c r="J18" s="25">
        <f t="shared" si="1"/>
        <v>4880165571.7300005</v>
      </c>
      <c r="K18" s="27">
        <f t="shared" si="2"/>
        <v>0.66882272478734961</v>
      </c>
      <c r="L18" s="27">
        <f t="shared" si="3"/>
        <v>1.6350291560798401E-3</v>
      </c>
      <c r="M18" s="23"/>
      <c r="N18" s="29"/>
    </row>
    <row r="19" spans="2:14" ht="20.25" x14ac:dyDescent="0.25">
      <c r="B19" s="24" t="s">
        <v>75</v>
      </c>
      <c r="C19" s="25">
        <v>2602399545.5799999</v>
      </c>
      <c r="D19" s="25">
        <v>14201850000</v>
      </c>
      <c r="E19" s="25">
        <v>21201850000</v>
      </c>
      <c r="F19" s="25">
        <v>1597326689.8299999</v>
      </c>
      <c r="G19" s="25">
        <v>1597326689.8299999</v>
      </c>
      <c r="H19" s="25">
        <v>1951699443.05</v>
      </c>
      <c r="I19" s="26">
        <f t="shared" si="4"/>
        <v>7.5339024180908737E-2</v>
      </c>
      <c r="J19" s="25">
        <f t="shared" si="1"/>
        <v>-1005072855.75</v>
      </c>
      <c r="K19" s="27">
        <f t="shared" si="2"/>
        <v>-0.38621004889777533</v>
      </c>
      <c r="L19" s="27">
        <f t="shared" si="3"/>
        <v>2.1447936189055873E-4</v>
      </c>
      <c r="M19" s="23"/>
      <c r="N19" s="28"/>
    </row>
    <row r="20" spans="2:14" ht="20.25" x14ac:dyDescent="0.25">
      <c r="B20" s="30" t="s">
        <v>76</v>
      </c>
      <c r="C20" s="31">
        <f t="shared" ref="C20:H20" si="5">SUM(C21:C24)</f>
        <v>27085419040.610001</v>
      </c>
      <c r="D20" s="31">
        <f t="shared" si="5"/>
        <v>379413090403</v>
      </c>
      <c r="E20" s="31">
        <f t="shared" si="5"/>
        <v>396005521825.10999</v>
      </c>
      <c r="F20" s="31">
        <f t="shared" si="5"/>
        <v>36831474785.539993</v>
      </c>
      <c r="G20" s="31">
        <f t="shared" si="5"/>
        <v>36951089091.579994</v>
      </c>
      <c r="H20" s="31">
        <f t="shared" si="5"/>
        <v>33111171291.350002</v>
      </c>
      <c r="I20" s="32">
        <f t="shared" si="4"/>
        <v>9.3309529930996518E-2</v>
      </c>
      <c r="J20" s="31">
        <f t="shared" si="1"/>
        <v>9865670050.9699936</v>
      </c>
      <c r="K20" s="33">
        <f t="shared" si="2"/>
        <v>0.3642428435823013</v>
      </c>
      <c r="L20" s="33">
        <f t="shared" si="3"/>
        <v>4.9615686383896393E-3</v>
      </c>
      <c r="M20" s="23"/>
      <c r="N20" s="28"/>
    </row>
    <row r="21" spans="2:14" ht="20.25" x14ac:dyDescent="0.25">
      <c r="B21" s="34" t="s">
        <v>77</v>
      </c>
      <c r="C21" s="35">
        <v>4443857573.3099995</v>
      </c>
      <c r="D21" s="35">
        <v>68334307493</v>
      </c>
      <c r="E21" s="35">
        <v>73074214982.360001</v>
      </c>
      <c r="F21" s="35">
        <v>4716506885.920002</v>
      </c>
      <c r="G21" s="35">
        <v>4713103668.9000025</v>
      </c>
      <c r="H21" s="35">
        <v>4923713662.6400023</v>
      </c>
      <c r="I21" s="36">
        <f t="shared" si="4"/>
        <v>6.4497492994454175E-2</v>
      </c>
      <c r="J21" s="35">
        <f t="shared" si="1"/>
        <v>269246095.59000301</v>
      </c>
      <c r="K21" s="37">
        <f t="shared" si="2"/>
        <v>6.0588371960232638E-2</v>
      </c>
      <c r="L21" s="37">
        <f t="shared" si="3"/>
        <v>6.3284703991098258E-4</v>
      </c>
      <c r="M21" s="38"/>
      <c r="N21" s="28"/>
    </row>
    <row r="22" spans="2:14" ht="20.25" x14ac:dyDescent="0.25">
      <c r="B22" s="39" t="s">
        <v>78</v>
      </c>
      <c r="C22" s="40">
        <v>20970908286.509998</v>
      </c>
      <c r="D22" s="40">
        <v>293233994218</v>
      </c>
      <c r="E22" s="40">
        <v>307238454817.53998</v>
      </c>
      <c r="F22" s="40">
        <v>31529663426.569992</v>
      </c>
      <c r="G22" s="40">
        <v>31666399399.649994</v>
      </c>
      <c r="H22" s="40">
        <v>27617596134.239998</v>
      </c>
      <c r="I22" s="41">
        <f t="shared" si="4"/>
        <v>0.10306782534255275</v>
      </c>
      <c r="J22" s="40">
        <f t="shared" si="1"/>
        <v>10695491113.139996</v>
      </c>
      <c r="K22" s="42">
        <f t="shared" si="2"/>
        <v>0.51001563532754124</v>
      </c>
      <c r="L22" s="42">
        <f t="shared" si="3"/>
        <v>4.2519724861864909E-3</v>
      </c>
      <c r="M22" s="38"/>
      <c r="N22" s="28"/>
    </row>
    <row r="23" spans="2:14" ht="20.25" x14ac:dyDescent="0.25">
      <c r="B23" s="39" t="s">
        <v>79</v>
      </c>
      <c r="C23" s="40">
        <v>100591693.64</v>
      </c>
      <c r="D23" s="40">
        <v>953779141</v>
      </c>
      <c r="E23" s="40">
        <v>1117920942.3100002</v>
      </c>
      <c r="F23" s="40">
        <v>16468307.08</v>
      </c>
      <c r="G23" s="40">
        <v>16468307.08</v>
      </c>
      <c r="H23" s="40">
        <v>29009803.859999999</v>
      </c>
      <c r="I23" s="41">
        <f t="shared" si="4"/>
        <v>1.4731191139483393E-2</v>
      </c>
      <c r="J23" s="40">
        <f t="shared" si="1"/>
        <v>-84123386.560000002</v>
      </c>
      <c r="K23" s="42">
        <f t="shared" si="2"/>
        <v>-0.8362856167931999</v>
      </c>
      <c r="L23" s="42">
        <f t="shared" si="3"/>
        <v>2.2112646188314087E-6</v>
      </c>
      <c r="M23" s="38"/>
      <c r="N23" s="28"/>
    </row>
    <row r="24" spans="2:14" ht="20.25" x14ac:dyDescent="0.25">
      <c r="B24" s="39" t="s">
        <v>80</v>
      </c>
      <c r="C24" s="40">
        <v>1570061487.1500001</v>
      </c>
      <c r="D24" s="40">
        <v>16891009551</v>
      </c>
      <c r="E24" s="40">
        <v>14574931082.9</v>
      </c>
      <c r="F24" s="40">
        <v>568836165.97000003</v>
      </c>
      <c r="G24" s="40">
        <v>555117715.94999993</v>
      </c>
      <c r="H24" s="40">
        <v>540851690.61000001</v>
      </c>
      <c r="I24" s="41">
        <f t="shared" si="4"/>
        <v>3.808715888895628E-2</v>
      </c>
      <c r="J24" s="40">
        <f t="shared" si="1"/>
        <v>-1014943771.2000002</v>
      </c>
      <c r="K24" s="42">
        <f t="shared" si="2"/>
        <v>-0.64643568389308226</v>
      </c>
      <c r="L24" s="42">
        <f t="shared" si="3"/>
        <v>7.4537847673334664E-5</v>
      </c>
      <c r="M24" s="38"/>
      <c r="N24" s="28"/>
    </row>
    <row r="25" spans="2:14" ht="20.25" x14ac:dyDescent="0.25">
      <c r="B25" s="43" t="s">
        <v>81</v>
      </c>
      <c r="C25" s="44">
        <v>69134804</v>
      </c>
      <c r="D25" s="44">
        <v>2359300</v>
      </c>
      <c r="E25" s="44">
        <v>153389086.28999999</v>
      </c>
      <c r="F25" s="44">
        <v>4221050.2700000005</v>
      </c>
      <c r="G25" s="44">
        <v>4221050.2700000005</v>
      </c>
      <c r="H25" s="44">
        <v>4624545.0199999996</v>
      </c>
      <c r="I25" s="45">
        <f t="shared" si="4"/>
        <v>2.7518582788997201E-2</v>
      </c>
      <c r="J25" s="44">
        <f t="shared" si="1"/>
        <v>-64913753.729999997</v>
      </c>
      <c r="K25" s="45">
        <f t="shared" si="2"/>
        <v>-0.93894464111014186</v>
      </c>
      <c r="L25" s="46">
        <f t="shared" si="3"/>
        <v>5.6677708710540787E-7</v>
      </c>
      <c r="M25"/>
      <c r="N25" s="28"/>
    </row>
    <row r="26" spans="2:14" ht="20.25" x14ac:dyDescent="0.25">
      <c r="B26" s="48" t="s">
        <v>82</v>
      </c>
      <c r="C26" s="49">
        <f t="shared" ref="C26:H26" si="6">SUM(C27:C31)+C35</f>
        <v>15526312359.360001</v>
      </c>
      <c r="D26" s="49">
        <f t="shared" si="6"/>
        <v>200920640632</v>
      </c>
      <c r="E26" s="49">
        <f t="shared" si="6"/>
        <v>206516023893.94995</v>
      </c>
      <c r="F26" s="49">
        <f t="shared" si="6"/>
        <v>10118427821.709999</v>
      </c>
      <c r="G26" s="49">
        <f t="shared" si="6"/>
        <v>12037825000.520004</v>
      </c>
      <c r="H26" s="49">
        <f t="shared" si="6"/>
        <v>11313876715.099998</v>
      </c>
      <c r="I26" s="50">
        <f t="shared" si="4"/>
        <v>5.8290028897233004E-2</v>
      </c>
      <c r="J26" s="49">
        <f t="shared" si="1"/>
        <v>-3488487358.8399963</v>
      </c>
      <c r="K26" s="50">
        <f t="shared" si="2"/>
        <v>-0.22468228630844014</v>
      </c>
      <c r="L26" s="50">
        <f t="shared" si="3"/>
        <v>1.6163662956990518E-3</v>
      </c>
      <c r="M26"/>
      <c r="N26" s="28"/>
    </row>
    <row r="27" spans="2:14" ht="20.25" x14ac:dyDescent="0.25">
      <c r="B27" s="51" t="s">
        <v>83</v>
      </c>
      <c r="C27" s="21">
        <v>3424473863.6899986</v>
      </c>
      <c r="D27" s="21">
        <v>75124304565</v>
      </c>
      <c r="E27" s="21">
        <v>58399299468.839958</v>
      </c>
      <c r="F27" s="21">
        <v>3183042513.5</v>
      </c>
      <c r="G27" s="21">
        <v>4291511278.4500008</v>
      </c>
      <c r="H27" s="21">
        <v>4287750534.7699995</v>
      </c>
      <c r="I27" s="22">
        <f t="shared" si="4"/>
        <v>7.3485663654917932E-2</v>
      </c>
      <c r="J27" s="21">
        <f t="shared" si="1"/>
        <v>867037414.76000214</v>
      </c>
      <c r="K27" s="22">
        <f t="shared" si="2"/>
        <v>0.25318850406577109</v>
      </c>
      <c r="L27" s="22">
        <f t="shared" si="3"/>
        <v>5.7623816493422055E-4</v>
      </c>
      <c r="M27"/>
      <c r="N27" s="28"/>
    </row>
    <row r="28" spans="2:14" ht="20.25" x14ac:dyDescent="0.25">
      <c r="B28" s="30" t="s">
        <v>84</v>
      </c>
      <c r="C28" s="31">
        <v>4300552041.8200006</v>
      </c>
      <c r="D28" s="31">
        <v>57840512900</v>
      </c>
      <c r="E28" s="31">
        <v>68834257784.279984</v>
      </c>
      <c r="F28" s="31">
        <v>3353759442.5899978</v>
      </c>
      <c r="G28" s="31">
        <v>4267368687.4800034</v>
      </c>
      <c r="H28" s="31">
        <v>3674790721.2299981</v>
      </c>
      <c r="I28" s="33">
        <f t="shared" si="4"/>
        <v>6.1994838396507899E-2</v>
      </c>
      <c r="J28" s="31">
        <f t="shared" si="1"/>
        <v>-33183354.339997292</v>
      </c>
      <c r="K28" s="33">
        <f t="shared" si="2"/>
        <v>-7.7160685459241743E-3</v>
      </c>
      <c r="L28" s="33">
        <f t="shared" si="3"/>
        <v>5.7299644391459561E-4</v>
      </c>
      <c r="M28"/>
      <c r="N28" s="29"/>
    </row>
    <row r="29" spans="2:14" ht="20.25" x14ac:dyDescent="0.25">
      <c r="B29" s="30" t="s">
        <v>85</v>
      </c>
      <c r="C29" s="31">
        <v>663219</v>
      </c>
      <c r="D29" s="31">
        <v>9142603</v>
      </c>
      <c r="E29" s="31">
        <v>66494188.399999999</v>
      </c>
      <c r="F29" s="31">
        <v>950000.01</v>
      </c>
      <c r="G29" s="31">
        <v>441320</v>
      </c>
      <c r="H29" s="31">
        <v>2527453.7999999998</v>
      </c>
      <c r="I29" s="33">
        <f t="shared" si="4"/>
        <v>6.6369709988068669E-3</v>
      </c>
      <c r="J29" s="31">
        <f t="shared" si="1"/>
        <v>-221899</v>
      </c>
      <c r="K29" s="33">
        <f t="shared" si="2"/>
        <v>-0.33457877413041542</v>
      </c>
      <c r="L29" s="33">
        <f t="shared" si="3"/>
        <v>5.9257779008009444E-8</v>
      </c>
      <c r="M29"/>
      <c r="N29" s="29"/>
    </row>
    <row r="30" spans="2:14" ht="20.25" x14ac:dyDescent="0.25">
      <c r="B30" s="52" t="s">
        <v>86</v>
      </c>
      <c r="C30" s="31">
        <v>429431311.63999999</v>
      </c>
      <c r="D30" s="31">
        <v>2087679447</v>
      </c>
      <c r="E30" s="31">
        <v>4221807050.5499997</v>
      </c>
      <c r="F30" s="31">
        <v>217726868.56</v>
      </c>
      <c r="G30" s="31">
        <v>74755966.879999995</v>
      </c>
      <c r="H30" s="31">
        <v>42253403.699999996</v>
      </c>
      <c r="I30" s="33">
        <f t="shared" si="4"/>
        <v>1.7707101718507267E-2</v>
      </c>
      <c r="J30" s="31">
        <f t="shared" si="1"/>
        <v>-354675344.75999999</v>
      </c>
      <c r="K30" s="33">
        <f t="shared" si="2"/>
        <v>-0.82591868628650611</v>
      </c>
      <c r="L30" s="33">
        <f t="shared" si="3"/>
        <v>1.0037778856396975E-5</v>
      </c>
      <c r="M30" s="23"/>
      <c r="N30" s="28"/>
    </row>
    <row r="31" spans="2:14" ht="20.25" x14ac:dyDescent="0.25">
      <c r="B31" s="30" t="s">
        <v>87</v>
      </c>
      <c r="C31" s="31">
        <f>C32+C33+C34</f>
        <v>7371191923.21</v>
      </c>
      <c r="D31" s="31">
        <f t="shared" ref="D31:H31" si="7">D32+D33+D34</f>
        <v>64412716842</v>
      </c>
      <c r="E31" s="31">
        <f t="shared" si="7"/>
        <v>74815729110.880035</v>
      </c>
      <c r="F31" s="31">
        <f t="shared" si="7"/>
        <v>3362948997.0500007</v>
      </c>
      <c r="G31" s="31">
        <f t="shared" si="7"/>
        <v>3403747747.710001</v>
      </c>
      <c r="H31" s="31">
        <f t="shared" si="7"/>
        <v>3306554601.6000009</v>
      </c>
      <c r="I31" s="33">
        <f t="shared" si="4"/>
        <v>4.5495082226165363E-2</v>
      </c>
      <c r="J31" s="31">
        <f>G31-C31</f>
        <v>-3967444175.499999</v>
      </c>
      <c r="K31" s="33">
        <f t="shared" si="2"/>
        <v>-0.53823645033682155</v>
      </c>
      <c r="L31" s="33">
        <f t="shared" si="3"/>
        <v>4.5703465021483075E-4</v>
      </c>
      <c r="M31" s="23"/>
      <c r="N31" s="28"/>
    </row>
    <row r="32" spans="2:14" ht="20.25" x14ac:dyDescent="0.25">
      <c r="B32" s="53" t="s">
        <v>88</v>
      </c>
      <c r="C32" s="35">
        <v>38890627.649999999</v>
      </c>
      <c r="D32" s="35">
        <v>228378260</v>
      </c>
      <c r="E32" s="35">
        <v>1298092148.3199999</v>
      </c>
      <c r="F32" s="35">
        <v>131358004.09999999</v>
      </c>
      <c r="G32" s="35">
        <v>131358004.09999999</v>
      </c>
      <c r="H32" s="35">
        <v>103895349.83</v>
      </c>
      <c r="I32" s="37">
        <f t="shared" si="4"/>
        <v>0.10119312736773306</v>
      </c>
      <c r="J32" s="35">
        <f t="shared" si="1"/>
        <v>92467376.449999988</v>
      </c>
      <c r="K32" s="37">
        <f t="shared" si="2"/>
        <v>2.3776262312392893</v>
      </c>
      <c r="L32" s="37">
        <f t="shared" si="3"/>
        <v>1.7637957894251333E-5</v>
      </c>
      <c r="M32" s="38"/>
      <c r="N32" s="28"/>
    </row>
    <row r="33" spans="2:15" ht="20.25" x14ac:dyDescent="0.25">
      <c r="B33" s="39" t="s">
        <v>89</v>
      </c>
      <c r="C33" s="40">
        <v>7332301295.5600004</v>
      </c>
      <c r="D33" s="40">
        <v>64136338582</v>
      </c>
      <c r="E33" s="40">
        <v>73409080985.560028</v>
      </c>
      <c r="F33" s="40">
        <v>3231590992.9500008</v>
      </c>
      <c r="G33" s="40">
        <v>3272389743.6100011</v>
      </c>
      <c r="H33" s="40">
        <v>3202659251.7700009</v>
      </c>
      <c r="I33" s="42">
        <f t="shared" si="4"/>
        <v>4.4577451449824008E-2</v>
      </c>
      <c r="J33" s="40">
        <f t="shared" si="1"/>
        <v>-4059911551.9499993</v>
      </c>
      <c r="K33" s="42">
        <f t="shared" si="2"/>
        <v>-0.55370222639492961</v>
      </c>
      <c r="L33" s="42">
        <f t="shared" si="3"/>
        <v>4.3939669232057944E-4</v>
      </c>
      <c r="M33" s="38"/>
      <c r="N33" s="28"/>
    </row>
    <row r="34" spans="2:15" ht="20.25" x14ac:dyDescent="0.25">
      <c r="B34" s="39" t="s">
        <v>90</v>
      </c>
      <c r="C34" s="40">
        <v>0</v>
      </c>
      <c r="D34" s="40">
        <v>48000000</v>
      </c>
      <c r="E34" s="40">
        <v>108555977</v>
      </c>
      <c r="F34" s="40">
        <v>0</v>
      </c>
      <c r="G34" s="40">
        <v>0</v>
      </c>
      <c r="H34" s="40">
        <v>0</v>
      </c>
      <c r="I34" s="42">
        <f t="shared" si="4"/>
        <v>0</v>
      </c>
      <c r="J34" s="40">
        <f t="shared" si="1"/>
        <v>0</v>
      </c>
      <c r="K34" s="42" t="str">
        <f t="shared" si="2"/>
        <v>0.0%</v>
      </c>
      <c r="L34" s="42">
        <f t="shared" si="3"/>
        <v>0</v>
      </c>
      <c r="M34" s="38"/>
      <c r="N34" s="28"/>
    </row>
    <row r="35" spans="2:15" ht="20.25" x14ac:dyDescent="0.25">
      <c r="B35" s="43" t="s">
        <v>91</v>
      </c>
      <c r="C35" s="44">
        <v>0</v>
      </c>
      <c r="D35" s="44">
        <v>1446284275</v>
      </c>
      <c r="E35" s="44">
        <v>178436290.99999982</v>
      </c>
      <c r="F35" s="44">
        <v>0</v>
      </c>
      <c r="G35" s="44">
        <v>0</v>
      </c>
      <c r="H35" s="44">
        <v>0</v>
      </c>
      <c r="I35" s="45">
        <f t="shared" si="4"/>
        <v>0</v>
      </c>
      <c r="J35" s="44">
        <f t="shared" si="1"/>
        <v>0</v>
      </c>
      <c r="K35" s="45" t="str">
        <f t="shared" si="2"/>
        <v>0.0%</v>
      </c>
      <c r="L35" s="46">
        <f t="shared" si="3"/>
        <v>0</v>
      </c>
      <c r="M35" s="23"/>
      <c r="N35" s="28"/>
    </row>
    <row r="36" spans="2:15" ht="20.25" x14ac:dyDescent="0.25">
      <c r="B36" s="54" t="s">
        <v>92</v>
      </c>
      <c r="C36" s="55">
        <f>C15+C26</f>
        <v>93139218367.290009</v>
      </c>
      <c r="D36" s="55">
        <f t="shared" ref="D36:H36" si="8">D15+D26</f>
        <v>1418686514950</v>
      </c>
      <c r="E36" s="55">
        <f>E15+E26</f>
        <v>1459020077341.3699</v>
      </c>
      <c r="F36" s="55">
        <f t="shared" si="8"/>
        <v>80930757581.869995</v>
      </c>
      <c r="G36" s="55">
        <f t="shared" si="8"/>
        <v>105554988160.72</v>
      </c>
      <c r="H36" s="55">
        <f t="shared" si="8"/>
        <v>109230714803.09995</v>
      </c>
      <c r="I36" s="56">
        <f>IFERROR(G36/E36,"-")</f>
        <v>7.2346494609630441E-2</v>
      </c>
      <c r="J36" s="55">
        <f>G36-C36</f>
        <v>12415769793.429993</v>
      </c>
      <c r="K36" s="56">
        <f>IFERROR(J36/C36,"0.0%")</f>
        <v>0.13330334966382265</v>
      </c>
      <c r="L36" s="57">
        <f t="shared" si="3"/>
        <v>1.4173285057602191E-2</v>
      </c>
      <c r="M36" s="47"/>
      <c r="N36" s="14"/>
      <c r="O36" s="14"/>
    </row>
    <row r="37" spans="2:15" x14ac:dyDescent="0.25">
      <c r="B37" s="58"/>
      <c r="C37" s="59"/>
      <c r="D37" s="59"/>
      <c r="E37" s="59"/>
      <c r="F37" s="60"/>
      <c r="G37" s="61"/>
      <c r="H37" s="60"/>
      <c r="I37" s="62"/>
      <c r="J37" s="59"/>
      <c r="K37" s="62"/>
      <c r="L37" s="62">
        <f t="shared" si="3"/>
        <v>0</v>
      </c>
      <c r="M37" s="63"/>
      <c r="N37" s="29"/>
      <c r="O37" s="14"/>
    </row>
    <row r="38" spans="2:15" x14ac:dyDescent="0.25">
      <c r="B38" s="64" t="s">
        <v>93</v>
      </c>
    </row>
    <row r="39" spans="2:15" x14ac:dyDescent="0.25">
      <c r="B39" s="65" t="s">
        <v>94</v>
      </c>
    </row>
    <row r="40" spans="2:15" x14ac:dyDescent="0.25">
      <c r="B40" s="66" t="s">
        <v>95</v>
      </c>
    </row>
    <row r="41" spans="2:15" x14ac:dyDescent="0.25">
      <c r="B41" s="64" t="s">
        <v>4</v>
      </c>
    </row>
    <row r="42" spans="2:15" x14ac:dyDescent="0.25">
      <c r="I42" s="29"/>
      <c r="J42" s="29"/>
    </row>
    <row r="43" spans="2:15" x14ac:dyDescent="0.25">
      <c r="F43" s="67"/>
      <c r="G43" s="68"/>
      <c r="H43" s="68"/>
      <c r="I43" s="14"/>
      <c r="J43" s="69"/>
      <c r="K43" s="14"/>
    </row>
    <row r="44" spans="2:15" x14ac:dyDescent="0.25">
      <c r="G44"/>
      <c r="H44"/>
      <c r="I44"/>
    </row>
    <row r="45" spans="2:15" x14ac:dyDescent="0.25">
      <c r="G45"/>
      <c r="H45"/>
      <c r="I45"/>
    </row>
    <row r="46" spans="2:15" x14ac:dyDescent="0.25">
      <c r="G46"/>
      <c r="H46"/>
      <c r="I46"/>
    </row>
    <row r="47" spans="2:15" x14ac:dyDescent="0.25">
      <c r="G47"/>
      <c r="H47"/>
      <c r="I47"/>
    </row>
    <row r="48" spans="2:15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</sheetData>
  <mergeCells count="17">
    <mergeCell ref="B2:L2"/>
    <mergeCell ref="B3:L3"/>
    <mergeCell ref="B4:L4"/>
    <mergeCell ref="B7:L7"/>
    <mergeCell ref="B8:L8"/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</mergeCells>
  <pageMargins left="0.7" right="0.7" top="0.75" bottom="0.75" header="0.3" footer="0.3"/>
  <pageSetup orientation="portrait"/>
  <ignoredErrors>
    <ignoredError sqref="C20:I29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C655-2E1D-4D26-8364-B4BE711B3A29}">
  <dimension ref="A2:M28"/>
  <sheetViews>
    <sheetView showGridLines="0" workbookViewId="0">
      <selection activeCell="O24" sqref="O24"/>
    </sheetView>
  </sheetViews>
  <sheetFormatPr baseColWidth="10" defaultColWidth="11.42578125" defaultRowHeight="15" x14ac:dyDescent="0.25"/>
  <sheetData>
    <row r="2" spans="1:13" x14ac:dyDescent="0.25">
      <c r="B2" s="70"/>
      <c r="C2" s="70"/>
      <c r="D2" s="70"/>
      <c r="E2" s="70"/>
      <c r="F2" s="70"/>
      <c r="G2" s="70"/>
      <c r="H2" s="70"/>
      <c r="I2" s="70"/>
      <c r="J2" s="70"/>
    </row>
    <row r="3" spans="1:13" ht="14.45" customHeight="1" x14ac:dyDescent="0.25">
      <c r="A3" s="416" t="s">
        <v>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</row>
    <row r="4" spans="1:13" ht="14.45" customHeight="1" x14ac:dyDescent="0.25">
      <c r="A4" s="416" t="s">
        <v>1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</row>
    <row r="5" spans="1:13" ht="14.45" customHeight="1" x14ac:dyDescent="0.25">
      <c r="A5" s="417" t="s">
        <v>2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</row>
    <row r="6" spans="1:13" x14ac:dyDescent="0.25">
      <c r="B6" s="70"/>
      <c r="C6" s="70"/>
      <c r="D6" s="70"/>
      <c r="E6" s="70"/>
      <c r="F6" s="70"/>
      <c r="G6" s="70"/>
      <c r="H6" s="70"/>
      <c r="I6" s="70"/>
      <c r="J6" s="70"/>
    </row>
    <row r="7" spans="1:13" x14ac:dyDescent="0.25">
      <c r="A7" s="418" t="s">
        <v>96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</row>
    <row r="8" spans="1:13" x14ac:dyDescent="0.25">
      <c r="A8" s="419" t="s">
        <v>97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</row>
    <row r="9" spans="1:13" x14ac:dyDescent="0.25">
      <c r="A9" s="415" t="s">
        <v>56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</row>
    <row r="26" spans="3:3" x14ac:dyDescent="0.25">
      <c r="C26" s="134" t="s">
        <v>98</v>
      </c>
    </row>
    <row r="27" spans="3:3" x14ac:dyDescent="0.25">
      <c r="C27" s="135" t="s">
        <v>58</v>
      </c>
    </row>
    <row r="28" spans="3:3" x14ac:dyDescent="0.25">
      <c r="C28" s="134" t="s">
        <v>59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DFED-2970-456F-A743-9E2CBD2DA751}">
  <dimension ref="B2:J30"/>
  <sheetViews>
    <sheetView showGridLines="0" workbookViewId="0">
      <selection activeCell="F29" sqref="F29"/>
    </sheetView>
  </sheetViews>
  <sheetFormatPr baseColWidth="10" defaultColWidth="11.42578125" defaultRowHeight="15" x14ac:dyDescent="0.25"/>
  <sheetData>
    <row r="2" spans="2:10" x14ac:dyDescent="0.25">
      <c r="B2" s="70"/>
      <c r="C2" s="70"/>
      <c r="D2" s="70"/>
      <c r="E2" s="70"/>
      <c r="F2" s="70"/>
      <c r="G2" s="70"/>
      <c r="H2" s="70"/>
      <c r="I2" s="70"/>
      <c r="J2" s="70"/>
    </row>
    <row r="3" spans="2:10" x14ac:dyDescent="0.25">
      <c r="B3" s="416" t="s">
        <v>0</v>
      </c>
      <c r="C3" s="416"/>
      <c r="D3" s="416"/>
      <c r="E3" s="416"/>
      <c r="F3" s="416"/>
      <c r="G3" s="416"/>
      <c r="H3" s="416"/>
      <c r="I3" s="416"/>
      <c r="J3" s="416"/>
    </row>
    <row r="4" spans="2:10" x14ac:dyDescent="0.25">
      <c r="B4" s="416" t="s">
        <v>1</v>
      </c>
      <c r="C4" s="416"/>
      <c r="D4" s="416"/>
      <c r="E4" s="416"/>
      <c r="F4" s="416"/>
      <c r="G4" s="416"/>
      <c r="H4" s="416"/>
      <c r="I4" s="416"/>
      <c r="J4" s="416"/>
    </row>
    <row r="5" spans="2:10" x14ac:dyDescent="0.25">
      <c r="B5" s="417" t="s">
        <v>2</v>
      </c>
      <c r="C5" s="417"/>
      <c r="D5" s="417"/>
      <c r="E5" s="417"/>
      <c r="F5" s="417"/>
      <c r="G5" s="417"/>
      <c r="H5" s="417"/>
      <c r="I5" s="417"/>
      <c r="J5" s="417"/>
    </row>
    <row r="6" spans="2:10" x14ac:dyDescent="0.25">
      <c r="B6" s="70"/>
      <c r="C6" s="70"/>
      <c r="D6" s="70"/>
      <c r="E6" s="70"/>
      <c r="F6" s="70"/>
      <c r="G6" s="70"/>
      <c r="H6" s="70"/>
      <c r="I6" s="70"/>
      <c r="J6" s="70"/>
    </row>
    <row r="7" spans="2:10" x14ac:dyDescent="0.25">
      <c r="B7" s="418" t="s">
        <v>99</v>
      </c>
      <c r="C7" s="418"/>
      <c r="D7" s="418"/>
      <c r="E7" s="418"/>
      <c r="F7" s="418"/>
      <c r="G7" s="418"/>
      <c r="H7" s="418"/>
      <c r="I7" s="418"/>
      <c r="J7" s="418"/>
    </row>
    <row r="8" spans="2:10" x14ac:dyDescent="0.25">
      <c r="B8" s="419" t="s">
        <v>97</v>
      </c>
      <c r="C8" s="419"/>
      <c r="D8" s="419"/>
      <c r="E8" s="419"/>
      <c r="F8" s="419"/>
      <c r="G8" s="419"/>
      <c r="H8" s="419"/>
      <c r="I8" s="419"/>
      <c r="J8" s="419"/>
    </row>
    <row r="9" spans="2:10" x14ac:dyDescent="0.25">
      <c r="B9" s="415" t="s">
        <v>56</v>
      </c>
      <c r="C9" s="415"/>
      <c r="D9" s="415"/>
      <c r="E9" s="415"/>
      <c r="F9" s="415"/>
      <c r="G9" s="415"/>
      <c r="H9" s="415"/>
      <c r="I9" s="415"/>
      <c r="J9" s="415"/>
    </row>
    <row r="28" spans="2:2" x14ac:dyDescent="0.25">
      <c r="B28" s="134" t="s">
        <v>98</v>
      </c>
    </row>
    <row r="29" spans="2:2" x14ac:dyDescent="0.25">
      <c r="B29" s="135" t="s">
        <v>58</v>
      </c>
    </row>
    <row r="30" spans="2:2" x14ac:dyDescent="0.25">
      <c r="B30" s="134" t="s">
        <v>59</v>
      </c>
    </row>
  </sheetData>
  <mergeCells count="6">
    <mergeCell ref="B9:J9"/>
    <mergeCell ref="B3:J3"/>
    <mergeCell ref="B4:J4"/>
    <mergeCell ref="B5:J5"/>
    <mergeCell ref="B7:J7"/>
    <mergeCell ref="B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B1FF-CF21-4103-9B10-0ABB9EFC97DA}">
  <dimension ref="B2:L31"/>
  <sheetViews>
    <sheetView showGridLines="0" zoomScaleNormal="100" workbookViewId="0">
      <selection activeCell="M27" sqref="M27"/>
    </sheetView>
  </sheetViews>
  <sheetFormatPr baseColWidth="10" defaultColWidth="11.42578125" defaultRowHeight="15" x14ac:dyDescent="0.25"/>
  <cols>
    <col min="1" max="16384" width="11.42578125" style="131"/>
  </cols>
  <sheetData>
    <row r="2" spans="2:12" ht="14.45" customHeight="1" x14ac:dyDescent="0.25">
      <c r="C2" s="390" t="s">
        <v>0</v>
      </c>
      <c r="D2" s="390"/>
      <c r="E2" s="390"/>
      <c r="F2" s="390"/>
      <c r="G2" s="390"/>
      <c r="H2" s="390"/>
      <c r="I2" s="390"/>
      <c r="J2" s="2"/>
      <c r="K2" s="2"/>
      <c r="L2" s="2"/>
    </row>
    <row r="3" spans="2:12" ht="14.45" customHeight="1" x14ac:dyDescent="0.25">
      <c r="C3" s="390" t="s">
        <v>1</v>
      </c>
      <c r="D3" s="390"/>
      <c r="E3" s="390"/>
      <c r="F3" s="390"/>
      <c r="G3" s="390"/>
      <c r="H3" s="390"/>
      <c r="I3" s="390"/>
      <c r="J3" s="2"/>
      <c r="K3" s="2"/>
      <c r="L3" s="2"/>
    </row>
    <row r="4" spans="2:12" ht="14.45" customHeight="1" x14ac:dyDescent="0.25">
      <c r="C4" s="391" t="s">
        <v>2</v>
      </c>
      <c r="D4" s="391"/>
      <c r="E4" s="391"/>
      <c r="F4" s="391"/>
      <c r="G4" s="391"/>
      <c r="H4" s="391"/>
      <c r="I4" s="391"/>
      <c r="J4" s="4"/>
      <c r="K4" s="4"/>
      <c r="L4" s="4"/>
    </row>
    <row r="7" spans="2:12" ht="15.75" x14ac:dyDescent="0.25">
      <c r="B7" s="392" t="s">
        <v>100</v>
      </c>
      <c r="C7" s="392"/>
      <c r="D7" s="392"/>
      <c r="E7" s="392"/>
      <c r="F7" s="392"/>
      <c r="G7" s="392"/>
      <c r="H7" s="392"/>
      <c r="I7" s="392"/>
    </row>
    <row r="8" spans="2:12" ht="15.75" x14ac:dyDescent="0.25">
      <c r="B8" s="393" t="s">
        <v>56</v>
      </c>
      <c r="C8" s="393"/>
      <c r="D8" s="393"/>
      <c r="E8" s="393"/>
      <c r="F8" s="393"/>
      <c r="G8" s="393"/>
      <c r="H8" s="393"/>
      <c r="I8" s="393"/>
    </row>
    <row r="29" spans="3:7" x14ac:dyDescent="0.25">
      <c r="C29" s="134" t="s">
        <v>57</v>
      </c>
    </row>
    <row r="30" spans="3:7" x14ac:dyDescent="0.25">
      <c r="C30" s="135" t="s">
        <v>58</v>
      </c>
    </row>
    <row r="31" spans="3:7" x14ac:dyDescent="0.25">
      <c r="C31" s="134" t="s">
        <v>59</v>
      </c>
      <c r="D31" s="134"/>
      <c r="E31" s="134"/>
      <c r="F31" s="134"/>
      <c r="G31" s="134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13E5-B99A-4368-A652-C577279B938E}">
  <dimension ref="A2:P38"/>
  <sheetViews>
    <sheetView showGridLines="0" topLeftCell="A4" zoomScale="90" zoomScaleNormal="90" workbookViewId="0">
      <selection activeCell="I37" sqref="I37"/>
    </sheetView>
  </sheetViews>
  <sheetFormatPr baseColWidth="10" defaultColWidth="11.42578125" defaultRowHeight="15" x14ac:dyDescent="0.25"/>
  <cols>
    <col min="1" max="1" width="20.7109375" style="131" bestFit="1" customWidth="1"/>
    <col min="2" max="2" width="21.28515625" style="131" bestFit="1" customWidth="1"/>
    <col min="3" max="16384" width="11.42578125" style="131"/>
  </cols>
  <sheetData>
    <row r="2" spans="1:16" x14ac:dyDescent="0.25">
      <c r="H2" s="420" t="s">
        <v>101</v>
      </c>
      <c r="I2" s="420"/>
      <c r="J2" s="420"/>
      <c r="K2" s="420"/>
      <c r="L2" s="420"/>
      <c r="M2" s="420"/>
      <c r="N2" s="420"/>
      <c r="O2" s="420"/>
      <c r="P2" s="420"/>
    </row>
    <row r="3" spans="1:16" x14ac:dyDescent="0.25">
      <c r="H3" s="421" t="s">
        <v>97</v>
      </c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131" t="s">
        <v>102</v>
      </c>
      <c r="B4" s="131" t="s">
        <v>103</v>
      </c>
      <c r="C4" s="131" t="s">
        <v>104</v>
      </c>
    </row>
    <row r="5" spans="1:16" x14ac:dyDescent="0.25">
      <c r="A5" s="131" t="s">
        <v>105</v>
      </c>
      <c r="B5" s="131" t="s">
        <v>106</v>
      </c>
      <c r="C5" s="310">
        <v>993888890.94000006</v>
      </c>
    </row>
    <row r="6" spans="1:16" x14ac:dyDescent="0.25">
      <c r="A6" s="131" t="s">
        <v>105</v>
      </c>
      <c r="B6" s="131" t="s">
        <v>107</v>
      </c>
      <c r="C6" s="310">
        <v>185892970.06</v>
      </c>
    </row>
    <row r="7" spans="1:16" x14ac:dyDescent="0.25">
      <c r="A7" s="131" t="s">
        <v>105</v>
      </c>
      <c r="B7" s="131" t="s">
        <v>108</v>
      </c>
      <c r="C7" s="310">
        <v>166174542.44999999</v>
      </c>
    </row>
    <row r="8" spans="1:16" x14ac:dyDescent="0.25">
      <c r="A8" s="131" t="s">
        <v>105</v>
      </c>
      <c r="B8" s="131" t="s">
        <v>109</v>
      </c>
      <c r="C8" s="310">
        <v>157441606.57999998</v>
      </c>
    </row>
    <row r="9" spans="1:16" x14ac:dyDescent="0.25">
      <c r="A9" s="131" t="s">
        <v>105</v>
      </c>
      <c r="B9" s="131" t="s">
        <v>110</v>
      </c>
      <c r="C9" s="310">
        <v>251408783.01000002</v>
      </c>
    </row>
    <row r="10" spans="1:16" x14ac:dyDescent="0.25">
      <c r="A10" s="131" t="s">
        <v>105</v>
      </c>
      <c r="B10" s="131" t="s">
        <v>111</v>
      </c>
      <c r="C10" s="310">
        <v>110183753.53</v>
      </c>
    </row>
    <row r="11" spans="1:16" x14ac:dyDescent="0.25">
      <c r="A11" s="131" t="s">
        <v>105</v>
      </c>
      <c r="B11" s="131" t="s">
        <v>112</v>
      </c>
      <c r="C11" s="310">
        <v>64609237.640000001</v>
      </c>
    </row>
    <row r="12" spans="1:16" x14ac:dyDescent="0.25">
      <c r="A12" s="131" t="s">
        <v>105</v>
      </c>
      <c r="B12" s="131" t="s">
        <v>113</v>
      </c>
      <c r="C12" s="310">
        <v>105462188.60999998</v>
      </c>
    </row>
    <row r="13" spans="1:16" x14ac:dyDescent="0.25">
      <c r="A13" s="131" t="s">
        <v>105</v>
      </c>
      <c r="B13" s="131" t="s">
        <v>114</v>
      </c>
      <c r="C13" s="310">
        <v>24920333.030000001</v>
      </c>
    </row>
    <row r="14" spans="1:16" x14ac:dyDescent="0.25">
      <c r="A14" s="131" t="s">
        <v>105</v>
      </c>
      <c r="B14" s="131" t="s">
        <v>115</v>
      </c>
      <c r="C14" s="310">
        <v>43018980.950000003</v>
      </c>
    </row>
    <row r="15" spans="1:16" x14ac:dyDescent="0.25">
      <c r="A15" s="131" t="s">
        <v>105</v>
      </c>
      <c r="B15" s="131" t="s">
        <v>116</v>
      </c>
      <c r="C15" s="310">
        <v>111808834.07000001</v>
      </c>
    </row>
    <row r="16" spans="1:16" x14ac:dyDescent="0.25">
      <c r="A16" s="131" t="s">
        <v>105</v>
      </c>
      <c r="B16" s="131" t="s">
        <v>117</v>
      </c>
      <c r="C16" s="310">
        <v>6977401.75</v>
      </c>
    </row>
    <row r="17" spans="1:3" x14ac:dyDescent="0.25">
      <c r="A17" s="131" t="s">
        <v>105</v>
      </c>
      <c r="B17" s="131" t="s">
        <v>118</v>
      </c>
      <c r="C17" s="310">
        <v>117565632.13000001</v>
      </c>
    </row>
    <row r="18" spans="1:3" x14ac:dyDescent="0.25">
      <c r="A18" s="131" t="s">
        <v>105</v>
      </c>
      <c r="B18" s="131" t="s">
        <v>119</v>
      </c>
      <c r="C18" s="310">
        <v>2584793.5099999998</v>
      </c>
    </row>
    <row r="19" spans="1:3" x14ac:dyDescent="0.25">
      <c r="A19" s="131" t="s">
        <v>105</v>
      </c>
      <c r="B19" s="131" t="s">
        <v>120</v>
      </c>
      <c r="C19" s="310">
        <v>219100179.86999997</v>
      </c>
    </row>
    <row r="20" spans="1:3" x14ac:dyDescent="0.25">
      <c r="A20" s="131" t="s">
        <v>105</v>
      </c>
      <c r="B20" s="131" t="s">
        <v>121</v>
      </c>
      <c r="C20" s="310">
        <v>145458.54</v>
      </c>
    </row>
    <row r="21" spans="1:3" x14ac:dyDescent="0.25">
      <c r="A21" s="131" t="s">
        <v>105</v>
      </c>
      <c r="B21" s="131" t="s">
        <v>122</v>
      </c>
      <c r="C21" s="310">
        <v>4439659.46</v>
      </c>
    </row>
    <row r="22" spans="1:3" x14ac:dyDescent="0.25">
      <c r="A22" s="131" t="s">
        <v>105</v>
      </c>
      <c r="B22" s="131" t="s">
        <v>123</v>
      </c>
      <c r="C22" s="310">
        <v>67069334.079999998</v>
      </c>
    </row>
    <row r="23" spans="1:3" x14ac:dyDescent="0.25">
      <c r="A23" s="131" t="s">
        <v>105</v>
      </c>
      <c r="B23" s="131" t="s">
        <v>124</v>
      </c>
      <c r="C23" s="310">
        <v>24377020.239999998</v>
      </c>
    </row>
    <row r="24" spans="1:3" x14ac:dyDescent="0.25">
      <c r="A24" s="131" t="s">
        <v>105</v>
      </c>
      <c r="B24" s="131" t="s">
        <v>125</v>
      </c>
      <c r="C24" s="310">
        <v>143049922.03</v>
      </c>
    </row>
    <row r="25" spans="1:3" x14ac:dyDescent="0.25">
      <c r="A25" s="131" t="s">
        <v>105</v>
      </c>
      <c r="B25" s="131" t="s">
        <v>126</v>
      </c>
      <c r="C25" s="310">
        <v>243859512.72000003</v>
      </c>
    </row>
    <row r="26" spans="1:3" x14ac:dyDescent="0.25">
      <c r="A26" s="131" t="s">
        <v>105</v>
      </c>
      <c r="B26" s="131" t="s">
        <v>127</v>
      </c>
      <c r="C26" s="310">
        <v>38977607.460000001</v>
      </c>
    </row>
    <row r="27" spans="1:3" x14ac:dyDescent="0.25">
      <c r="A27" s="131" t="s">
        <v>105</v>
      </c>
      <c r="B27" s="131" t="s">
        <v>128</v>
      </c>
      <c r="C27" s="310">
        <v>68538904.219999999</v>
      </c>
    </row>
    <row r="28" spans="1:3" x14ac:dyDescent="0.25">
      <c r="A28" s="131" t="s">
        <v>105</v>
      </c>
      <c r="B28" s="131" t="s">
        <v>129</v>
      </c>
      <c r="C28" s="310">
        <v>618309.04999999993</v>
      </c>
    </row>
    <row r="29" spans="1:3" x14ac:dyDescent="0.25">
      <c r="A29" s="131" t="s">
        <v>105</v>
      </c>
      <c r="B29" s="131" t="s">
        <v>130</v>
      </c>
      <c r="C29" s="310">
        <v>343764940.40999997</v>
      </c>
    </row>
    <row r="30" spans="1:3" x14ac:dyDescent="0.25">
      <c r="A30" s="131" t="s">
        <v>105</v>
      </c>
      <c r="B30" s="131" t="s">
        <v>131</v>
      </c>
      <c r="C30" s="310">
        <v>0</v>
      </c>
    </row>
    <row r="31" spans="1:3" x14ac:dyDescent="0.25">
      <c r="A31" s="131" t="s">
        <v>105</v>
      </c>
      <c r="B31" s="131" t="s">
        <v>132</v>
      </c>
      <c r="C31" s="310">
        <v>0</v>
      </c>
    </row>
    <row r="32" spans="1:3" x14ac:dyDescent="0.25">
      <c r="A32" s="131" t="s">
        <v>105</v>
      </c>
      <c r="B32" s="131" t="s">
        <v>133</v>
      </c>
      <c r="C32" s="310">
        <v>16932377.02</v>
      </c>
    </row>
    <row r="33" spans="1:3" x14ac:dyDescent="0.25">
      <c r="A33" s="131" t="s">
        <v>105</v>
      </c>
      <c r="B33" s="131" t="s">
        <v>134</v>
      </c>
      <c r="C33" s="310">
        <v>101963832.10999998</v>
      </c>
    </row>
    <row r="34" spans="1:3" x14ac:dyDescent="0.25">
      <c r="A34" s="131" t="s">
        <v>105</v>
      </c>
      <c r="B34" s="131" t="s">
        <v>135</v>
      </c>
      <c r="C34" s="310">
        <v>30506374.890000004</v>
      </c>
    </row>
    <row r="35" spans="1:3" x14ac:dyDescent="0.25">
      <c r="A35" s="131" t="s">
        <v>105</v>
      </c>
      <c r="B35" s="131" t="s">
        <v>136</v>
      </c>
      <c r="C35" s="310">
        <v>56318253.280000001</v>
      </c>
    </row>
    <row r="36" spans="1:3" x14ac:dyDescent="0.25">
      <c r="A36" s="131" t="s">
        <v>105</v>
      </c>
      <c r="B36" s="131" t="s">
        <v>137</v>
      </c>
      <c r="C36" s="310">
        <v>2562284130.7700005</v>
      </c>
    </row>
    <row r="37" spans="1:3" x14ac:dyDescent="0.25">
      <c r="C37" s="310"/>
    </row>
    <row r="38" spans="1:3" x14ac:dyDescent="0.25">
      <c r="A38" s="131" t="s">
        <v>138</v>
      </c>
      <c r="C38" s="310"/>
    </row>
  </sheetData>
  <mergeCells count="2">
    <mergeCell ref="H2:P2"/>
    <mergeCell ref="H3:P3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98BE-D17A-4587-883F-87912E96E627}">
  <dimension ref="B2:O318"/>
  <sheetViews>
    <sheetView showGridLines="0" zoomScale="60" zoomScaleNormal="60" workbookViewId="0">
      <selection activeCell="C7" sqref="C7:L7"/>
    </sheetView>
  </sheetViews>
  <sheetFormatPr baseColWidth="10" defaultColWidth="11.42578125" defaultRowHeight="15" x14ac:dyDescent="0.25"/>
  <cols>
    <col min="1" max="2" width="11.42578125" style="1"/>
    <col min="3" max="3" width="114.28515625" style="1" customWidth="1"/>
    <col min="4" max="4" width="29.28515625" style="1" customWidth="1"/>
    <col min="5" max="5" width="26" style="1" customWidth="1"/>
    <col min="6" max="6" width="28" style="1" customWidth="1"/>
    <col min="7" max="7" width="30.85546875" style="1" customWidth="1"/>
    <col min="8" max="8" width="25.85546875" style="1" customWidth="1"/>
    <col min="9" max="9" width="23.42578125" style="1" customWidth="1"/>
    <col min="10" max="10" width="23" style="1" customWidth="1"/>
    <col min="11" max="11" width="17.5703125" style="1" customWidth="1"/>
    <col min="12" max="12" width="21.5703125" style="1" customWidth="1"/>
    <col min="13" max="13" width="9.140625" style="1"/>
    <col min="14" max="14" width="29" style="1" customWidth="1"/>
    <col min="15" max="15" width="24.28515625" style="1" customWidth="1"/>
    <col min="16" max="16384" width="11.42578125" style="1"/>
  </cols>
  <sheetData>
    <row r="2" spans="3:15" s="188" customFormat="1" ht="15" customHeight="1" x14ac:dyDescent="0.25">
      <c r="C2" s="441" t="s">
        <v>0</v>
      </c>
      <c r="D2" s="441"/>
      <c r="E2" s="441"/>
      <c r="F2" s="441"/>
      <c r="G2" s="441"/>
      <c r="H2" s="441"/>
      <c r="I2" s="441"/>
      <c r="J2" s="441"/>
      <c r="K2" s="441"/>
      <c r="L2" s="441"/>
      <c r="M2" s="2"/>
      <c r="N2" s="2"/>
      <c r="O2" s="2"/>
    </row>
    <row r="3" spans="3:15" s="188" customFormat="1" ht="15" customHeight="1" x14ac:dyDescent="0.25">
      <c r="C3" s="441" t="s">
        <v>1</v>
      </c>
      <c r="D3" s="441"/>
      <c r="E3" s="441"/>
      <c r="F3" s="441"/>
      <c r="G3" s="441"/>
      <c r="H3" s="441"/>
      <c r="I3" s="441"/>
      <c r="J3" s="441"/>
      <c r="K3" s="441"/>
      <c r="L3" s="441"/>
      <c r="M3" s="2"/>
      <c r="N3" s="2"/>
      <c r="O3" s="2"/>
    </row>
    <row r="4" spans="3:15" s="188" customFormat="1" ht="39.6" customHeight="1" x14ac:dyDescent="0.25">
      <c r="C4" s="442" t="s">
        <v>2</v>
      </c>
      <c r="D4" s="442"/>
      <c r="E4" s="442"/>
      <c r="F4" s="442"/>
      <c r="G4" s="442"/>
      <c r="H4" s="442"/>
      <c r="I4" s="442"/>
      <c r="J4" s="442"/>
      <c r="K4" s="442"/>
      <c r="L4" s="442"/>
      <c r="M4" s="4"/>
      <c r="N4" s="4"/>
      <c r="O4" s="4"/>
    </row>
    <row r="5" spans="3:15" ht="23.25" x14ac:dyDescent="0.35">
      <c r="C5" s="294"/>
      <c r="D5" s="294"/>
      <c r="E5" s="294"/>
      <c r="F5" s="294"/>
      <c r="G5" s="294"/>
      <c r="H5" s="294"/>
      <c r="I5" s="294"/>
      <c r="J5" s="294"/>
      <c r="K5" s="294"/>
      <c r="L5" s="294"/>
    </row>
    <row r="6" spans="3:15" ht="23.25" x14ac:dyDescent="0.35">
      <c r="C6" s="443" t="s">
        <v>1011</v>
      </c>
      <c r="D6" s="443"/>
      <c r="E6" s="443"/>
      <c r="F6" s="443"/>
      <c r="G6" s="443"/>
      <c r="H6" s="443"/>
      <c r="I6" s="443"/>
      <c r="J6" s="443"/>
      <c r="K6" s="443"/>
      <c r="L6" s="443"/>
    </row>
    <row r="7" spans="3:15" ht="23.25" x14ac:dyDescent="0.35">
      <c r="C7" s="444" t="s">
        <v>56</v>
      </c>
      <c r="D7" s="444"/>
      <c r="E7" s="444"/>
      <c r="F7" s="444"/>
      <c r="G7" s="444"/>
      <c r="H7" s="444"/>
      <c r="I7" s="444"/>
      <c r="J7" s="444"/>
      <c r="K7" s="444"/>
      <c r="L7" s="444"/>
      <c r="N7" s="160" t="s">
        <v>6</v>
      </c>
      <c r="O7" s="77">
        <v>7447461031915.3203</v>
      </c>
    </row>
    <row r="8" spans="3:15" x14ac:dyDescent="0.25">
      <c r="C8" s="3"/>
      <c r="D8" s="189"/>
      <c r="E8" s="189"/>
      <c r="F8" s="189"/>
      <c r="G8" s="189"/>
      <c r="H8" s="189"/>
      <c r="I8" s="189"/>
      <c r="J8" s="189"/>
      <c r="K8" s="189"/>
      <c r="L8" s="189"/>
      <c r="N8" s="190"/>
    </row>
    <row r="9" spans="3:15" ht="25.15" customHeight="1" x14ac:dyDescent="0.25">
      <c r="C9" s="422" t="s">
        <v>7</v>
      </c>
      <c r="D9" s="191">
        <v>2023</v>
      </c>
      <c r="E9" s="425">
        <v>2024</v>
      </c>
      <c r="F9" s="426"/>
      <c r="G9" s="426"/>
      <c r="H9" s="426"/>
      <c r="I9" s="427"/>
      <c r="J9" s="428" t="s">
        <v>8</v>
      </c>
      <c r="K9" s="429"/>
      <c r="L9" s="400" t="s">
        <v>60</v>
      </c>
    </row>
    <row r="10" spans="3:15" ht="18.75" customHeight="1" x14ac:dyDescent="0.25">
      <c r="C10" s="423"/>
      <c r="D10" s="410" t="s">
        <v>61</v>
      </c>
      <c r="E10" s="406" t="s">
        <v>11</v>
      </c>
      <c r="F10" s="432" t="s">
        <v>139</v>
      </c>
      <c r="G10" s="432" t="s">
        <v>63</v>
      </c>
      <c r="H10" s="435" t="s">
        <v>64</v>
      </c>
      <c r="I10" s="438" t="s">
        <v>140</v>
      </c>
      <c r="J10" s="430"/>
      <c r="K10" s="401"/>
      <c r="L10" s="400"/>
    </row>
    <row r="11" spans="3:15" ht="15" customHeight="1" x14ac:dyDescent="0.25">
      <c r="C11" s="423"/>
      <c r="D11" s="401"/>
      <c r="E11" s="404"/>
      <c r="F11" s="433"/>
      <c r="G11" s="433"/>
      <c r="H11" s="436"/>
      <c r="I11" s="439"/>
      <c r="J11" s="431"/>
      <c r="K11" s="403"/>
      <c r="L11" s="400"/>
    </row>
    <row r="12" spans="3:15" ht="20.25" x14ac:dyDescent="0.25">
      <c r="C12" s="423"/>
      <c r="D12" s="403"/>
      <c r="E12" s="405"/>
      <c r="F12" s="434"/>
      <c r="G12" s="434"/>
      <c r="H12" s="437"/>
      <c r="I12" s="440"/>
      <c r="J12" s="192" t="s">
        <v>15</v>
      </c>
      <c r="K12" s="10" t="s">
        <v>16</v>
      </c>
      <c r="L12" s="402"/>
    </row>
    <row r="13" spans="3:15" ht="20.25" x14ac:dyDescent="0.25">
      <c r="C13" s="424"/>
      <c r="D13" s="193">
        <v>1</v>
      </c>
      <c r="E13" s="12">
        <v>2</v>
      </c>
      <c r="F13" s="193">
        <v>3</v>
      </c>
      <c r="G13" s="12">
        <v>4</v>
      </c>
      <c r="H13" s="193">
        <v>5</v>
      </c>
      <c r="I13" s="12">
        <v>6</v>
      </c>
      <c r="J13" s="12" t="s">
        <v>141</v>
      </c>
      <c r="K13" s="12" t="s">
        <v>19</v>
      </c>
      <c r="L13" s="13" t="s">
        <v>142</v>
      </c>
    </row>
    <row r="14" spans="3:15" ht="20.25" x14ac:dyDescent="0.3">
      <c r="C14" s="194" t="s">
        <v>143</v>
      </c>
      <c r="D14" s="195">
        <f t="shared" ref="D14:I14" si="0">D16+D15</f>
        <v>651559961.65999997</v>
      </c>
      <c r="E14" s="195">
        <f t="shared" si="0"/>
        <v>8903719836</v>
      </c>
      <c r="F14" s="195">
        <f t="shared" si="0"/>
        <v>9103719836</v>
      </c>
      <c r="G14" s="195">
        <f t="shared" si="0"/>
        <v>741976632</v>
      </c>
      <c r="H14" s="195">
        <f t="shared" si="0"/>
        <v>741976632</v>
      </c>
      <c r="I14" s="195">
        <f t="shared" si="0"/>
        <v>741976632</v>
      </c>
      <c r="J14" s="195">
        <f t="shared" ref="J14:J53" si="1">H14-D14</f>
        <v>90416670.340000033</v>
      </c>
      <c r="K14" s="196">
        <f>IFERROR(J14/D14,"0.0%")</f>
        <v>0.13876953106455869</v>
      </c>
      <c r="L14" s="196">
        <f t="shared" ref="L14:L53" si="2">H14/$O$7</f>
        <v>9.9628132167504631E-5</v>
      </c>
      <c r="M14" s="29"/>
    </row>
    <row r="15" spans="3:15" ht="20.25" x14ac:dyDescent="0.3">
      <c r="C15" s="197" t="s">
        <v>144</v>
      </c>
      <c r="D15" s="40">
        <v>219648248</v>
      </c>
      <c r="E15" s="40">
        <v>3010779124</v>
      </c>
      <c r="F15" s="40">
        <v>3110779124</v>
      </c>
      <c r="G15" s="40">
        <v>250898250</v>
      </c>
      <c r="H15" s="35">
        <v>250898250</v>
      </c>
      <c r="I15" s="40">
        <v>250898250</v>
      </c>
      <c r="J15" s="198">
        <f t="shared" si="1"/>
        <v>31250002</v>
      </c>
      <c r="K15" s="199">
        <f t="shared" ref="K15:K53" si="3">IFERROR(J15/D15,"0.0%")</f>
        <v>0.14227293995989443</v>
      </c>
      <c r="L15" s="199">
        <f t="shared" si="2"/>
        <v>3.3689098731071118E-5</v>
      </c>
      <c r="M15" s="29"/>
    </row>
    <row r="16" spans="3:15" ht="20.25" x14ac:dyDescent="0.3">
      <c r="C16" s="200" t="s">
        <v>145</v>
      </c>
      <c r="D16" s="40">
        <v>431911713.65999997</v>
      </c>
      <c r="E16" s="40">
        <v>5892940712</v>
      </c>
      <c r="F16" s="40">
        <v>5992940712</v>
      </c>
      <c r="G16" s="40">
        <v>491078382</v>
      </c>
      <c r="H16" s="35">
        <v>491078382</v>
      </c>
      <c r="I16" s="40">
        <v>491078382</v>
      </c>
      <c r="J16" s="146">
        <f t="shared" si="1"/>
        <v>59166668.340000033</v>
      </c>
      <c r="K16" s="201">
        <f t="shared" si="3"/>
        <v>0.13698787615326385</v>
      </c>
      <c r="L16" s="184">
        <f t="shared" si="2"/>
        <v>6.593903343643352E-5</v>
      </c>
      <c r="M16" s="29"/>
    </row>
    <row r="17" spans="3:15" ht="20.25" x14ac:dyDescent="0.3">
      <c r="C17" s="194" t="s">
        <v>146</v>
      </c>
      <c r="D17" s="195">
        <f t="shared" ref="D17:I17" si="4">SUM(D18:D40)</f>
        <v>70856790203.460007</v>
      </c>
      <c r="E17" s="195">
        <f t="shared" si="4"/>
        <v>957309204563</v>
      </c>
      <c r="F17" s="195">
        <f t="shared" si="4"/>
        <v>983453200668.25012</v>
      </c>
      <c r="G17" s="195">
        <f t="shared" si="4"/>
        <v>49577766631.039993</v>
      </c>
      <c r="H17" s="195">
        <f t="shared" si="4"/>
        <v>70507031922.899994</v>
      </c>
      <c r="I17" s="195">
        <f t="shared" si="4"/>
        <v>72785419331.570007</v>
      </c>
      <c r="J17" s="195">
        <f t="shared" si="1"/>
        <v>-349758280.56001282</v>
      </c>
      <c r="K17" s="196">
        <f t="shared" si="3"/>
        <v>-4.9361293329221933E-3</v>
      </c>
      <c r="L17" s="196">
        <f t="shared" si="2"/>
        <v>9.4672575822484246E-3</v>
      </c>
      <c r="M17" s="29"/>
    </row>
    <row r="18" spans="3:15" ht="20.25" x14ac:dyDescent="0.3">
      <c r="C18" s="202" t="s">
        <v>147</v>
      </c>
      <c r="D18" s="40">
        <v>7692854230.750001</v>
      </c>
      <c r="E18" s="40">
        <v>134574460999</v>
      </c>
      <c r="F18" s="40">
        <v>135656073425.95998</v>
      </c>
      <c r="G18" s="40">
        <v>5614587362.2899971</v>
      </c>
      <c r="H18" s="35">
        <v>7709237572.2399988</v>
      </c>
      <c r="I18" s="40">
        <v>7968073457.2600002</v>
      </c>
      <c r="J18" s="198">
        <f t="shared" si="1"/>
        <v>16383341.489997864</v>
      </c>
      <c r="K18" s="199">
        <f t="shared" si="3"/>
        <v>2.1296830797222321E-3</v>
      </c>
      <c r="L18" s="199">
        <f t="shared" si="2"/>
        <v>1.0351497697272752E-3</v>
      </c>
      <c r="M18" s="29"/>
    </row>
    <row r="19" spans="3:15" ht="20.25" x14ac:dyDescent="0.3">
      <c r="C19" s="203" t="s">
        <v>148</v>
      </c>
      <c r="D19" s="40">
        <v>5234645935.3199997</v>
      </c>
      <c r="E19" s="40">
        <v>63356076866</v>
      </c>
      <c r="F19" s="40">
        <v>70319488159.009979</v>
      </c>
      <c r="G19" s="40">
        <v>5443778426.579999</v>
      </c>
      <c r="H19" s="35">
        <v>5734894006.3999987</v>
      </c>
      <c r="I19" s="40">
        <v>5898772067.0699987</v>
      </c>
      <c r="J19" s="40">
        <f t="shared" si="1"/>
        <v>500248071.07999897</v>
      </c>
      <c r="K19" s="42">
        <f t="shared" si="3"/>
        <v>9.5564834233515028E-2</v>
      </c>
      <c r="L19" s="42">
        <f t="shared" si="2"/>
        <v>7.7004686319588731E-4</v>
      </c>
      <c r="M19" s="29"/>
    </row>
    <row r="20" spans="3:15" ht="20.25" x14ac:dyDescent="0.3">
      <c r="C20" s="202" t="s">
        <v>149</v>
      </c>
      <c r="D20" s="40">
        <v>4048483902.7000003</v>
      </c>
      <c r="E20" s="40">
        <v>58313394674</v>
      </c>
      <c r="F20" s="40">
        <v>62475177277.840004</v>
      </c>
      <c r="G20" s="40">
        <v>2856752604.2999997</v>
      </c>
      <c r="H20" s="35">
        <v>4576621480.8999996</v>
      </c>
      <c r="I20" s="40">
        <v>4342052894.9599991</v>
      </c>
      <c r="J20" s="40">
        <f t="shared" si="1"/>
        <v>528137578.19999933</v>
      </c>
      <c r="K20" s="42">
        <f t="shared" si="3"/>
        <v>0.13045317479162402</v>
      </c>
      <c r="L20" s="42">
        <f t="shared" si="2"/>
        <v>6.1452103761098771E-4</v>
      </c>
      <c r="M20" s="29"/>
    </row>
    <row r="21" spans="3:15" ht="20.25" x14ac:dyDescent="0.3">
      <c r="C21" s="200" t="s">
        <v>150</v>
      </c>
      <c r="D21" s="40">
        <v>984104231.26999998</v>
      </c>
      <c r="E21" s="40">
        <v>13587977681</v>
      </c>
      <c r="F21" s="40">
        <v>13333718539</v>
      </c>
      <c r="G21" s="40">
        <v>293552404.44999999</v>
      </c>
      <c r="H21" s="35">
        <v>862864765.24000001</v>
      </c>
      <c r="I21" s="40">
        <v>962630378.45000029</v>
      </c>
      <c r="J21" s="40">
        <f t="shared" si="1"/>
        <v>-121239466.02999997</v>
      </c>
      <c r="K21" s="42">
        <f t="shared" si="3"/>
        <v>-0.12319778960155346</v>
      </c>
      <c r="L21" s="42">
        <f t="shared" si="2"/>
        <v>1.1586025915977039E-4</v>
      </c>
      <c r="M21" s="29"/>
      <c r="N21" s="29"/>
      <c r="O21" s="204"/>
    </row>
    <row r="22" spans="3:15" ht="20.25" x14ac:dyDescent="0.3">
      <c r="C22" s="203" t="s">
        <v>151</v>
      </c>
      <c r="D22" s="40">
        <v>1746716211.6100004</v>
      </c>
      <c r="E22" s="40">
        <v>23351049641</v>
      </c>
      <c r="F22" s="40">
        <v>25020166195.439999</v>
      </c>
      <c r="G22" s="40">
        <v>2184266210.9299998</v>
      </c>
      <c r="H22" s="35">
        <v>2426759188.8500009</v>
      </c>
      <c r="I22" s="40">
        <v>2816314863.9900002</v>
      </c>
      <c r="J22" s="40">
        <f t="shared" si="1"/>
        <v>680042977.24000049</v>
      </c>
      <c r="K22" s="42">
        <f t="shared" si="3"/>
        <v>0.38932653897634845</v>
      </c>
      <c r="L22" s="42">
        <f t="shared" si="2"/>
        <v>3.2585053865342517E-4</v>
      </c>
      <c r="M22" s="29"/>
      <c r="O22" s="204"/>
    </row>
    <row r="23" spans="3:15" ht="20.25" x14ac:dyDescent="0.3">
      <c r="C23" s="202" t="s">
        <v>152</v>
      </c>
      <c r="D23" s="40">
        <v>19633062144.07</v>
      </c>
      <c r="E23" s="40">
        <v>297041500000</v>
      </c>
      <c r="F23" s="40">
        <v>297033703860.52991</v>
      </c>
      <c r="G23" s="40">
        <v>4315992433.6999998</v>
      </c>
      <c r="H23" s="35">
        <v>21344272766.830002</v>
      </c>
      <c r="I23" s="40">
        <v>22045068917.570004</v>
      </c>
      <c r="J23" s="40">
        <f t="shared" si="1"/>
        <v>1711210622.7600021</v>
      </c>
      <c r="K23" s="42">
        <f t="shared" si="3"/>
        <v>8.7159639703827799E-2</v>
      </c>
      <c r="L23" s="42">
        <f t="shared" si="2"/>
        <v>2.865979784971192E-3</v>
      </c>
      <c r="M23" s="29"/>
      <c r="O23" s="204"/>
    </row>
    <row r="24" spans="3:15" ht="22.15" customHeight="1" x14ac:dyDescent="0.3">
      <c r="C24" s="205" t="s">
        <v>153</v>
      </c>
      <c r="D24" s="40">
        <v>14903813912.710001</v>
      </c>
      <c r="E24" s="40">
        <v>146276983678</v>
      </c>
      <c r="F24" s="40">
        <v>153779609179.81006</v>
      </c>
      <c r="G24" s="40">
        <v>15831263604.310001</v>
      </c>
      <c r="H24" s="35">
        <v>12733952844.480003</v>
      </c>
      <c r="I24" s="40">
        <v>12971633379.869997</v>
      </c>
      <c r="J24" s="40">
        <f t="shared" si="1"/>
        <v>-2169861068.2299976</v>
      </c>
      <c r="K24" s="42">
        <f t="shared" si="3"/>
        <v>-0.14559099307993478</v>
      </c>
      <c r="L24" s="42">
        <f t="shared" si="2"/>
        <v>1.7098381300566692E-3</v>
      </c>
      <c r="M24" s="29"/>
      <c r="O24" s="204"/>
    </row>
    <row r="25" spans="3:15" ht="20.25" x14ac:dyDescent="0.3">
      <c r="C25" s="203" t="s">
        <v>154</v>
      </c>
      <c r="D25" s="40">
        <v>384635828.57999992</v>
      </c>
      <c r="E25" s="40">
        <v>3827865389</v>
      </c>
      <c r="F25" s="40">
        <v>4267533051.7699995</v>
      </c>
      <c r="G25" s="40">
        <v>264446151.33000004</v>
      </c>
      <c r="H25" s="35">
        <v>277186624.65999997</v>
      </c>
      <c r="I25" s="40">
        <v>282810550.95999998</v>
      </c>
      <c r="J25" s="40">
        <f t="shared" si="1"/>
        <v>-107449203.91999996</v>
      </c>
      <c r="K25" s="42">
        <f t="shared" si="3"/>
        <v>-0.27935308137227194</v>
      </c>
      <c r="L25" s="42">
        <f t="shared" si="2"/>
        <v>3.721894259965181E-5</v>
      </c>
      <c r="M25" s="29"/>
      <c r="O25" s="204"/>
    </row>
    <row r="26" spans="3:15" ht="20.25" x14ac:dyDescent="0.3">
      <c r="C26" s="205" t="s">
        <v>155</v>
      </c>
      <c r="D26" s="40">
        <v>209417388.24000001</v>
      </c>
      <c r="E26" s="40">
        <v>2838762408</v>
      </c>
      <c r="F26" s="40">
        <v>2885011414.6299992</v>
      </c>
      <c r="G26" s="40">
        <v>178258883.21000001</v>
      </c>
      <c r="H26" s="35">
        <v>303578541.42000002</v>
      </c>
      <c r="I26" s="40">
        <v>185769077.23999998</v>
      </c>
      <c r="J26" s="35">
        <f t="shared" si="1"/>
        <v>94161153.180000007</v>
      </c>
      <c r="K26" s="37">
        <f t="shared" si="3"/>
        <v>0.44963388174857699</v>
      </c>
      <c r="L26" s="37">
        <f t="shared" si="2"/>
        <v>4.0762689474848641E-5</v>
      </c>
      <c r="M26" s="29"/>
      <c r="O26" s="204"/>
    </row>
    <row r="27" spans="3:15" ht="20.25" x14ac:dyDescent="0.3">
      <c r="C27" s="206" t="s">
        <v>156</v>
      </c>
      <c r="D27" s="40">
        <v>1917049006.5799997</v>
      </c>
      <c r="E27" s="40">
        <v>18541650695</v>
      </c>
      <c r="F27" s="40">
        <v>21620764834.799999</v>
      </c>
      <c r="G27" s="40">
        <v>1339532858.1699998</v>
      </c>
      <c r="H27" s="35">
        <v>1274585139.3499997</v>
      </c>
      <c r="I27" s="40">
        <v>1444504836.55</v>
      </c>
      <c r="J27" s="40">
        <f t="shared" si="1"/>
        <v>-642463867.23000002</v>
      </c>
      <c r="K27" s="42">
        <f t="shared" si="3"/>
        <v>-0.33513168678778354</v>
      </c>
      <c r="L27" s="42">
        <f t="shared" si="2"/>
        <v>1.7114357952165141E-4</v>
      </c>
      <c r="M27" s="29"/>
      <c r="N27" s="9"/>
      <c r="O27" s="204"/>
    </row>
    <row r="28" spans="3:15" ht="21.75" customHeight="1" x14ac:dyDescent="0.3">
      <c r="C28" s="205" t="s">
        <v>157</v>
      </c>
      <c r="D28" s="40">
        <v>5152568698.8600016</v>
      </c>
      <c r="E28" s="40">
        <v>85145723816</v>
      </c>
      <c r="F28" s="40">
        <v>72055789031.999985</v>
      </c>
      <c r="G28" s="40">
        <v>2671292495.7599993</v>
      </c>
      <c r="H28" s="35">
        <v>4218194284.150002</v>
      </c>
      <c r="I28" s="40">
        <v>4920451664.1900005</v>
      </c>
      <c r="J28" s="40">
        <f t="shared" si="1"/>
        <v>-934374414.70999956</v>
      </c>
      <c r="K28" s="42">
        <f t="shared" si="3"/>
        <v>-0.18134147632359149</v>
      </c>
      <c r="L28" s="42">
        <f t="shared" si="2"/>
        <v>5.663936026081061E-4</v>
      </c>
      <c r="M28" s="29"/>
      <c r="N28" s="207"/>
      <c r="O28" s="204"/>
    </row>
    <row r="29" spans="3:15" ht="22.15" customHeight="1" x14ac:dyDescent="0.3">
      <c r="C29" s="206" t="s">
        <v>158</v>
      </c>
      <c r="D29" s="40">
        <v>3285883724.98</v>
      </c>
      <c r="E29" s="40">
        <v>22483984637</v>
      </c>
      <c r="F29" s="40">
        <v>29492626397.16</v>
      </c>
      <c r="G29" s="40">
        <v>1830360834.8099997</v>
      </c>
      <c r="H29" s="35">
        <v>2039345577.3900001</v>
      </c>
      <c r="I29" s="40">
        <v>2492173432.8300004</v>
      </c>
      <c r="J29" s="40">
        <f t="shared" si="1"/>
        <v>-1246538147.5899999</v>
      </c>
      <c r="K29" s="42">
        <f t="shared" si="3"/>
        <v>-0.37936161225473281</v>
      </c>
      <c r="L29" s="42">
        <f t="shared" si="2"/>
        <v>2.7383098329089556E-4</v>
      </c>
      <c r="M29" s="29"/>
      <c r="O29" s="204"/>
    </row>
    <row r="30" spans="3:15" ht="20.25" x14ac:dyDescent="0.3">
      <c r="C30" s="208" t="s">
        <v>159</v>
      </c>
      <c r="D30" s="40">
        <v>506392159.52999997</v>
      </c>
      <c r="E30" s="40">
        <v>10076578352</v>
      </c>
      <c r="F30" s="40">
        <v>9377233352</v>
      </c>
      <c r="G30" s="40">
        <v>539641275.0999999</v>
      </c>
      <c r="H30" s="35">
        <v>433983249.38000011</v>
      </c>
      <c r="I30" s="40">
        <v>378245193.28000009</v>
      </c>
      <c r="J30" s="40">
        <f t="shared" si="1"/>
        <v>-72408910.149999857</v>
      </c>
      <c r="K30" s="42">
        <f t="shared" si="3"/>
        <v>-0.14298979316189467</v>
      </c>
      <c r="L30" s="42">
        <f t="shared" si="2"/>
        <v>5.8272644532171436E-5</v>
      </c>
      <c r="M30" s="29"/>
      <c r="O30" s="204"/>
    </row>
    <row r="31" spans="3:15" ht="20.25" x14ac:dyDescent="0.3">
      <c r="C31" s="208" t="s">
        <v>160</v>
      </c>
      <c r="D31" s="40">
        <v>686462751.24999988</v>
      </c>
      <c r="E31" s="40">
        <v>9648535941</v>
      </c>
      <c r="F31" s="40">
        <v>9648535941</v>
      </c>
      <c r="G31" s="40">
        <v>765196988.34000003</v>
      </c>
      <c r="H31" s="35">
        <v>765196988.34000003</v>
      </c>
      <c r="I31" s="40">
        <v>694449163.99000001</v>
      </c>
      <c r="J31" s="40">
        <f t="shared" si="1"/>
        <v>78734237.090000153</v>
      </c>
      <c r="K31" s="42">
        <f t="shared" si="3"/>
        <v>0.11469557080355883</v>
      </c>
      <c r="L31" s="42">
        <f t="shared" si="2"/>
        <v>1.0274602110179937E-4</v>
      </c>
      <c r="M31" s="29"/>
      <c r="O31" s="204"/>
    </row>
    <row r="32" spans="3:15" ht="20.25" x14ac:dyDescent="0.3">
      <c r="C32" s="208" t="s">
        <v>161</v>
      </c>
      <c r="D32" s="40">
        <v>85290658.709999993</v>
      </c>
      <c r="E32" s="40">
        <v>1360249191</v>
      </c>
      <c r="F32" s="40">
        <v>1482493167.0599999</v>
      </c>
      <c r="G32" s="40">
        <v>78290915.890000001</v>
      </c>
      <c r="H32" s="35">
        <v>83955640.640000015</v>
      </c>
      <c r="I32" s="40">
        <v>87532551.790000007</v>
      </c>
      <c r="J32" s="40">
        <f t="shared" si="1"/>
        <v>-1335018.0699999779</v>
      </c>
      <c r="K32" s="42">
        <f t="shared" si="3"/>
        <v>-1.5652570752668515E-2</v>
      </c>
      <c r="L32" s="42">
        <f t="shared" si="2"/>
        <v>1.1273055378231164E-5</v>
      </c>
      <c r="M32" s="29"/>
      <c r="O32" s="204"/>
    </row>
    <row r="33" spans="3:15" ht="20.25" x14ac:dyDescent="0.3">
      <c r="C33" s="208" t="s">
        <v>162</v>
      </c>
      <c r="D33" s="40">
        <v>334386941.68000007</v>
      </c>
      <c r="E33" s="40">
        <v>4168041298</v>
      </c>
      <c r="F33" s="40">
        <v>4189290984.5499997</v>
      </c>
      <c r="G33" s="40">
        <v>345824296.05999994</v>
      </c>
      <c r="H33" s="35">
        <v>269097148.80000001</v>
      </c>
      <c r="I33" s="40">
        <v>232954261.26000005</v>
      </c>
      <c r="J33" s="40">
        <f t="shared" si="1"/>
        <v>-65289792.880000055</v>
      </c>
      <c r="K33" s="42">
        <f t="shared" si="3"/>
        <v>-0.19525222053222627</v>
      </c>
      <c r="L33" s="42">
        <f t="shared" si="2"/>
        <v>3.6132736733607889E-5</v>
      </c>
      <c r="M33" s="29"/>
      <c r="O33" s="204"/>
    </row>
    <row r="34" spans="3:15" ht="20.25" x14ac:dyDescent="0.3">
      <c r="C34" s="208" t="s">
        <v>163</v>
      </c>
      <c r="D34" s="40">
        <v>43771266</v>
      </c>
      <c r="E34" s="40">
        <v>681242676</v>
      </c>
      <c r="F34" s="40">
        <v>691695121</v>
      </c>
      <c r="G34" s="40">
        <v>8087506.1199999992</v>
      </c>
      <c r="H34" s="35">
        <v>28884413.309999999</v>
      </c>
      <c r="I34" s="40">
        <v>49090899.950000003</v>
      </c>
      <c r="J34" s="35">
        <f t="shared" si="1"/>
        <v>-14886852.690000001</v>
      </c>
      <c r="K34" s="37">
        <f t="shared" si="3"/>
        <v>-0.34010560009847557</v>
      </c>
      <c r="L34" s="37">
        <f t="shared" si="2"/>
        <v>3.8784242289041655E-6</v>
      </c>
      <c r="M34" s="29"/>
      <c r="O34" s="204"/>
    </row>
    <row r="35" spans="3:15" ht="20.25" x14ac:dyDescent="0.3">
      <c r="C35" s="208" t="s">
        <v>164</v>
      </c>
      <c r="D35" s="40">
        <v>1208856065.3700001</v>
      </c>
      <c r="E35" s="40">
        <v>15623942767</v>
      </c>
      <c r="F35" s="40">
        <v>18279486384</v>
      </c>
      <c r="G35" s="40">
        <v>632331202.04999995</v>
      </c>
      <c r="H35" s="35">
        <v>857903993.99000013</v>
      </c>
      <c r="I35" s="40">
        <v>774705296.1700002</v>
      </c>
      <c r="J35" s="40">
        <f t="shared" si="1"/>
        <v>-350952071.38</v>
      </c>
      <c r="K35" s="42">
        <f t="shared" si="3"/>
        <v>-0.29031750051449051</v>
      </c>
      <c r="L35" s="42">
        <f t="shared" si="2"/>
        <v>1.1519415681579826E-4</v>
      </c>
      <c r="M35" s="29"/>
      <c r="O35" s="204"/>
    </row>
    <row r="36" spans="3:15" ht="21" customHeight="1" x14ac:dyDescent="0.3">
      <c r="C36" s="205" t="s">
        <v>165</v>
      </c>
      <c r="D36" s="40">
        <v>541328137.21000004</v>
      </c>
      <c r="E36" s="40">
        <v>20784213877</v>
      </c>
      <c r="F36" s="40">
        <v>20944827557.060001</v>
      </c>
      <c r="G36" s="40">
        <v>1413843894.5400007</v>
      </c>
      <c r="H36" s="35">
        <v>1421769508.47</v>
      </c>
      <c r="I36" s="40">
        <v>1450324913.9499996</v>
      </c>
      <c r="J36" s="40">
        <f t="shared" si="1"/>
        <v>880441371.25999999</v>
      </c>
      <c r="K36" s="42">
        <f t="shared" si="3"/>
        <v>1.6264467163997538</v>
      </c>
      <c r="L36" s="42">
        <f t="shared" si="2"/>
        <v>1.9090660593954834E-4</v>
      </c>
      <c r="M36" s="29"/>
      <c r="O36" s="204"/>
    </row>
    <row r="37" spans="3:15" ht="24" customHeight="1" x14ac:dyDescent="0.3">
      <c r="C37" s="205" t="s">
        <v>166</v>
      </c>
      <c r="D37" s="40">
        <v>230498447.43999997</v>
      </c>
      <c r="E37" s="40">
        <v>3702713047</v>
      </c>
      <c r="F37" s="40">
        <v>3706654703.6300006</v>
      </c>
      <c r="G37" s="40">
        <v>163898535.42999992</v>
      </c>
      <c r="H37" s="35">
        <v>280715644.08999997</v>
      </c>
      <c r="I37" s="40">
        <v>196136090.15000001</v>
      </c>
      <c r="J37" s="40">
        <f t="shared" si="1"/>
        <v>50217196.650000006</v>
      </c>
      <c r="K37" s="42">
        <f t="shared" si="3"/>
        <v>0.21786349195723681</v>
      </c>
      <c r="L37" s="42">
        <f t="shared" si="2"/>
        <v>3.7692797973298852E-5</v>
      </c>
      <c r="M37" s="29"/>
      <c r="O37" s="204"/>
    </row>
    <row r="38" spans="3:15" ht="20.25" x14ac:dyDescent="0.3">
      <c r="C38" s="209" t="s">
        <v>167</v>
      </c>
      <c r="D38" s="40">
        <v>113440213.05</v>
      </c>
      <c r="E38" s="40">
        <v>2541411258</v>
      </c>
      <c r="F38" s="40">
        <v>2716819739.9999995</v>
      </c>
      <c r="G38" s="40">
        <v>170063158.19999996</v>
      </c>
      <c r="H38" s="35">
        <v>218867583.48000005</v>
      </c>
      <c r="I38" s="40">
        <v>198367502.99000001</v>
      </c>
      <c r="J38" s="40">
        <f t="shared" si="1"/>
        <v>105427370.43000005</v>
      </c>
      <c r="K38" s="42">
        <f t="shared" si="3"/>
        <v>0.92936506019723186</v>
      </c>
      <c r="L38" s="42">
        <f t="shared" si="2"/>
        <v>2.9388214660280298E-5</v>
      </c>
      <c r="M38" s="29"/>
      <c r="O38" s="204"/>
    </row>
    <row r="39" spans="3:15" ht="20.25" x14ac:dyDescent="0.3">
      <c r="C39" s="205" t="s">
        <v>168</v>
      </c>
      <c r="D39" s="40">
        <v>217967163.01999995</v>
      </c>
      <c r="E39" s="40">
        <v>5610590710</v>
      </c>
      <c r="F39" s="40">
        <v>4141297388</v>
      </c>
      <c r="G39" s="40">
        <v>43932107.159999996</v>
      </c>
      <c r="H39" s="35">
        <v>150152261.56</v>
      </c>
      <c r="I39" s="40">
        <v>136664688.81999999</v>
      </c>
      <c r="J39" s="40">
        <f t="shared" si="1"/>
        <v>-67814901.459999949</v>
      </c>
      <c r="K39" s="42">
        <f t="shared" si="3"/>
        <v>-0.31112439378668005</v>
      </c>
      <c r="L39" s="42">
        <f t="shared" si="2"/>
        <v>2.0161537054915505E-5</v>
      </c>
      <c r="M39" s="29"/>
      <c r="O39" s="204"/>
    </row>
    <row r="40" spans="3:15" ht="20.25" x14ac:dyDescent="0.3">
      <c r="C40" s="205" t="s">
        <v>169</v>
      </c>
      <c r="D40" s="40">
        <v>1695161184.5300002</v>
      </c>
      <c r="E40" s="40">
        <v>13772254962</v>
      </c>
      <c r="F40" s="40">
        <v>20335204961.999992</v>
      </c>
      <c r="G40" s="40">
        <v>2592572482.3099999</v>
      </c>
      <c r="H40" s="35">
        <v>2495012698.9300003</v>
      </c>
      <c r="I40" s="40">
        <v>2256693248.2800002</v>
      </c>
      <c r="J40" s="40">
        <f t="shared" si="1"/>
        <v>799851514.4000001</v>
      </c>
      <c r="K40" s="42">
        <f t="shared" si="3"/>
        <v>0.47184392947374304</v>
      </c>
      <c r="L40" s="42">
        <f t="shared" si="2"/>
        <v>3.3501520695951043E-4</v>
      </c>
      <c r="M40" s="29"/>
      <c r="O40" s="204"/>
    </row>
    <row r="41" spans="3:15" ht="20.25" x14ac:dyDescent="0.3">
      <c r="C41" s="194" t="s">
        <v>170</v>
      </c>
      <c r="D41" s="195">
        <f t="shared" ref="D41:I41" si="5">D42</f>
        <v>718382821.92000008</v>
      </c>
      <c r="E41" s="195">
        <f t="shared" si="5"/>
        <v>8623324578</v>
      </c>
      <c r="F41" s="195">
        <f t="shared" si="5"/>
        <v>9544324578</v>
      </c>
      <c r="G41" s="195">
        <f t="shared" si="5"/>
        <v>1118466154.5799999</v>
      </c>
      <c r="H41" s="195">
        <f t="shared" si="5"/>
        <v>1118466154.5799999</v>
      </c>
      <c r="I41" s="195">
        <f t="shared" si="5"/>
        <v>1118466154.5799999</v>
      </c>
      <c r="J41" s="195">
        <f t="shared" si="1"/>
        <v>400083332.65999985</v>
      </c>
      <c r="K41" s="196">
        <f t="shared" si="3"/>
        <v>0.55692218751933575</v>
      </c>
      <c r="L41" s="196">
        <f t="shared" si="2"/>
        <v>1.5018086698096565E-4</v>
      </c>
      <c r="M41" s="29"/>
      <c r="O41" s="204"/>
    </row>
    <row r="42" spans="3:15" ht="20.25" x14ac:dyDescent="0.3">
      <c r="C42" s="206" t="s">
        <v>171</v>
      </c>
      <c r="D42" s="198">
        <v>718382821.92000008</v>
      </c>
      <c r="E42" s="40">
        <v>8623324578</v>
      </c>
      <c r="F42" s="40">
        <v>9544324578</v>
      </c>
      <c r="G42" s="40">
        <v>1118466154.5799999</v>
      </c>
      <c r="H42" s="35">
        <v>1118466154.5799999</v>
      </c>
      <c r="I42" s="40">
        <v>1118466154.5799999</v>
      </c>
      <c r="J42" s="146">
        <f t="shared" si="1"/>
        <v>400083332.65999985</v>
      </c>
      <c r="K42" s="201">
        <f t="shared" si="3"/>
        <v>0.55692218751933575</v>
      </c>
      <c r="L42" s="184">
        <f t="shared" si="2"/>
        <v>1.5018086698096565E-4</v>
      </c>
      <c r="M42" s="29"/>
      <c r="O42" s="204"/>
    </row>
    <row r="43" spans="3:15" ht="20.25" x14ac:dyDescent="0.3">
      <c r="C43" s="194" t="s">
        <v>172</v>
      </c>
      <c r="D43" s="195">
        <f t="shared" ref="D43:I43" si="6">SUM(D44:D49)</f>
        <v>2289431173.5</v>
      </c>
      <c r="E43" s="195">
        <f t="shared" si="6"/>
        <v>17327716354</v>
      </c>
      <c r="F43" s="195">
        <f t="shared" si="6"/>
        <v>20197440503.119999</v>
      </c>
      <c r="G43" s="195">
        <f t="shared" si="6"/>
        <v>870422301.33000004</v>
      </c>
      <c r="H43" s="195">
        <f t="shared" si="6"/>
        <v>867805286.61000001</v>
      </c>
      <c r="I43" s="195">
        <f t="shared" si="6"/>
        <v>897546228.96000004</v>
      </c>
      <c r="J43" s="195">
        <f t="shared" si="1"/>
        <v>-1421625886.8899999</v>
      </c>
      <c r="K43" s="196">
        <f t="shared" si="3"/>
        <v>-0.6209515723142135</v>
      </c>
      <c r="L43" s="196">
        <f t="shared" si="2"/>
        <v>1.1652364247239571E-4</v>
      </c>
      <c r="M43" s="29"/>
      <c r="O43" s="204"/>
    </row>
    <row r="44" spans="3:15" ht="20.25" x14ac:dyDescent="0.3">
      <c r="C44" s="210" t="s">
        <v>173</v>
      </c>
      <c r="D44" s="40">
        <v>1867607653</v>
      </c>
      <c r="E44" s="40">
        <v>11771691737</v>
      </c>
      <c r="F44" s="40">
        <v>14292491737</v>
      </c>
      <c r="G44" s="40">
        <v>429771100</v>
      </c>
      <c r="H44" s="40">
        <v>429771100</v>
      </c>
      <c r="I44" s="40">
        <v>429771100</v>
      </c>
      <c r="J44" s="198">
        <f t="shared" si="1"/>
        <v>-1437836553</v>
      </c>
      <c r="K44" s="199">
        <f t="shared" si="3"/>
        <v>-0.76988148484525409</v>
      </c>
      <c r="L44" s="199">
        <f t="shared" si="2"/>
        <v>5.7707062602712607E-5</v>
      </c>
      <c r="M44" s="29"/>
      <c r="O44" s="204"/>
    </row>
    <row r="45" spans="3:15" ht="20.25" x14ac:dyDescent="0.3">
      <c r="C45" s="211" t="s">
        <v>174</v>
      </c>
      <c r="D45" s="40">
        <v>126765659.42</v>
      </c>
      <c r="E45" s="40">
        <v>1524248087</v>
      </c>
      <c r="F45" s="40">
        <v>1524248087</v>
      </c>
      <c r="G45" s="40">
        <v>127020674</v>
      </c>
      <c r="H45" s="35">
        <v>127020674</v>
      </c>
      <c r="I45" s="40">
        <v>127020674</v>
      </c>
      <c r="J45" s="35">
        <f t="shared" si="1"/>
        <v>255014.57999999821</v>
      </c>
      <c r="K45" s="37">
        <f t="shared" si="3"/>
        <v>2.0117008120873166E-3</v>
      </c>
      <c r="L45" s="37">
        <f t="shared" si="2"/>
        <v>1.7055567455226165E-5</v>
      </c>
      <c r="M45" s="29"/>
      <c r="O45" s="204"/>
    </row>
    <row r="46" spans="3:15" ht="20.25" x14ac:dyDescent="0.3">
      <c r="C46" s="205" t="s">
        <v>175</v>
      </c>
      <c r="D46" s="40">
        <v>135844301</v>
      </c>
      <c r="E46" s="40">
        <v>1825371875</v>
      </c>
      <c r="F46" s="40">
        <v>1825371875</v>
      </c>
      <c r="G46" s="40">
        <v>152114321</v>
      </c>
      <c r="H46" s="35">
        <v>152114321</v>
      </c>
      <c r="I46" s="40">
        <v>152114321</v>
      </c>
      <c r="J46" s="40">
        <f t="shared" si="1"/>
        <v>16270020</v>
      </c>
      <c r="K46" s="42">
        <f t="shared" si="3"/>
        <v>0.1197696177184496</v>
      </c>
      <c r="L46" s="42">
        <f t="shared" si="2"/>
        <v>2.0424990523364929E-5</v>
      </c>
      <c r="M46" s="29"/>
      <c r="O46" s="204"/>
    </row>
    <row r="47" spans="3:15" ht="20.25" x14ac:dyDescent="0.3">
      <c r="C47" s="209" t="s">
        <v>176</v>
      </c>
      <c r="D47" s="40">
        <v>25875248.34</v>
      </c>
      <c r="E47" s="40">
        <v>337728228</v>
      </c>
      <c r="F47" s="40">
        <v>402089713</v>
      </c>
      <c r="G47" s="40">
        <v>29431201.949999999</v>
      </c>
      <c r="H47" s="35">
        <v>28048235.709999997</v>
      </c>
      <c r="I47" s="40">
        <v>48251295.150000006</v>
      </c>
      <c r="J47" s="35">
        <f t="shared" si="1"/>
        <v>2172987.3699999973</v>
      </c>
      <c r="K47" s="37">
        <f t="shared" si="3"/>
        <v>8.3979382205225911E-2</v>
      </c>
      <c r="L47" s="37">
        <f t="shared" si="2"/>
        <v>3.7661473607988276E-6</v>
      </c>
      <c r="M47" s="29"/>
      <c r="O47" s="204"/>
    </row>
    <row r="48" spans="3:15" ht="20.25" x14ac:dyDescent="0.3">
      <c r="C48" s="209" t="s">
        <v>177</v>
      </c>
      <c r="D48" s="40">
        <v>79323463</v>
      </c>
      <c r="E48" s="40">
        <v>1172006944</v>
      </c>
      <c r="F48" s="40">
        <v>1172006944</v>
      </c>
      <c r="G48" s="40">
        <v>79318971.620000005</v>
      </c>
      <c r="H48" s="35">
        <v>79318971.620000005</v>
      </c>
      <c r="I48" s="40">
        <v>79318971.620000005</v>
      </c>
      <c r="J48" s="35">
        <f t="shared" si="1"/>
        <v>-4491.3799999952316</v>
      </c>
      <c r="K48" s="37">
        <f t="shared" si="3"/>
        <v>-5.6621078179544827E-5</v>
      </c>
      <c r="L48" s="37">
        <f t="shared" si="2"/>
        <v>1.0650471520439892E-5</v>
      </c>
      <c r="M48" s="29"/>
      <c r="O48" s="204"/>
    </row>
    <row r="49" spans="3:15" ht="16.5" customHeight="1" x14ac:dyDescent="0.3">
      <c r="C49" s="209" t="s">
        <v>178</v>
      </c>
      <c r="D49" s="40">
        <v>54014848.739999995</v>
      </c>
      <c r="E49" s="40">
        <v>696669483</v>
      </c>
      <c r="F49" s="40">
        <v>981232147.12</v>
      </c>
      <c r="G49" s="40">
        <v>52766032.759999998</v>
      </c>
      <c r="H49" s="35">
        <v>51531984.279999994</v>
      </c>
      <c r="I49" s="40">
        <v>61069867.189999998</v>
      </c>
      <c r="J49" s="35">
        <f t="shared" si="1"/>
        <v>-2482864.4600000009</v>
      </c>
      <c r="K49" s="37">
        <f t="shared" si="3"/>
        <v>-4.5966331812780731E-2</v>
      </c>
      <c r="L49" s="37">
        <f t="shared" si="2"/>
        <v>6.9194030098532946E-6</v>
      </c>
      <c r="M49" s="29"/>
      <c r="O49" s="204"/>
    </row>
    <row r="50" spans="3:15" ht="15.75" customHeight="1" x14ac:dyDescent="0.3">
      <c r="C50" s="194" t="s">
        <v>179</v>
      </c>
      <c r="D50" s="195">
        <f t="shared" ref="D50:I50" si="7">SUM(D51:D52)</f>
        <v>18623054206.75</v>
      </c>
      <c r="E50" s="195">
        <f t="shared" si="7"/>
        <v>426522549619</v>
      </c>
      <c r="F50" s="195">
        <f t="shared" si="7"/>
        <v>436721391756</v>
      </c>
      <c r="G50" s="195">
        <f t="shared" si="7"/>
        <v>28622125862.919998</v>
      </c>
      <c r="H50" s="195">
        <f t="shared" si="7"/>
        <v>32319708164.630001</v>
      </c>
      <c r="I50" s="195">
        <f t="shared" si="7"/>
        <v>33687306455.989998</v>
      </c>
      <c r="J50" s="195">
        <f t="shared" si="1"/>
        <v>13696653957.880001</v>
      </c>
      <c r="K50" s="196">
        <f t="shared" si="3"/>
        <v>0.7354676523958994</v>
      </c>
      <c r="L50" s="196">
        <f t="shared" si="2"/>
        <v>4.3396948337328994E-3</v>
      </c>
      <c r="M50" s="29"/>
      <c r="O50" s="204"/>
    </row>
    <row r="51" spans="3:15" ht="21" customHeight="1" x14ac:dyDescent="0.3">
      <c r="C51" s="210" t="s">
        <v>180</v>
      </c>
      <c r="D51" s="40">
        <v>7296650354.2200003</v>
      </c>
      <c r="E51" s="198">
        <v>294634030542</v>
      </c>
      <c r="F51" s="40">
        <v>294634030542</v>
      </c>
      <c r="G51" s="40">
        <v>17172759141.019999</v>
      </c>
      <c r="H51" s="35">
        <v>17172758659.950003</v>
      </c>
      <c r="I51" s="40">
        <v>18540356951.310001</v>
      </c>
      <c r="J51" s="198">
        <f t="shared" si="1"/>
        <v>9876108305.7300034</v>
      </c>
      <c r="K51" s="199">
        <f t="shared" si="3"/>
        <v>1.3535126155549142</v>
      </c>
      <c r="L51" s="199">
        <f t="shared" si="2"/>
        <v>2.3058541140877314E-3</v>
      </c>
      <c r="M51" s="29"/>
      <c r="N51" s="212"/>
      <c r="O51" s="204"/>
    </row>
    <row r="52" spans="3:15" ht="20.25" x14ac:dyDescent="0.3">
      <c r="C52" s="209" t="s">
        <v>181</v>
      </c>
      <c r="D52" s="40">
        <v>11326403852.530001</v>
      </c>
      <c r="E52" s="35">
        <v>131888519077</v>
      </c>
      <c r="F52" s="40">
        <v>142087361214</v>
      </c>
      <c r="G52" s="40">
        <v>11449366721.9</v>
      </c>
      <c r="H52" s="35">
        <v>15146949504.679998</v>
      </c>
      <c r="I52" s="40">
        <v>15146949504.679998</v>
      </c>
      <c r="J52" s="35">
        <f t="shared" si="1"/>
        <v>3820545652.1499977</v>
      </c>
      <c r="K52" s="37">
        <f t="shared" si="3"/>
        <v>0.33731321096206501</v>
      </c>
      <c r="L52" s="37">
        <f t="shared" si="2"/>
        <v>2.0338407196451675E-3</v>
      </c>
      <c r="M52" s="29"/>
      <c r="N52" s="212"/>
      <c r="O52" s="204"/>
    </row>
    <row r="53" spans="3:15" ht="20.25" x14ac:dyDescent="0.3">
      <c r="C53" s="213" t="s">
        <v>92</v>
      </c>
      <c r="D53" s="154">
        <f t="shared" ref="D53:I53" si="8">D14+D17+D41+D43+D50</f>
        <v>93139218367.290009</v>
      </c>
      <c r="E53" s="154">
        <f t="shared" si="8"/>
        <v>1418686514950</v>
      </c>
      <c r="F53" s="154">
        <f t="shared" si="8"/>
        <v>1459020077341.3701</v>
      </c>
      <c r="G53" s="154">
        <f t="shared" si="8"/>
        <v>80930757581.869995</v>
      </c>
      <c r="H53" s="154">
        <f t="shared" si="8"/>
        <v>105554988160.72</v>
      </c>
      <c r="I53" s="154">
        <f t="shared" si="8"/>
        <v>109230714803.10001</v>
      </c>
      <c r="J53" s="154">
        <f t="shared" si="1"/>
        <v>12415769793.429993</v>
      </c>
      <c r="K53" s="214">
        <f t="shared" si="3"/>
        <v>0.13330334966382265</v>
      </c>
      <c r="L53" s="215">
        <f t="shared" si="2"/>
        <v>1.4173285057602191E-2</v>
      </c>
      <c r="M53" s="29"/>
      <c r="O53" s="204"/>
    </row>
    <row r="54" spans="3:15" x14ac:dyDescent="0.25">
      <c r="C54" s="216"/>
      <c r="D54" s="59"/>
      <c r="E54" s="59"/>
      <c r="F54" s="59"/>
      <c r="G54" s="59"/>
      <c r="H54" s="59"/>
      <c r="I54" s="59"/>
      <c r="J54" s="59"/>
      <c r="K54" s="62"/>
      <c r="L54" s="62"/>
    </row>
    <row r="55" spans="3:15" x14ac:dyDescent="0.25">
      <c r="C55" s="64" t="s">
        <v>182</v>
      </c>
    </row>
    <row r="56" spans="3:15" x14ac:dyDescent="0.25">
      <c r="C56" s="1" t="s">
        <v>183</v>
      </c>
    </row>
    <row r="57" spans="3:15" x14ac:dyDescent="0.25">
      <c r="C57" s="66" t="s">
        <v>184</v>
      </c>
    </row>
    <row r="58" spans="3:15" x14ac:dyDescent="0.25">
      <c r="C58" s="64" t="s">
        <v>4</v>
      </c>
    </row>
    <row r="318" spans="2:2" x14ac:dyDescent="0.25">
      <c r="B318" s="1" t="s">
        <v>54</v>
      </c>
    </row>
  </sheetData>
  <mergeCells count="15">
    <mergeCell ref="C2:L2"/>
    <mergeCell ref="C3:L3"/>
    <mergeCell ref="C4:L4"/>
    <mergeCell ref="C6:L6"/>
    <mergeCell ref="C7:L7"/>
    <mergeCell ref="C9:C13"/>
    <mergeCell ref="E9:I9"/>
    <mergeCell ref="J9:K11"/>
    <mergeCell ref="L9:L12"/>
    <mergeCell ref="D10:D12"/>
    <mergeCell ref="E10:E12"/>
    <mergeCell ref="F10:F12"/>
    <mergeCell ref="G10:G12"/>
    <mergeCell ref="H10:H12"/>
    <mergeCell ref="I10:I12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709BDD-E21A-4F0A-A9E6-59F5BEFC9802}"/>
</file>

<file path=customXml/itemProps2.xml><?xml version="1.0" encoding="utf-8"?>
<ds:datastoreItem xmlns:ds="http://schemas.openxmlformats.org/officeDocument/2006/customXml" ds:itemID="{FB449754-3A9A-48A5-A201-6E00527AC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D10DC-5BF9-4CAC-8FF0-9C26C83CB00E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Tabla 1</vt:lpstr>
      <vt:lpstr>Tabla 2</vt:lpstr>
      <vt:lpstr>Ilustración 1</vt:lpstr>
      <vt:lpstr>Tabla 3</vt:lpstr>
      <vt:lpstr>Gráfico 2</vt:lpstr>
      <vt:lpstr>Gráfico 3</vt:lpstr>
      <vt:lpstr>Ilustración 2</vt:lpstr>
      <vt:lpstr>Mapa 1</vt:lpstr>
      <vt:lpstr>Tabla 4</vt:lpstr>
      <vt:lpstr>Ilustración 3</vt:lpstr>
      <vt:lpstr>Tabla 5</vt:lpstr>
      <vt:lpstr>Tabla 6</vt:lpstr>
      <vt:lpstr>Anexo 1</vt:lpstr>
      <vt:lpstr>Anexo 2 </vt:lpstr>
      <vt:lpstr>Anexo 3</vt:lpstr>
      <vt:lpstr>Anexo 4</vt:lpstr>
      <vt:lpstr>'Ilustración 3'!_Toc142982126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 Dolores De Salas Antonio</dc:creator>
  <cp:keywords/>
  <dc:description/>
  <cp:lastModifiedBy>Ricardo Jose Santana Diaz</cp:lastModifiedBy>
  <cp:revision/>
  <dcterms:created xsi:type="dcterms:W3CDTF">2024-10-14T14:58:52Z</dcterms:created>
  <dcterms:modified xsi:type="dcterms:W3CDTF">2024-10-15T14:45:24Z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